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arimi.Maryam\Desktop\سالنامه آماری 1401\"/>
    </mc:Choice>
  </mc:AlternateContent>
  <xr:revisionPtr revIDLastSave="0" documentId="13_ncr:1_{4ECF16FE-CEA0-4BC1-AB3E-C0E6BAB3792A}" xr6:coauthVersionLast="43" xr6:coauthVersionMax="43" xr10:uidLastSave="{00000000-0000-0000-0000-000000000000}"/>
  <bookViews>
    <workbookView xWindow="19080" yWindow="-120" windowWidth="19440" windowHeight="15000" tabRatio="953" firstSheet="53" activeTab="57" xr2:uid="{00000000-000D-0000-FFFF-FFFF00000000}"/>
  </bookViews>
  <sheets>
    <sheet name="فهرست (2)" sheetId="343" state="hidden" r:id="rId1"/>
    <sheet name="فهرست" sheetId="342" state="hidden" r:id="rId2"/>
    <sheet name="1-1" sheetId="146" r:id="rId3"/>
    <sheet name="1-2" sheetId="147" r:id="rId4"/>
    <sheet name="1-3" sheetId="148" r:id="rId5"/>
    <sheet name="1-4" sheetId="149" r:id="rId6"/>
    <sheet name="1-5" sheetId="249" r:id="rId7"/>
    <sheet name="1-6" sheetId="246" r:id="rId8"/>
    <sheet name="1-7" sheetId="150" r:id="rId9"/>
    <sheet name="1-8" sheetId="252" r:id="rId10"/>
    <sheet name="1-9" sheetId="250" r:id="rId11"/>
    <sheet name="1-10" sheetId="247" r:id="rId12"/>
    <sheet name="1-11" sheetId="251" r:id="rId13"/>
    <sheet name="1-12" sheetId="151" r:id="rId14"/>
    <sheet name="1-13" sheetId="254" r:id="rId15"/>
    <sheet name="1-14" sheetId="255" r:id="rId16"/>
    <sheet name="1-15" sheetId="253" r:id="rId17"/>
    <sheet name="1-16" sheetId="256" r:id="rId18"/>
    <sheet name="1-17" sheetId="259" r:id="rId19"/>
    <sheet name="1-18" sheetId="347" r:id="rId20"/>
    <sheet name="1-18-1" sheetId="348" r:id="rId21"/>
    <sheet name="1-19" sheetId="152" r:id="rId22"/>
    <sheet name="1-19-1" sheetId="238" r:id="rId23"/>
    <sheet name="1-20" sheetId="153" r:id="rId24"/>
    <sheet name="1-21" sheetId="154" r:id="rId25"/>
    <sheet name="1-22" sheetId="155" r:id="rId26"/>
    <sheet name="1-23" sheetId="156" r:id="rId27"/>
    <sheet name="1-24" sheetId="157" r:id="rId28"/>
    <sheet name="1-25" sheetId="158" r:id="rId29"/>
    <sheet name="1-26" sheetId="159" r:id="rId30"/>
    <sheet name="1-27" sheetId="160" r:id="rId31"/>
    <sheet name="1-28" sheetId="257" r:id="rId32"/>
    <sheet name="1-29" sheetId="258" r:id="rId33"/>
    <sheet name="1-30" sheetId="260" r:id="rId34"/>
    <sheet name="1-31" sheetId="265" r:id="rId35"/>
    <sheet name="1-32" sheetId="264" r:id="rId36"/>
    <sheet name="1-33" sheetId="174" r:id="rId37"/>
    <sheet name="1-34" sheetId="161" r:id="rId38"/>
    <sheet name="1-35" sheetId="162" r:id="rId39"/>
    <sheet name="1-36" sheetId="267" r:id="rId40"/>
    <sheet name="1-37" sheetId="266" r:id="rId41"/>
    <sheet name="1-38" sheetId="268" r:id="rId42"/>
    <sheet name="1-39" sheetId="269" r:id="rId43"/>
    <sheet name="1-40" sheetId="270" r:id="rId44"/>
    <sheet name="1-41" sheetId="271" r:id="rId45"/>
    <sheet name="1-42" sheetId="272" r:id="rId46"/>
    <sheet name="1-43" sheetId="273" r:id="rId47"/>
    <sheet name="1-44" sheetId="274" r:id="rId48"/>
    <sheet name="1-45" sheetId="173" r:id="rId49"/>
    <sheet name="1-46" sheetId="171" r:id="rId50"/>
    <sheet name="1-47" sheetId="172" r:id="rId51"/>
    <sheet name="1-48" sheetId="295" r:id="rId52"/>
    <sheet name="1-49" sheetId="296" r:id="rId53"/>
    <sheet name="1-50" sheetId="297" r:id="rId54"/>
    <sheet name="1-51" sheetId="346" r:id="rId55"/>
    <sheet name="1-52" sheetId="299" r:id="rId56"/>
    <sheet name="1-53" sheetId="344" r:id="rId57"/>
    <sheet name="2-1 " sheetId="400" r:id="rId58"/>
    <sheet name="2-2" sheetId="401" r:id="rId59"/>
    <sheet name="2-2-1" sheetId="402" r:id="rId60"/>
    <sheet name="2-3" sheetId="403" r:id="rId61"/>
    <sheet name="2-3-1" sheetId="404" r:id="rId62"/>
    <sheet name="2-4" sheetId="405" r:id="rId63"/>
    <sheet name="2-5" sheetId="406" r:id="rId64"/>
    <sheet name="2-6" sheetId="407" r:id="rId65"/>
    <sheet name="2-6-1" sheetId="408" r:id="rId66"/>
    <sheet name="2-7" sheetId="409" r:id="rId67"/>
    <sheet name="2-7-1" sheetId="410" r:id="rId68"/>
    <sheet name="2-8" sheetId="411" r:id="rId69"/>
    <sheet name="2-8-1" sheetId="412" r:id="rId70"/>
    <sheet name="2-9" sheetId="413" r:id="rId71"/>
    <sheet name="2-9-1" sheetId="414" r:id="rId72"/>
    <sheet name="2-10" sheetId="415" r:id="rId73"/>
    <sheet name="2-10-1" sheetId="416" r:id="rId74"/>
    <sheet name="2-11" sheetId="417" r:id="rId75"/>
    <sheet name="2-11-1" sheetId="418" r:id="rId76"/>
    <sheet name="2-12" sheetId="419" r:id="rId77"/>
    <sheet name="2-12-1" sheetId="420" r:id="rId78"/>
    <sheet name="2-13" sheetId="421" r:id="rId79"/>
    <sheet name="2-13-1" sheetId="422" r:id="rId80"/>
    <sheet name="2-14" sheetId="423" r:id="rId81"/>
    <sheet name="2-14-1" sheetId="424" r:id="rId82"/>
    <sheet name="2-15" sheetId="425" r:id="rId83"/>
    <sheet name="2-16" sheetId="426" r:id="rId84"/>
    <sheet name="2-17" sheetId="427" r:id="rId85"/>
    <sheet name="2-18" sheetId="428" r:id="rId86"/>
    <sheet name="2-19" sheetId="429" r:id="rId87"/>
    <sheet name="2-20" sheetId="430" r:id="rId88"/>
    <sheet name="2-21" sheetId="431" r:id="rId89"/>
    <sheet name="2-22" sheetId="432" r:id="rId90"/>
    <sheet name="3-1" sheetId="382" r:id="rId91"/>
    <sheet name="3-2" sheetId="383" r:id="rId92"/>
    <sheet name="3-3" sheetId="384" r:id="rId93"/>
    <sheet name="3-4" sheetId="385" r:id="rId94"/>
    <sheet name="3-5" sheetId="386" r:id="rId95"/>
    <sheet name="3-6" sheetId="387" r:id="rId96"/>
    <sheet name="3-7" sheetId="388" r:id="rId97"/>
    <sheet name="3-8" sheetId="389" r:id="rId98"/>
    <sheet name="3-9" sheetId="390" r:id="rId99"/>
    <sheet name="3-10" sheetId="391" r:id="rId100"/>
    <sheet name="4-1" sheetId="392" r:id="rId101"/>
    <sheet name="4-2" sheetId="393" r:id="rId102"/>
    <sheet name="4-3" sheetId="394" r:id="rId103"/>
    <sheet name="4-4" sheetId="395" r:id="rId104"/>
    <sheet name="4-5" sheetId="396" r:id="rId105"/>
    <sheet name="4-6" sheetId="397" r:id="rId106"/>
    <sheet name="4-7" sheetId="398" r:id="rId107"/>
    <sheet name="4-8" sheetId="399" r:id="rId108"/>
  </sheets>
  <definedNames>
    <definedName name="_xlnm._FilterDatabase" localSheetId="75" hidden="1">'2-11-1'!$A$2:$F$2</definedName>
    <definedName name="_xlnm._FilterDatabase" localSheetId="76" hidden="1">'2-12'!#REF!</definedName>
    <definedName name="_xlnm._FilterDatabase" localSheetId="77" hidden="1">'2-12-1'!$A$2:$N$336</definedName>
    <definedName name="_xlnm._FilterDatabase" localSheetId="78" hidden="1">'2-13'!$A$2:$G$35</definedName>
    <definedName name="_xlnm._FilterDatabase" localSheetId="79" hidden="1">'2-13-1'!$A$2:$H$398</definedName>
    <definedName name="_xlnm._FilterDatabase" localSheetId="80" hidden="1">'2-14'!$A$2:$J$34</definedName>
    <definedName name="_xlnm._FilterDatabase" localSheetId="81" hidden="1">'2-14-1'!$A$2:$K$71</definedName>
    <definedName name="_xlnm._FilterDatabase" localSheetId="59" hidden="1">'2-2-1'!$A$2:$F$399</definedName>
    <definedName name="_xlnm._FilterDatabase" localSheetId="60" hidden="1">'2-3'!$A$2:$G$42</definedName>
    <definedName name="_xlnm._FilterDatabase" localSheetId="61" hidden="1">'2-3-1'!$A$2:$F$399</definedName>
    <definedName name="_xlnm._FilterDatabase" localSheetId="62" hidden="1">'2-4'!$A$2:$BV$41</definedName>
    <definedName name="_xlnm._FilterDatabase" localSheetId="69" hidden="1">'2-8-1'!$A$2:$F$78</definedName>
    <definedName name="_xlnm._FilterDatabase" localSheetId="71" hidden="1">'2-9-1'!$A$2:$E$2</definedName>
    <definedName name="_xlnm.Print_Area" localSheetId="2">'1-1'!$A$1:$H$43</definedName>
    <definedName name="_xlnm.Print_Area" localSheetId="11">'1-10'!$A$1:$D$42</definedName>
    <definedName name="_xlnm.Print_Area" localSheetId="12">'1-11'!$A$1:$E$42</definedName>
    <definedName name="_xlnm.Print_Area" localSheetId="13">'1-12'!$A$1:$N$43</definedName>
    <definedName name="_xlnm.Print_Area" localSheetId="14">'1-13'!$A$1:$D$37</definedName>
    <definedName name="_xlnm.Print_Area" localSheetId="15">'1-14'!$A$1:$E$42</definedName>
    <definedName name="_xlnm.Print_Area" localSheetId="16">'1-15'!$A$1:$D$37</definedName>
    <definedName name="_xlnm.Print_Area" localSheetId="17">'1-16'!$A$1:$C$42</definedName>
    <definedName name="_xlnm.Print_Area" localSheetId="18">'1-17'!$A$1:$E$42</definedName>
    <definedName name="_xlnm.Print_Area" localSheetId="19">'1-18'!$A$1:$I$44</definedName>
    <definedName name="_xlnm.Print_Area" localSheetId="20">'1-18-1'!$A$1:$H$43</definedName>
    <definedName name="_xlnm.Print_Area" localSheetId="21">'1-19'!$A$1:$Q$42</definedName>
    <definedName name="_xlnm.Print_Area" localSheetId="3">'1-2'!$A$1:$F$43</definedName>
    <definedName name="_xlnm.Print_Area" localSheetId="23">'1-20'!$A$1:$D$42</definedName>
    <definedName name="_xlnm.Print_Area" localSheetId="24">'1-21'!$A$1:$D$42</definedName>
    <definedName name="_xlnm.Print_Area" localSheetId="25">'1-22'!$A$1:$D$42</definedName>
    <definedName name="_xlnm.Print_Area" localSheetId="26">'1-23'!$A$1:$D$42</definedName>
    <definedName name="_xlnm.Print_Area" localSheetId="27">'1-24'!$A$1:$F$42</definedName>
    <definedName name="_xlnm.Print_Area" localSheetId="28">'1-25'!$A$1:$D$42</definedName>
    <definedName name="_xlnm.Print_Area" localSheetId="29">'1-26'!$A$1:$D$42</definedName>
    <definedName name="_xlnm.Print_Area" localSheetId="30">'1-27'!$A$1:$D$42</definedName>
    <definedName name="_xlnm.Print_Area" localSheetId="31">'1-28'!$A$1:$D$42</definedName>
    <definedName name="_xlnm.Print_Area" localSheetId="32">'1-29'!$A$1:$D$42</definedName>
    <definedName name="_xlnm.Print_Area" localSheetId="4">'1-3'!$A$1:$F$43</definedName>
    <definedName name="_xlnm.Print_Area" localSheetId="33">'1-30'!$A$1:$D$42</definedName>
    <definedName name="_xlnm.Print_Area" localSheetId="34">'1-31'!$A$1:$E$40</definedName>
    <definedName name="_xlnm.Print_Area" localSheetId="35">'1-32'!$A$1:$D$37</definedName>
    <definedName name="_xlnm.Print_Area" localSheetId="36">'1-33'!$A$1:$P$44</definedName>
    <definedName name="_xlnm.Print_Area" localSheetId="37">'1-34'!$A$1:$L$42</definedName>
    <definedName name="_xlnm.Print_Area" localSheetId="38">'1-35'!$A$1:$M$40</definedName>
    <definedName name="_xlnm.Print_Area" localSheetId="39">'1-36'!$A$1:$H$38</definedName>
    <definedName name="_xlnm.Print_Area" localSheetId="40">'1-37'!$A$1:$I$38</definedName>
    <definedName name="_xlnm.Print_Area" localSheetId="41">'1-38'!$A$1:$I$38</definedName>
    <definedName name="_xlnm.Print_Area" localSheetId="42">'1-39'!$A$1:$E$39</definedName>
    <definedName name="_xlnm.Print_Area" localSheetId="5">'1-4'!$A$1:$F$44</definedName>
    <definedName name="_xlnm.Print_Area" localSheetId="43">'1-40'!$A$1:$E$39</definedName>
    <definedName name="_xlnm.Print_Area" localSheetId="44">'1-41'!$A$1:$E$39</definedName>
    <definedName name="_xlnm.Print_Area" localSheetId="45">'1-42'!$A$1:$K$43</definedName>
    <definedName name="_xlnm.Print_Area" localSheetId="46">'1-43'!$A$1:$O$44</definedName>
    <definedName name="_xlnm.Print_Area" localSheetId="47">'1-44'!$A$1:$F$44</definedName>
    <definedName name="_xlnm.Print_Area" localSheetId="48">'1-45'!$A$1:$D$42</definedName>
    <definedName name="_xlnm.Print_Area" localSheetId="49">'1-46'!$A$1:$D$44</definedName>
    <definedName name="_xlnm.Print_Area" localSheetId="50">'1-47'!$A$1:$K$42</definedName>
    <definedName name="_xlnm.Print_Area" localSheetId="51">'1-48'!$A$1:$D$43</definedName>
    <definedName name="_xlnm.Print_Area" localSheetId="52">'1-49'!$A$1:$G$43</definedName>
    <definedName name="_xlnm.Print_Area" localSheetId="6">'1-5'!$A$1:$G$37</definedName>
    <definedName name="_xlnm.Print_Area" localSheetId="53">'1-50'!$A$1:$J$42</definedName>
    <definedName name="_xlnm.Print_Area" localSheetId="54">'1-51'!$A$1:$H$43</definedName>
    <definedName name="_xlnm.Print_Area" localSheetId="55">'1-52'!$A$1:$E$42</definedName>
    <definedName name="_xlnm.Print_Area" localSheetId="56">'1-53'!$A$1:$K$43</definedName>
    <definedName name="_xlnm.Print_Area" localSheetId="7">'1-6'!$A$1:$G$43</definedName>
    <definedName name="_xlnm.Print_Area" localSheetId="8">'1-7'!$A$1:$K$42</definedName>
    <definedName name="_xlnm.Print_Area" localSheetId="9">'1-8'!$A$1:$D$38</definedName>
    <definedName name="_xlnm.Print_Area" localSheetId="10">'1-9'!$A$1:$J$39</definedName>
    <definedName name="_xlnm.Print_Area" localSheetId="57">'2-1 '!$A$1:$H$43</definedName>
    <definedName name="_xlnm.Print_Area" localSheetId="72">'2-10'!$A$1:$D$35</definedName>
    <definedName name="_xlnm.Print_Area" localSheetId="73">'2-10-1'!$A$1:$E$65</definedName>
    <definedName name="_xlnm.Print_Area" localSheetId="74">'2-11'!$A$1:$E$41</definedName>
    <definedName name="_xlnm.Print_Area" localSheetId="75">'2-11-1'!$A$1:$F$80</definedName>
    <definedName name="_xlnm.Print_Area" localSheetId="77">'2-12-1'!$A$1:$N$335</definedName>
    <definedName name="_xlnm.Print_Area" localSheetId="78">'2-13'!$A$1:$G$35</definedName>
    <definedName name="_xlnm.Print_Area" localSheetId="79">'2-13-1'!$A$1:$H$398</definedName>
    <definedName name="_xlnm.Print_Area" localSheetId="80">'2-14'!$A$1:$J$34</definedName>
    <definedName name="_xlnm.Print_Area" localSheetId="81">'2-14-1'!$A$1:$K$71</definedName>
    <definedName name="_xlnm.Print_Area" localSheetId="82">'2-15'!#REF!</definedName>
    <definedName name="_xlnm.Print_Area" localSheetId="83">'2-16'!#REF!</definedName>
    <definedName name="_xlnm.Print_Area" localSheetId="84">'2-17'!#REF!</definedName>
    <definedName name="_xlnm.Print_Area" localSheetId="85">'2-18'!$A$1:$E$41</definedName>
    <definedName name="_xlnm.Print_Area" localSheetId="58">'2-2'!$A$1:$G$42</definedName>
    <definedName name="_xlnm.Print_Area" localSheetId="59">'2-2-1'!$A$1:$F$399</definedName>
    <definedName name="_xlnm.Print_Area" localSheetId="89">'2-22'!$A$1:$H$43</definedName>
    <definedName name="_xlnm.Print_Area" localSheetId="60">'2-3'!$A$1:$G$42</definedName>
    <definedName name="_xlnm.Print_Area" localSheetId="61">'2-3-1'!$A$1:$F$399</definedName>
    <definedName name="_xlnm.Print_Area" localSheetId="62">'2-4'!$A$1:$BV$41</definedName>
    <definedName name="_xlnm.Print_Area" localSheetId="63">'2-5'!$A$1:$E$14</definedName>
    <definedName name="_xlnm.Print_Area" localSheetId="64">'2-6'!$A$1:$G$41</definedName>
    <definedName name="_xlnm.Print_Area" localSheetId="65">'2-6-1'!$A$1:$H$75</definedName>
    <definedName name="_xlnm.Print_Area" localSheetId="66">'2-7'!$A$1:$E$41</definedName>
    <definedName name="_xlnm.Print_Area" localSheetId="67">'2-7-1'!$A$1:$F$78</definedName>
    <definedName name="_xlnm.Print_Area" localSheetId="68">'2-8'!$A$1:$E$41</definedName>
    <definedName name="_xlnm.Print_Area" localSheetId="69">'2-8-1'!$A$1:$F$78</definedName>
    <definedName name="_xlnm.Print_Area" localSheetId="70">'2-9'!$A$1:$D$41</definedName>
    <definedName name="_xlnm.Print_Area" localSheetId="71">'2-9-1'!$A$1:$E$65</definedName>
    <definedName name="_xlnm.Print_Area" localSheetId="90">'3-1'!$A$1:$G$10</definedName>
    <definedName name="_xlnm.Print_Area" localSheetId="99">'3-10'!$A$1:$J$12</definedName>
    <definedName name="_xlnm.Print_Area" localSheetId="91">'3-2'!$A$1:$G$41</definedName>
    <definedName name="_xlnm.Print_Area" localSheetId="92">'3-3'!$A$1:$J$10</definedName>
    <definedName name="_xlnm.Print_Area" localSheetId="97">'3-8'!$A$1:$B$37</definedName>
    <definedName name="_xlnm.Print_Area" localSheetId="0">'فهرست (2)'!$A$1:$C$98</definedName>
    <definedName name="_xlnm.Print_Titles" localSheetId="73">'2-10-1'!$1:$2</definedName>
    <definedName name="_xlnm.Print_Titles" localSheetId="75">'2-11-1'!$1:$2</definedName>
    <definedName name="_xlnm.Print_Titles" localSheetId="77">'2-12-1'!$1:$2</definedName>
    <definedName name="_xlnm.Print_Titles" localSheetId="79">'2-13-1'!$1:$2</definedName>
    <definedName name="_xlnm.Print_Titles" localSheetId="81">'2-14-1'!$1:$2</definedName>
    <definedName name="_xlnm.Print_Titles" localSheetId="59">'2-2-1'!$1:$2</definedName>
    <definedName name="_xlnm.Print_Titles" localSheetId="61">'2-3-1'!$1:$2</definedName>
    <definedName name="_xlnm.Print_Titles" localSheetId="62">'2-4'!$A:$A,'2-4'!$1:$1</definedName>
    <definedName name="_xlnm.Print_Titles" localSheetId="65">'2-6-1'!$1:$2</definedName>
    <definedName name="_xlnm.Print_Titles" localSheetId="67">'2-7-1'!$1:$2</definedName>
    <definedName name="_xlnm.Print_Titles" localSheetId="69">'2-8-1'!$1:$2</definedName>
    <definedName name="_xlnm.Print_Titles" localSheetId="71">'2-9-1'!$1:$2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42" i="432" l="1"/>
  <c r="H42" i="432" s="1"/>
  <c r="D42" i="432"/>
  <c r="H41" i="432"/>
  <c r="G41" i="432"/>
  <c r="D41" i="432"/>
  <c r="G40" i="432"/>
  <c r="H40" i="432" s="1"/>
  <c r="D40" i="432"/>
  <c r="G39" i="432"/>
  <c r="H39" i="432" s="1"/>
  <c r="D39" i="432"/>
  <c r="G38" i="432"/>
  <c r="H38" i="432" s="1"/>
  <c r="D38" i="432"/>
  <c r="H37" i="432"/>
  <c r="G37" i="432"/>
  <c r="D37" i="432"/>
  <c r="G36" i="432"/>
  <c r="H36" i="432" s="1"/>
  <c r="D36" i="432"/>
  <c r="G35" i="432"/>
  <c r="H35" i="432" s="1"/>
  <c r="D35" i="432"/>
  <c r="G34" i="432"/>
  <c r="H34" i="432" s="1"/>
  <c r="D34" i="432"/>
  <c r="H33" i="432"/>
  <c r="G33" i="432"/>
  <c r="D33" i="432"/>
  <c r="G32" i="432"/>
  <c r="H32" i="432" s="1"/>
  <c r="D32" i="432"/>
  <c r="G31" i="432"/>
  <c r="H31" i="432" s="1"/>
  <c r="D31" i="432"/>
  <c r="G30" i="432"/>
  <c r="H30" i="432" s="1"/>
  <c r="D30" i="432"/>
  <c r="H29" i="432"/>
  <c r="G29" i="432"/>
  <c r="D29" i="432"/>
  <c r="G28" i="432"/>
  <c r="H28" i="432" s="1"/>
  <c r="D28" i="432"/>
  <c r="G27" i="432"/>
  <c r="H27" i="432" s="1"/>
  <c r="D27" i="432"/>
  <c r="G26" i="432"/>
  <c r="H26" i="432" s="1"/>
  <c r="D26" i="432"/>
  <c r="H25" i="432"/>
  <c r="G25" i="432"/>
  <c r="D25" i="432"/>
  <c r="G24" i="432"/>
  <c r="H24" i="432" s="1"/>
  <c r="D24" i="432"/>
  <c r="G23" i="432"/>
  <c r="H23" i="432" s="1"/>
  <c r="D23" i="432"/>
  <c r="G22" i="432"/>
  <c r="H22" i="432" s="1"/>
  <c r="D22" i="432"/>
  <c r="H21" i="432"/>
  <c r="G21" i="432"/>
  <c r="D21" i="432"/>
  <c r="G20" i="432"/>
  <c r="H20" i="432" s="1"/>
  <c r="D20" i="432"/>
  <c r="G19" i="432"/>
  <c r="H19" i="432" s="1"/>
  <c r="D19" i="432"/>
  <c r="G18" i="432"/>
  <c r="H18" i="432" s="1"/>
  <c r="D18" i="432"/>
  <c r="H17" i="432"/>
  <c r="G17" i="432"/>
  <c r="D17" i="432"/>
  <c r="G16" i="432"/>
  <c r="H16" i="432" s="1"/>
  <c r="D16" i="432"/>
  <c r="G15" i="432"/>
  <c r="H15" i="432" s="1"/>
  <c r="D15" i="432"/>
  <c r="G14" i="432"/>
  <c r="H14" i="432" s="1"/>
  <c r="D14" i="432"/>
  <c r="H13" i="432"/>
  <c r="G13" i="432"/>
  <c r="D13" i="432"/>
  <c r="G12" i="432"/>
  <c r="H12" i="432" s="1"/>
  <c r="D12" i="432"/>
  <c r="G11" i="432"/>
  <c r="H11" i="432" s="1"/>
  <c r="D11" i="432"/>
  <c r="D10" i="432" s="1"/>
  <c r="F10" i="432"/>
  <c r="E10" i="432"/>
  <c r="C10" i="432"/>
  <c r="B10" i="432"/>
  <c r="D5" i="431"/>
  <c r="C5" i="431"/>
  <c r="B5" i="431"/>
  <c r="D34" i="430"/>
  <c r="D33" i="430"/>
  <c r="D32" i="430"/>
  <c r="D31" i="430"/>
  <c r="D30" i="430"/>
  <c r="D29" i="430"/>
  <c r="D28" i="430"/>
  <c r="D27" i="430"/>
  <c r="D26" i="430"/>
  <c r="D25" i="430"/>
  <c r="D24" i="430"/>
  <c r="D23" i="430"/>
  <c r="D22" i="430"/>
  <c r="D21" i="430"/>
  <c r="D20" i="430"/>
  <c r="D19" i="430"/>
  <c r="D18" i="430"/>
  <c r="D17" i="430"/>
  <c r="D16" i="430"/>
  <c r="D15" i="430"/>
  <c r="D14" i="430"/>
  <c r="D13" i="430"/>
  <c r="D12" i="430"/>
  <c r="D11" i="430"/>
  <c r="D10" i="430"/>
  <c r="D9" i="430"/>
  <c r="D8" i="430"/>
  <c r="D7" i="430"/>
  <c r="D6" i="430"/>
  <c r="D5" i="430"/>
  <c r="D4" i="430"/>
  <c r="C3" i="430"/>
  <c r="D3" i="430" s="1"/>
  <c r="B3" i="430"/>
  <c r="D35" i="429"/>
  <c r="D34" i="429"/>
  <c r="D33" i="429"/>
  <c r="D32" i="429"/>
  <c r="D31" i="429"/>
  <c r="D30" i="429"/>
  <c r="D29" i="429"/>
  <c r="D28" i="429"/>
  <c r="D27" i="429"/>
  <c r="D26" i="429"/>
  <c r="D25" i="429"/>
  <c r="D24" i="429"/>
  <c r="D23" i="429"/>
  <c r="D22" i="429"/>
  <c r="D21" i="429"/>
  <c r="D20" i="429"/>
  <c r="D19" i="429"/>
  <c r="D18" i="429"/>
  <c r="D17" i="429"/>
  <c r="D16" i="429"/>
  <c r="D15" i="429"/>
  <c r="D14" i="429"/>
  <c r="D13" i="429"/>
  <c r="D12" i="429"/>
  <c r="D11" i="429"/>
  <c r="D10" i="429"/>
  <c r="D9" i="429"/>
  <c r="D8" i="429"/>
  <c r="D7" i="429"/>
  <c r="D6" i="429"/>
  <c r="D5" i="429"/>
  <c r="D4" i="429"/>
  <c r="C3" i="429"/>
  <c r="D3" i="429" s="1"/>
  <c r="B3" i="429"/>
  <c r="B41" i="428"/>
  <c r="B40" i="428"/>
  <c r="B39" i="428"/>
  <c r="B38" i="428"/>
  <c r="B37" i="428"/>
  <c r="B36" i="428"/>
  <c r="B35" i="428"/>
  <c r="B34" i="428"/>
  <c r="B33" i="428"/>
  <c r="B32" i="428"/>
  <c r="B31" i="428"/>
  <c r="B30" i="428"/>
  <c r="B29" i="428"/>
  <c r="B28" i="428"/>
  <c r="B27" i="428"/>
  <c r="B26" i="428"/>
  <c r="B25" i="428"/>
  <c r="B24" i="428"/>
  <c r="B23" i="428"/>
  <c r="B22" i="428"/>
  <c r="B21" i="428"/>
  <c r="B20" i="428"/>
  <c r="B19" i="428"/>
  <c r="B18" i="428"/>
  <c r="B17" i="428"/>
  <c r="B16" i="428"/>
  <c r="B15" i="428"/>
  <c r="B14" i="428"/>
  <c r="B13" i="428"/>
  <c r="B12" i="428"/>
  <c r="B11" i="428"/>
  <c r="B10" i="428"/>
  <c r="E9" i="428"/>
  <c r="B9" i="428" s="1"/>
  <c r="D9" i="428"/>
  <c r="C9" i="428"/>
  <c r="B41" i="427"/>
  <c r="B40" i="427"/>
  <c r="B39" i="427"/>
  <c r="B38" i="427"/>
  <c r="B37" i="427"/>
  <c r="B36" i="427"/>
  <c r="B35" i="427"/>
  <c r="B34" i="427"/>
  <c r="B33" i="427"/>
  <c r="B32" i="427"/>
  <c r="B31" i="427"/>
  <c r="B30" i="427"/>
  <c r="B29" i="427"/>
  <c r="B28" i="427"/>
  <c r="B27" i="427"/>
  <c r="B26" i="427"/>
  <c r="B25" i="427"/>
  <c r="B24" i="427"/>
  <c r="B23" i="427"/>
  <c r="B22" i="427"/>
  <c r="B21" i="427"/>
  <c r="B20" i="427"/>
  <c r="B19" i="427"/>
  <c r="B18" i="427"/>
  <c r="B17" i="427"/>
  <c r="B16" i="427"/>
  <c r="B15" i="427"/>
  <c r="B14" i="427"/>
  <c r="B13" i="427"/>
  <c r="B12" i="427"/>
  <c r="B11" i="427"/>
  <c r="B10" i="427"/>
  <c r="N9" i="427"/>
  <c r="M9" i="427"/>
  <c r="L9" i="427"/>
  <c r="K9" i="427"/>
  <c r="J9" i="427"/>
  <c r="I9" i="427"/>
  <c r="H9" i="427"/>
  <c r="G9" i="427"/>
  <c r="F9" i="427"/>
  <c r="E9" i="427"/>
  <c r="D9" i="427"/>
  <c r="C9" i="427"/>
  <c r="B9" i="427"/>
  <c r="B41" i="426"/>
  <c r="B40" i="426"/>
  <c r="B39" i="426"/>
  <c r="B38" i="426"/>
  <c r="B37" i="426"/>
  <c r="B36" i="426"/>
  <c r="B35" i="426"/>
  <c r="B34" i="426"/>
  <c r="B33" i="426"/>
  <c r="B32" i="426"/>
  <c r="B31" i="426"/>
  <c r="B30" i="426"/>
  <c r="B29" i="426"/>
  <c r="B28" i="426"/>
  <c r="B27" i="426"/>
  <c r="B26" i="426"/>
  <c r="B25" i="426"/>
  <c r="B24" i="426"/>
  <c r="B23" i="426"/>
  <c r="B22" i="426"/>
  <c r="B21" i="426"/>
  <c r="B20" i="426"/>
  <c r="B19" i="426"/>
  <c r="B18" i="426"/>
  <c r="B17" i="426"/>
  <c r="B16" i="426"/>
  <c r="B15" i="426"/>
  <c r="B14" i="426"/>
  <c r="B13" i="426"/>
  <c r="B12" i="426"/>
  <c r="B11" i="426"/>
  <c r="B10" i="426"/>
  <c r="E9" i="426"/>
  <c r="D9" i="426"/>
  <c r="C9" i="426"/>
  <c r="B9" i="426"/>
  <c r="E9" i="425"/>
  <c r="D9" i="425"/>
  <c r="C9" i="425"/>
  <c r="B9" i="425"/>
  <c r="N3" i="420"/>
  <c r="M3" i="420"/>
  <c r="L3" i="420"/>
  <c r="K3" i="420"/>
  <c r="J3" i="420"/>
  <c r="I3" i="420"/>
  <c r="H3" i="420"/>
  <c r="G3" i="420"/>
  <c r="F3" i="420"/>
  <c r="E3" i="420"/>
  <c r="D3" i="420"/>
  <c r="C3" i="420"/>
  <c r="C80" i="418"/>
  <c r="C79" i="418"/>
  <c r="C78" i="418"/>
  <c r="C77" i="418"/>
  <c r="C76" i="418"/>
  <c r="C75" i="418"/>
  <c r="C74" i="418"/>
  <c r="C73" i="418"/>
  <c r="C72" i="418"/>
  <c r="C71" i="418"/>
  <c r="C70" i="418"/>
  <c r="C69" i="418"/>
  <c r="C68" i="418"/>
  <c r="C67" i="418"/>
  <c r="C66" i="418"/>
  <c r="C65" i="418"/>
  <c r="C64" i="418"/>
  <c r="C63" i="418"/>
  <c r="C62" i="418"/>
  <c r="C61" i="418"/>
  <c r="C60" i="418"/>
  <c r="C59" i="418"/>
  <c r="C58" i="418"/>
  <c r="C57" i="418"/>
  <c r="C56" i="418"/>
  <c r="C55" i="418"/>
  <c r="C54" i="418"/>
  <c r="C53" i="418"/>
  <c r="C52" i="418"/>
  <c r="C51" i="418"/>
  <c r="C50" i="418"/>
  <c r="C49" i="418"/>
  <c r="C48" i="418"/>
  <c r="C47" i="418"/>
  <c r="C46" i="418"/>
  <c r="C45" i="418"/>
  <c r="C44" i="418"/>
  <c r="C43" i="418"/>
  <c r="C42" i="418"/>
  <c r="C41" i="418"/>
  <c r="C40" i="418"/>
  <c r="C39" i="418"/>
  <c r="C38" i="418"/>
  <c r="C37" i="418"/>
  <c r="C36" i="418"/>
  <c r="C35" i="418"/>
  <c r="C34" i="418"/>
  <c r="C33" i="418"/>
  <c r="C32" i="418"/>
  <c r="C31" i="418"/>
  <c r="C30" i="418"/>
  <c r="C29" i="418"/>
  <c r="C28" i="418"/>
  <c r="C27" i="418"/>
  <c r="C26" i="418"/>
  <c r="C25" i="418"/>
  <c r="C24" i="418"/>
  <c r="C23" i="418"/>
  <c r="C22" i="418"/>
  <c r="C21" i="418"/>
  <c r="C20" i="418"/>
  <c r="C19" i="418"/>
  <c r="C18" i="418"/>
  <c r="C17" i="418"/>
  <c r="C16" i="418"/>
  <c r="C15" i="418"/>
  <c r="C14" i="418"/>
  <c r="C13" i="418"/>
  <c r="C12" i="418"/>
  <c r="C11" i="418"/>
  <c r="C10" i="418"/>
  <c r="C9" i="418"/>
  <c r="C8" i="418"/>
  <c r="C7" i="418"/>
  <c r="C6" i="418"/>
  <c r="C5" i="418"/>
  <c r="C4" i="418"/>
  <c r="C65" i="414"/>
  <c r="C64" i="414"/>
  <c r="C63" i="414"/>
  <c r="C62" i="414"/>
  <c r="C61" i="414"/>
  <c r="C60" i="414"/>
  <c r="C59" i="414"/>
  <c r="C58" i="414"/>
  <c r="C57" i="414"/>
  <c r="C56" i="414"/>
  <c r="C55" i="414"/>
  <c r="C54" i="414"/>
  <c r="C53" i="414"/>
  <c r="C52" i="414"/>
  <c r="C51" i="414"/>
  <c r="C50" i="414"/>
  <c r="C49" i="414"/>
  <c r="C48" i="414"/>
  <c r="C47" i="414"/>
  <c r="C46" i="414"/>
  <c r="C45" i="414"/>
  <c r="C44" i="414"/>
  <c r="C43" i="414"/>
  <c r="C42" i="414"/>
  <c r="C41" i="414"/>
  <c r="C40" i="414"/>
  <c r="C39" i="414"/>
  <c r="C38" i="414"/>
  <c r="C37" i="414"/>
  <c r="C36" i="414"/>
  <c r="C35" i="414"/>
  <c r="C34" i="414"/>
  <c r="C33" i="414"/>
  <c r="C32" i="414"/>
  <c r="C31" i="414"/>
  <c r="C30" i="414"/>
  <c r="C29" i="414"/>
  <c r="C28" i="414"/>
  <c r="C27" i="414"/>
  <c r="C26" i="414"/>
  <c r="C25" i="414"/>
  <c r="C24" i="414"/>
  <c r="C23" i="414"/>
  <c r="C22" i="414"/>
  <c r="C21" i="414"/>
  <c r="C20" i="414"/>
  <c r="C19" i="414"/>
  <c r="C18" i="414"/>
  <c r="C17" i="414"/>
  <c r="C16" i="414"/>
  <c r="C15" i="414"/>
  <c r="C14" i="414"/>
  <c r="C13" i="414"/>
  <c r="C12" i="414"/>
  <c r="C11" i="414"/>
  <c r="C10" i="414"/>
  <c r="C9" i="414"/>
  <c r="C8" i="414"/>
  <c r="C7" i="414"/>
  <c r="C6" i="414"/>
  <c r="C5" i="414"/>
  <c r="C4" i="414"/>
  <c r="C3" i="414" s="1"/>
  <c r="E3" i="414"/>
  <c r="D3" i="414"/>
  <c r="B41" i="413"/>
  <c r="B40" i="413"/>
  <c r="B39" i="413"/>
  <c r="B38" i="413"/>
  <c r="B37" i="413"/>
  <c r="B36" i="413"/>
  <c r="B35" i="413"/>
  <c r="B34" i="413"/>
  <c r="B33" i="413"/>
  <c r="B32" i="413"/>
  <c r="B31" i="413"/>
  <c r="B30" i="413"/>
  <c r="B29" i="413"/>
  <c r="B28" i="413"/>
  <c r="B27" i="413"/>
  <c r="B26" i="413"/>
  <c r="B25" i="413"/>
  <c r="B24" i="413"/>
  <c r="B23" i="413"/>
  <c r="B22" i="413"/>
  <c r="B21" i="413"/>
  <c r="B20" i="413"/>
  <c r="B19" i="413"/>
  <c r="B18" i="413"/>
  <c r="B17" i="413"/>
  <c r="B16" i="413"/>
  <c r="B15" i="413"/>
  <c r="B14" i="413"/>
  <c r="B13" i="413"/>
  <c r="B12" i="413"/>
  <c r="B11" i="413"/>
  <c r="B10" i="413"/>
  <c r="D9" i="413"/>
  <c r="C9" i="413"/>
  <c r="B9" i="413"/>
  <c r="C78" i="412"/>
  <c r="C77" i="412"/>
  <c r="C76" i="412"/>
  <c r="C75" i="412"/>
  <c r="C74" i="412"/>
  <c r="C73" i="412"/>
  <c r="C72" i="412"/>
  <c r="C71" i="412"/>
  <c r="C70" i="412"/>
  <c r="C69" i="412"/>
  <c r="C68" i="412"/>
  <c r="C67" i="412"/>
  <c r="C66" i="412"/>
  <c r="C65" i="412"/>
  <c r="C64" i="412"/>
  <c r="C63" i="412"/>
  <c r="C62" i="412"/>
  <c r="C61" i="412"/>
  <c r="C60" i="412"/>
  <c r="C59" i="412"/>
  <c r="C58" i="412"/>
  <c r="C57" i="412"/>
  <c r="C56" i="412"/>
  <c r="C55" i="412"/>
  <c r="C54" i="412"/>
  <c r="C53" i="412"/>
  <c r="C52" i="412"/>
  <c r="C51" i="412"/>
  <c r="C50" i="412"/>
  <c r="C49" i="412"/>
  <c r="C48" i="412"/>
  <c r="C47" i="412"/>
  <c r="C46" i="412"/>
  <c r="C45" i="412"/>
  <c r="C44" i="412"/>
  <c r="C43" i="412"/>
  <c r="C42" i="412"/>
  <c r="C41" i="412"/>
  <c r="C40" i="412"/>
  <c r="C39" i="412"/>
  <c r="C38" i="412"/>
  <c r="C37" i="412"/>
  <c r="C36" i="412"/>
  <c r="C35" i="412"/>
  <c r="C34" i="412"/>
  <c r="C33" i="412"/>
  <c r="C32" i="412"/>
  <c r="C31" i="412"/>
  <c r="C30" i="412"/>
  <c r="C29" i="412"/>
  <c r="C28" i="412"/>
  <c r="C27" i="412"/>
  <c r="C26" i="412"/>
  <c r="C25" i="412"/>
  <c r="C24" i="412"/>
  <c r="C23" i="412"/>
  <c r="C22" i="412"/>
  <c r="C21" i="412"/>
  <c r="C20" i="412"/>
  <c r="C19" i="412"/>
  <c r="C18" i="412"/>
  <c r="C17" i="412"/>
  <c r="C16" i="412"/>
  <c r="C15" i="412"/>
  <c r="C14" i="412"/>
  <c r="C13" i="412"/>
  <c r="C12" i="412"/>
  <c r="C11" i="412"/>
  <c r="C10" i="412"/>
  <c r="C9" i="412"/>
  <c r="C8" i="412"/>
  <c r="C7" i="412"/>
  <c r="C3" i="412" s="1"/>
  <c r="C6" i="412"/>
  <c r="C5" i="412"/>
  <c r="C4" i="412"/>
  <c r="F3" i="412"/>
  <c r="E3" i="412"/>
  <c r="D3" i="412"/>
  <c r="B18" i="411"/>
  <c r="B20" i="411"/>
  <c r="B41" i="411"/>
  <c r="B40" i="411"/>
  <c r="B39" i="411"/>
  <c r="B38" i="411"/>
  <c r="B37" i="411"/>
  <c r="B36" i="411"/>
  <c r="B35" i="411"/>
  <c r="B34" i="411"/>
  <c r="B33" i="411"/>
  <c r="B32" i="411"/>
  <c r="B31" i="411"/>
  <c r="B30" i="411"/>
  <c r="B29" i="411"/>
  <c r="B28" i="411"/>
  <c r="B27" i="411"/>
  <c r="B26" i="411"/>
  <c r="B25" i="411"/>
  <c r="B24" i="411"/>
  <c r="B23" i="411"/>
  <c r="B22" i="411"/>
  <c r="B21" i="411"/>
  <c r="B19" i="411"/>
  <c r="B17" i="411"/>
  <c r="B16" i="411"/>
  <c r="B15" i="411"/>
  <c r="B14" i="411"/>
  <c r="B13" i="411"/>
  <c r="B9" i="411" s="1"/>
  <c r="B12" i="411"/>
  <c r="B11" i="411"/>
  <c r="B10" i="411"/>
  <c r="E9" i="411"/>
  <c r="D9" i="411"/>
  <c r="C9" i="411"/>
  <c r="H10" i="432" l="1"/>
  <c r="G10" i="432"/>
  <c r="I5" i="398" l="1"/>
  <c r="I4" i="398"/>
  <c r="I3" i="398"/>
  <c r="B10" i="385"/>
  <c r="J11" i="344" l="1"/>
  <c r="B44" i="171" l="1"/>
  <c r="B11" i="171"/>
  <c r="B12" i="171"/>
  <c r="B13" i="171"/>
  <c r="B14" i="171"/>
  <c r="B15" i="171"/>
  <c r="B16" i="171"/>
  <c r="B17" i="171"/>
  <c r="B18" i="171"/>
  <c r="B19" i="171"/>
  <c r="B20" i="171"/>
  <c r="B21" i="171"/>
  <c r="B22" i="171"/>
  <c r="B23" i="171"/>
  <c r="B24" i="171"/>
  <c r="B25" i="171"/>
  <c r="B26" i="171"/>
  <c r="B27" i="171"/>
  <c r="B28" i="171"/>
  <c r="B29" i="171"/>
  <c r="B30" i="171"/>
  <c r="B31" i="171"/>
  <c r="B32" i="171"/>
  <c r="B33" i="171"/>
  <c r="B34" i="171"/>
  <c r="B35" i="171"/>
  <c r="B36" i="171"/>
  <c r="B37" i="171"/>
  <c r="B38" i="171"/>
  <c r="B39" i="171"/>
  <c r="B40" i="171"/>
  <c r="B41" i="171"/>
  <c r="B42" i="171"/>
  <c r="B10" i="171"/>
  <c r="D9" i="171"/>
  <c r="C9" i="171"/>
  <c r="B9" i="171" l="1"/>
  <c r="B10" i="299" l="1"/>
  <c r="D9" i="299"/>
  <c r="E9" i="299"/>
  <c r="C9" i="299"/>
  <c r="C9" i="346"/>
  <c r="D9" i="346"/>
  <c r="E9" i="346"/>
  <c r="F9" i="346"/>
  <c r="G9" i="346"/>
  <c r="H9" i="346"/>
  <c r="C9" i="297"/>
  <c r="E9" i="297"/>
  <c r="F9" i="297"/>
  <c r="G9" i="297"/>
  <c r="H9" i="297"/>
  <c r="I9" i="297"/>
  <c r="J9" i="297"/>
  <c r="D9" i="297"/>
  <c r="B9" i="297" l="1"/>
  <c r="B10" i="296"/>
  <c r="D10" i="296" s="1"/>
  <c r="C10" i="296"/>
  <c r="G11" i="296"/>
  <c r="F10" i="296"/>
  <c r="E10" i="296"/>
  <c r="G10" i="296" s="1"/>
  <c r="C9" i="295"/>
  <c r="D9" i="295" s="1"/>
  <c r="B9" i="295"/>
  <c r="I9" i="172" l="1"/>
  <c r="J9" i="172"/>
  <c r="K9" i="172"/>
  <c r="C9" i="172"/>
  <c r="D9" i="172"/>
  <c r="E9" i="172"/>
  <c r="F9" i="172"/>
  <c r="G9" i="172"/>
  <c r="H9" i="172"/>
  <c r="B12" i="344" l="1"/>
  <c r="B13" i="344"/>
  <c r="B14" i="344"/>
  <c r="B15" i="344"/>
  <c r="B16" i="344"/>
  <c r="B17" i="344"/>
  <c r="B18" i="344"/>
  <c r="B19" i="344"/>
  <c r="B20" i="344"/>
  <c r="B21" i="344"/>
  <c r="B22" i="344"/>
  <c r="B23" i="344"/>
  <c r="B24" i="344"/>
  <c r="B25" i="344"/>
  <c r="B26" i="344"/>
  <c r="B27" i="344"/>
  <c r="B28" i="344"/>
  <c r="B29" i="344"/>
  <c r="B30" i="344"/>
  <c r="B31" i="344"/>
  <c r="B32" i="344"/>
  <c r="B33" i="344"/>
  <c r="B34" i="344"/>
  <c r="B35" i="344"/>
  <c r="B36" i="344"/>
  <c r="B37" i="344"/>
  <c r="B38" i="344"/>
  <c r="B39" i="344"/>
  <c r="B40" i="344"/>
  <c r="B41" i="344"/>
  <c r="B42" i="344"/>
  <c r="B43" i="344"/>
  <c r="B11" i="344"/>
  <c r="J12" i="344"/>
  <c r="J13" i="344"/>
  <c r="J14" i="344"/>
  <c r="J15" i="344"/>
  <c r="J16" i="344"/>
  <c r="J17" i="344"/>
  <c r="J18" i="344"/>
  <c r="J19" i="344"/>
  <c r="J20" i="344"/>
  <c r="J21" i="344"/>
  <c r="J22" i="344"/>
  <c r="J23" i="344"/>
  <c r="J24" i="344"/>
  <c r="J25" i="344"/>
  <c r="J26" i="344"/>
  <c r="J27" i="344"/>
  <c r="J28" i="344"/>
  <c r="J29" i="344"/>
  <c r="J30" i="344"/>
  <c r="J31" i="344"/>
  <c r="J32" i="344"/>
  <c r="J33" i="344"/>
  <c r="J34" i="344"/>
  <c r="J35" i="344"/>
  <c r="J36" i="344"/>
  <c r="J37" i="344"/>
  <c r="J38" i="344"/>
  <c r="J39" i="344"/>
  <c r="J40" i="344"/>
  <c r="J41" i="344"/>
  <c r="J42" i="344"/>
  <c r="J43" i="344"/>
  <c r="D10" i="344"/>
  <c r="E10" i="344"/>
  <c r="F10" i="344"/>
  <c r="G10" i="344"/>
  <c r="H10" i="344"/>
  <c r="I10" i="344"/>
  <c r="K10" i="344"/>
  <c r="C10" i="344"/>
  <c r="G11" i="273"/>
  <c r="O12" i="273"/>
  <c r="O13" i="273"/>
  <c r="O14" i="273"/>
  <c r="O15" i="273"/>
  <c r="O16" i="273"/>
  <c r="O17" i="273"/>
  <c r="O18" i="273"/>
  <c r="O19" i="273"/>
  <c r="O20" i="273"/>
  <c r="O21" i="273"/>
  <c r="O22" i="273"/>
  <c r="O23" i="273"/>
  <c r="O24" i="273"/>
  <c r="O25" i="273"/>
  <c r="O26" i="273"/>
  <c r="O27" i="273"/>
  <c r="O28" i="273"/>
  <c r="O29" i="273"/>
  <c r="O30" i="273"/>
  <c r="O31" i="273"/>
  <c r="O32" i="273"/>
  <c r="O33" i="273"/>
  <c r="O34" i="273"/>
  <c r="O35" i="273"/>
  <c r="O36" i="273"/>
  <c r="O37" i="273"/>
  <c r="O38" i="273"/>
  <c r="O39" i="273"/>
  <c r="O40" i="273"/>
  <c r="O41" i="273"/>
  <c r="O42" i="273"/>
  <c r="O43" i="273"/>
  <c r="O11" i="273"/>
  <c r="O10" i="273" s="1"/>
  <c r="L11" i="273"/>
  <c r="B11" i="273" s="1"/>
  <c r="L12" i="273"/>
  <c r="L13" i="273"/>
  <c r="L14" i="273"/>
  <c r="L15" i="273"/>
  <c r="L16" i="273"/>
  <c r="L17" i="273"/>
  <c r="L18" i="273"/>
  <c r="L19" i="273"/>
  <c r="L20" i="273"/>
  <c r="L21" i="273"/>
  <c r="L22" i="273"/>
  <c r="L23" i="273"/>
  <c r="L24" i="273"/>
  <c r="L25" i="273"/>
  <c r="L26" i="273"/>
  <c r="L27" i="273"/>
  <c r="L28" i="273"/>
  <c r="L29" i="273"/>
  <c r="L30" i="273"/>
  <c r="L31" i="273"/>
  <c r="L32" i="273"/>
  <c r="L33" i="273"/>
  <c r="L34" i="273"/>
  <c r="L35" i="273"/>
  <c r="L36" i="273"/>
  <c r="L37" i="273"/>
  <c r="L38" i="273"/>
  <c r="L39" i="273"/>
  <c r="L40" i="273"/>
  <c r="L41" i="273"/>
  <c r="L42" i="273"/>
  <c r="L43" i="273"/>
  <c r="G12" i="273"/>
  <c r="G13" i="273"/>
  <c r="G14" i="273"/>
  <c r="G15" i="273"/>
  <c r="G16" i="273"/>
  <c r="G17" i="273"/>
  <c r="G18" i="273"/>
  <c r="G19" i="273"/>
  <c r="G20" i="273"/>
  <c r="G21" i="273"/>
  <c r="G22" i="273"/>
  <c r="G23" i="273"/>
  <c r="G24" i="273"/>
  <c r="G25" i="273"/>
  <c r="G26" i="273"/>
  <c r="G27" i="273"/>
  <c r="G28" i="273"/>
  <c r="G29" i="273"/>
  <c r="G30" i="273"/>
  <c r="G31" i="273"/>
  <c r="G32" i="273"/>
  <c r="G33" i="273"/>
  <c r="G34" i="273"/>
  <c r="G35" i="273"/>
  <c r="G36" i="273"/>
  <c r="G37" i="273"/>
  <c r="G38" i="273"/>
  <c r="G39" i="273"/>
  <c r="G40" i="273"/>
  <c r="G41" i="273"/>
  <c r="G42" i="273"/>
  <c r="G43" i="273"/>
  <c r="D10" i="273"/>
  <c r="E10" i="273"/>
  <c r="F10" i="273"/>
  <c r="H10" i="273"/>
  <c r="I10" i="273"/>
  <c r="J10" i="273"/>
  <c r="K10" i="273"/>
  <c r="M10" i="273"/>
  <c r="N10" i="273"/>
  <c r="G12" i="146"/>
  <c r="G13" i="146"/>
  <c r="G14" i="146"/>
  <c r="G15" i="146"/>
  <c r="G16" i="146"/>
  <c r="G17" i="146"/>
  <c r="G18" i="146"/>
  <c r="G19" i="146"/>
  <c r="G20" i="146"/>
  <c r="G21" i="146"/>
  <c r="G22" i="146"/>
  <c r="G23" i="146"/>
  <c r="G24" i="146"/>
  <c r="G25" i="146"/>
  <c r="G26" i="146"/>
  <c r="G27" i="146"/>
  <c r="G28" i="146"/>
  <c r="G29" i="146"/>
  <c r="G30" i="146"/>
  <c r="G31" i="146"/>
  <c r="G32" i="146"/>
  <c r="G33" i="146"/>
  <c r="G34" i="146"/>
  <c r="G35" i="146"/>
  <c r="G36" i="146"/>
  <c r="G37" i="146"/>
  <c r="G38" i="146"/>
  <c r="G39" i="146"/>
  <c r="G40" i="146"/>
  <c r="G41" i="146"/>
  <c r="G42" i="146"/>
  <c r="G43" i="146"/>
  <c r="G11" i="146"/>
  <c r="B8" i="271"/>
  <c r="B10" i="271"/>
  <c r="B12" i="271"/>
  <c r="B14" i="271"/>
  <c r="B16" i="271"/>
  <c r="B18" i="271"/>
  <c r="B20" i="271"/>
  <c r="B22" i="271"/>
  <c r="B24" i="271"/>
  <c r="B26" i="271"/>
  <c r="B28" i="271"/>
  <c r="B30" i="271"/>
  <c r="B32" i="271"/>
  <c r="B34" i="271"/>
  <c r="B36" i="271"/>
  <c r="B38" i="271"/>
  <c r="B6" i="271"/>
  <c r="B7" i="271"/>
  <c r="B9" i="271"/>
  <c r="B11" i="271"/>
  <c r="B13" i="271"/>
  <c r="B15" i="271"/>
  <c r="B17" i="271"/>
  <c r="B19" i="271"/>
  <c r="B21" i="271"/>
  <c r="B23" i="271"/>
  <c r="B25" i="271"/>
  <c r="B27" i="271"/>
  <c r="B29" i="271"/>
  <c r="B31" i="271"/>
  <c r="B33" i="271"/>
  <c r="B35" i="271"/>
  <c r="B37" i="271"/>
  <c r="D5" i="271"/>
  <c r="C5" i="271"/>
  <c r="B7" i="270"/>
  <c r="B8" i="270"/>
  <c r="B9" i="270"/>
  <c r="B10" i="270"/>
  <c r="B11" i="270"/>
  <c r="B12" i="270"/>
  <c r="B13" i="270"/>
  <c r="B14" i="270"/>
  <c r="B15" i="270"/>
  <c r="B16" i="270"/>
  <c r="B17" i="270"/>
  <c r="B18" i="270"/>
  <c r="B19" i="270"/>
  <c r="B20" i="270"/>
  <c r="B21" i="270"/>
  <c r="B22" i="270"/>
  <c r="B23" i="270"/>
  <c r="B24" i="270"/>
  <c r="B25" i="270"/>
  <c r="B26" i="270"/>
  <c r="B27" i="270"/>
  <c r="B28" i="270"/>
  <c r="B29" i="270"/>
  <c r="B30" i="270"/>
  <c r="B31" i="270"/>
  <c r="B32" i="270"/>
  <c r="B33" i="270"/>
  <c r="B34" i="270"/>
  <c r="B35" i="270"/>
  <c r="B36" i="270"/>
  <c r="B37" i="270"/>
  <c r="B38" i="270"/>
  <c r="B6" i="270"/>
  <c r="B6" i="269"/>
  <c r="B7" i="269"/>
  <c r="B8" i="269"/>
  <c r="B9" i="269"/>
  <c r="B10" i="269"/>
  <c r="B11" i="269"/>
  <c r="B12" i="269"/>
  <c r="B13" i="269"/>
  <c r="B14" i="269"/>
  <c r="B15" i="269"/>
  <c r="B16" i="269"/>
  <c r="B17" i="269"/>
  <c r="B18" i="269"/>
  <c r="B19" i="269"/>
  <c r="B20" i="269"/>
  <c r="B21" i="269"/>
  <c r="B22" i="269"/>
  <c r="B23" i="269"/>
  <c r="B24" i="269"/>
  <c r="B25" i="269"/>
  <c r="B26" i="269"/>
  <c r="B27" i="269"/>
  <c r="B28" i="269"/>
  <c r="B29" i="269"/>
  <c r="B30" i="269"/>
  <c r="B31" i="269"/>
  <c r="B32" i="269"/>
  <c r="B33" i="269"/>
  <c r="B34" i="269"/>
  <c r="B35" i="269"/>
  <c r="B36" i="269"/>
  <c r="B37" i="269"/>
  <c r="B38" i="269"/>
  <c r="D5" i="269"/>
  <c r="C5" i="269"/>
  <c r="B6" i="267"/>
  <c r="B7" i="267"/>
  <c r="B8" i="267"/>
  <c r="B9" i="267"/>
  <c r="B10" i="267"/>
  <c r="B11" i="267"/>
  <c r="B12" i="267"/>
  <c r="B13" i="267"/>
  <c r="B14" i="267"/>
  <c r="B15" i="267"/>
  <c r="B16" i="267"/>
  <c r="B17" i="267"/>
  <c r="B18" i="267"/>
  <c r="B19" i="267"/>
  <c r="B20" i="267"/>
  <c r="B21" i="267"/>
  <c r="B22" i="267"/>
  <c r="B23" i="267"/>
  <c r="B24" i="267"/>
  <c r="B25" i="267"/>
  <c r="B26" i="267"/>
  <c r="B27" i="267"/>
  <c r="B28" i="267"/>
  <c r="B29" i="267"/>
  <c r="B30" i="267"/>
  <c r="B31" i="267"/>
  <c r="B32" i="267"/>
  <c r="B33" i="267"/>
  <c r="B34" i="267"/>
  <c r="B35" i="267"/>
  <c r="B36" i="267"/>
  <c r="B37" i="267"/>
  <c r="B38" i="267"/>
  <c r="D5" i="267"/>
  <c r="E5" i="267"/>
  <c r="F5" i="267"/>
  <c r="G5" i="267"/>
  <c r="H5" i="267"/>
  <c r="C5" i="267"/>
  <c r="D5" i="266"/>
  <c r="E5" i="266"/>
  <c r="F5" i="266"/>
  <c r="G5" i="266"/>
  <c r="H5" i="266"/>
  <c r="I5" i="266"/>
  <c r="C5" i="266"/>
  <c r="B6" i="268"/>
  <c r="B7" i="268"/>
  <c r="B8" i="268"/>
  <c r="B9" i="268"/>
  <c r="B10" i="268"/>
  <c r="B11" i="268"/>
  <c r="B12" i="268"/>
  <c r="B13" i="268"/>
  <c r="B14" i="268"/>
  <c r="B15" i="268"/>
  <c r="B16" i="268"/>
  <c r="B17" i="268"/>
  <c r="B18" i="268"/>
  <c r="B19" i="268"/>
  <c r="B20" i="268"/>
  <c r="B21" i="268"/>
  <c r="B22" i="268"/>
  <c r="B23" i="268"/>
  <c r="B24" i="268"/>
  <c r="B25" i="268"/>
  <c r="B26" i="268"/>
  <c r="B27" i="268"/>
  <c r="B28" i="268"/>
  <c r="B29" i="268"/>
  <c r="B30" i="268"/>
  <c r="B31" i="268"/>
  <c r="B32" i="268"/>
  <c r="B33" i="268"/>
  <c r="B34" i="268"/>
  <c r="B35" i="268"/>
  <c r="B36" i="268"/>
  <c r="B37" i="268"/>
  <c r="B38" i="268"/>
  <c r="D5" i="268"/>
  <c r="E5" i="268"/>
  <c r="F5" i="268"/>
  <c r="G5" i="268"/>
  <c r="H5" i="268"/>
  <c r="I5" i="268"/>
  <c r="C5" i="268"/>
  <c r="B5" i="268" s="1"/>
  <c r="L10" i="273" l="1"/>
  <c r="J10" i="344"/>
  <c r="B10" i="344"/>
  <c r="B42" i="273"/>
  <c r="B40" i="273"/>
  <c r="B38" i="273"/>
  <c r="B36" i="273"/>
  <c r="B34" i="273"/>
  <c r="B32" i="273"/>
  <c r="B30" i="273"/>
  <c r="B28" i="273"/>
  <c r="B26" i="273"/>
  <c r="B24" i="273"/>
  <c r="B22" i="273"/>
  <c r="B20" i="273"/>
  <c r="B18" i="273"/>
  <c r="B16" i="273"/>
  <c r="B14" i="273"/>
  <c r="B12" i="273"/>
  <c r="B43" i="273"/>
  <c r="B41" i="273"/>
  <c r="B39" i="273"/>
  <c r="B37" i="273"/>
  <c r="B35" i="273"/>
  <c r="B33" i="273"/>
  <c r="B31" i="273"/>
  <c r="B29" i="273"/>
  <c r="B27" i="273"/>
  <c r="B25" i="273"/>
  <c r="B23" i="273"/>
  <c r="B21" i="273"/>
  <c r="B19" i="273"/>
  <c r="B10" i="273" s="1"/>
  <c r="B17" i="273"/>
  <c r="B15" i="273"/>
  <c r="B13" i="273"/>
  <c r="E5" i="271"/>
  <c r="B5" i="271"/>
  <c r="B5" i="270"/>
  <c r="E5" i="269"/>
  <c r="B5" i="269" s="1"/>
  <c r="B5" i="267"/>
  <c r="P17" i="174"/>
  <c r="O11" i="174"/>
  <c r="O12" i="174"/>
  <c r="O13" i="174"/>
  <c r="O14" i="174"/>
  <c r="O15" i="174"/>
  <c r="P15" i="174" s="1"/>
  <c r="O16" i="174"/>
  <c r="O17" i="174"/>
  <c r="O18" i="174"/>
  <c r="O19" i="174"/>
  <c r="O20" i="174"/>
  <c r="O21" i="174"/>
  <c r="O22" i="174"/>
  <c r="O23" i="174"/>
  <c r="P23" i="174" s="1"/>
  <c r="O24" i="174"/>
  <c r="O25" i="174"/>
  <c r="O26" i="174"/>
  <c r="O27" i="174"/>
  <c r="P27" i="174" s="1"/>
  <c r="O28" i="174"/>
  <c r="O29" i="174"/>
  <c r="O30" i="174"/>
  <c r="O31" i="174"/>
  <c r="P31" i="174" s="1"/>
  <c r="O32" i="174"/>
  <c r="O33" i="174"/>
  <c r="O34" i="174"/>
  <c r="O35" i="174"/>
  <c r="P35" i="174" s="1"/>
  <c r="O36" i="174"/>
  <c r="O37" i="174"/>
  <c r="O38" i="174"/>
  <c r="O39" i="174"/>
  <c r="P39" i="174" s="1"/>
  <c r="O40" i="174"/>
  <c r="O41" i="174"/>
  <c r="O42" i="174"/>
  <c r="O43" i="174"/>
  <c r="P43" i="174" s="1"/>
  <c r="N11" i="174"/>
  <c r="P11" i="174" s="1"/>
  <c r="N12" i="174"/>
  <c r="N13" i="174"/>
  <c r="N14" i="174"/>
  <c r="N15" i="174"/>
  <c r="N16" i="174"/>
  <c r="N17" i="174"/>
  <c r="N18" i="174"/>
  <c r="N19" i="174"/>
  <c r="P19" i="174" s="1"/>
  <c r="N20" i="174"/>
  <c r="N21" i="174"/>
  <c r="N22" i="174"/>
  <c r="N23" i="174"/>
  <c r="N24" i="174"/>
  <c r="N25" i="174"/>
  <c r="N26" i="174"/>
  <c r="N27" i="174"/>
  <c r="N28" i="174"/>
  <c r="N29" i="174"/>
  <c r="N30" i="174"/>
  <c r="N31" i="174"/>
  <c r="N32" i="174"/>
  <c r="N33" i="174"/>
  <c r="P33" i="174" s="1"/>
  <c r="N34" i="174"/>
  <c r="N35" i="174"/>
  <c r="N36" i="174"/>
  <c r="N37" i="174"/>
  <c r="N38" i="174"/>
  <c r="N39" i="174"/>
  <c r="N40" i="174"/>
  <c r="N41" i="174"/>
  <c r="N42" i="174"/>
  <c r="N43" i="174"/>
  <c r="M11" i="174"/>
  <c r="M12" i="174"/>
  <c r="M13" i="174"/>
  <c r="M14" i="174"/>
  <c r="M15" i="174"/>
  <c r="M16" i="174"/>
  <c r="M17" i="174"/>
  <c r="M18" i="174"/>
  <c r="M19" i="174"/>
  <c r="M20" i="174"/>
  <c r="M21" i="174"/>
  <c r="M22" i="174"/>
  <c r="M23" i="174"/>
  <c r="M24" i="174"/>
  <c r="M25" i="174"/>
  <c r="M26" i="174"/>
  <c r="M27" i="174"/>
  <c r="M28" i="174"/>
  <c r="M29" i="174"/>
  <c r="M30" i="174"/>
  <c r="M31" i="174"/>
  <c r="M32" i="174"/>
  <c r="M33" i="174"/>
  <c r="M34" i="174"/>
  <c r="M35" i="174"/>
  <c r="M36" i="174"/>
  <c r="M37" i="174"/>
  <c r="M38" i="174"/>
  <c r="M39" i="174"/>
  <c r="M40" i="174"/>
  <c r="M41" i="174"/>
  <c r="M42" i="174"/>
  <c r="M43" i="174"/>
  <c r="M10" i="174"/>
  <c r="J11" i="174"/>
  <c r="J12" i="174"/>
  <c r="J13" i="174"/>
  <c r="J14" i="174"/>
  <c r="J15" i="174"/>
  <c r="J16" i="174"/>
  <c r="J17" i="174"/>
  <c r="J18" i="174"/>
  <c r="J19" i="174"/>
  <c r="J20" i="174"/>
  <c r="J21" i="174"/>
  <c r="J22" i="174"/>
  <c r="J23" i="174"/>
  <c r="J24" i="174"/>
  <c r="J25" i="174"/>
  <c r="J26" i="174"/>
  <c r="J27" i="174"/>
  <c r="J28" i="174"/>
  <c r="J29" i="174"/>
  <c r="J30" i="174"/>
  <c r="J31" i="174"/>
  <c r="J32" i="174"/>
  <c r="J33" i="174"/>
  <c r="J34" i="174"/>
  <c r="J35" i="174"/>
  <c r="J36" i="174"/>
  <c r="J37" i="174"/>
  <c r="J38" i="174"/>
  <c r="J39" i="174"/>
  <c r="J40" i="174"/>
  <c r="J41" i="174"/>
  <c r="J42" i="174"/>
  <c r="J43" i="174"/>
  <c r="G11" i="174"/>
  <c r="G12" i="174"/>
  <c r="G13" i="174"/>
  <c r="G14" i="174"/>
  <c r="G15" i="174"/>
  <c r="G16" i="174"/>
  <c r="G17" i="174"/>
  <c r="G18" i="174"/>
  <c r="G19" i="174"/>
  <c r="G20" i="174"/>
  <c r="G21" i="174"/>
  <c r="G22" i="174"/>
  <c r="G23" i="174"/>
  <c r="G24" i="174"/>
  <c r="G25" i="174"/>
  <c r="G26" i="174"/>
  <c r="G27" i="174"/>
  <c r="G28" i="174"/>
  <c r="G29" i="174"/>
  <c r="G30" i="174"/>
  <c r="G31" i="174"/>
  <c r="G32" i="174"/>
  <c r="G33" i="174"/>
  <c r="G34" i="174"/>
  <c r="G35" i="174"/>
  <c r="G36" i="174"/>
  <c r="G37" i="174"/>
  <c r="G38" i="174"/>
  <c r="G39" i="174"/>
  <c r="G40" i="174"/>
  <c r="G41" i="174"/>
  <c r="G42" i="174"/>
  <c r="G43" i="174"/>
  <c r="D11" i="174"/>
  <c r="D12" i="174"/>
  <c r="D13" i="174"/>
  <c r="D14" i="174"/>
  <c r="D15" i="174"/>
  <c r="D16" i="174"/>
  <c r="D17" i="174"/>
  <c r="D18" i="174"/>
  <c r="D19" i="174"/>
  <c r="D20" i="174"/>
  <c r="D21" i="174"/>
  <c r="D22" i="174"/>
  <c r="D23" i="174"/>
  <c r="D24" i="174"/>
  <c r="D25" i="174"/>
  <c r="D26" i="174"/>
  <c r="D27" i="174"/>
  <c r="D28" i="174"/>
  <c r="D29" i="174"/>
  <c r="D30" i="174"/>
  <c r="D31" i="174"/>
  <c r="D32" i="174"/>
  <c r="D33" i="174"/>
  <c r="D34" i="174"/>
  <c r="D35" i="174"/>
  <c r="D36" i="174"/>
  <c r="D37" i="174"/>
  <c r="D38" i="174"/>
  <c r="D39" i="174"/>
  <c r="D40" i="174"/>
  <c r="D41" i="174"/>
  <c r="D42" i="174"/>
  <c r="D43" i="174"/>
  <c r="C10" i="174"/>
  <c r="D10" i="174" s="1"/>
  <c r="E10" i="174"/>
  <c r="F10" i="174"/>
  <c r="H10" i="174"/>
  <c r="I10" i="174"/>
  <c r="B10" i="174"/>
  <c r="B11" i="347"/>
  <c r="B12" i="347"/>
  <c r="B13" i="347"/>
  <c r="B14" i="347"/>
  <c r="B15" i="347"/>
  <c r="B16" i="347"/>
  <c r="B17" i="347"/>
  <c r="B18" i="347"/>
  <c r="B19" i="347"/>
  <c r="B20" i="347"/>
  <c r="B21" i="347"/>
  <c r="B22" i="347"/>
  <c r="B23" i="347"/>
  <c r="B24" i="347"/>
  <c r="B25" i="347"/>
  <c r="B26" i="347"/>
  <c r="B27" i="347"/>
  <c r="B28" i="347"/>
  <c r="B29" i="347"/>
  <c r="B30" i="347"/>
  <c r="B31" i="347"/>
  <c r="B32" i="347"/>
  <c r="B33" i="347"/>
  <c r="B34" i="347"/>
  <c r="B35" i="347"/>
  <c r="B36" i="347"/>
  <c r="B37" i="347"/>
  <c r="B38" i="347"/>
  <c r="B39" i="347"/>
  <c r="B40" i="347"/>
  <c r="B41" i="347"/>
  <c r="B42" i="347"/>
  <c r="B43" i="347"/>
  <c r="E10" i="347"/>
  <c r="F10" i="347"/>
  <c r="G10" i="347"/>
  <c r="H10" i="347"/>
  <c r="I10" i="347"/>
  <c r="C10" i="347"/>
  <c r="D10" i="347"/>
  <c r="P30" i="174" l="1"/>
  <c r="P22" i="174"/>
  <c r="P14" i="174"/>
  <c r="P41" i="174"/>
  <c r="P37" i="174"/>
  <c r="P29" i="174"/>
  <c r="P25" i="174"/>
  <c r="P38" i="174"/>
  <c r="P26" i="174"/>
  <c r="P18" i="174"/>
  <c r="P40" i="174"/>
  <c r="P36" i="174"/>
  <c r="P28" i="174"/>
  <c r="P24" i="174"/>
  <c r="P20" i="174"/>
  <c r="P16" i="174"/>
  <c r="P13" i="174"/>
  <c r="P12" i="174"/>
  <c r="O10" i="174"/>
  <c r="P21" i="174"/>
  <c r="N10" i="174"/>
  <c r="P42" i="174"/>
  <c r="P32" i="174"/>
  <c r="J10" i="174"/>
  <c r="P34" i="174"/>
  <c r="G10" i="174"/>
  <c r="D9" i="151"/>
  <c r="E9" i="151"/>
  <c r="F9" i="151"/>
  <c r="G9" i="151"/>
  <c r="H9" i="151"/>
  <c r="I9" i="151"/>
  <c r="J9" i="151"/>
  <c r="K9" i="151"/>
  <c r="L9" i="151"/>
  <c r="M9" i="151"/>
  <c r="N9" i="151"/>
  <c r="C9" i="151"/>
  <c r="P10" i="174" l="1"/>
  <c r="B9" i="151"/>
  <c r="D9" i="251"/>
  <c r="E9" i="251"/>
  <c r="C9" i="251"/>
  <c r="C5" i="238"/>
  <c r="D5" i="238"/>
  <c r="E5" i="238"/>
  <c r="F5" i="238"/>
  <c r="G5" i="238"/>
  <c r="H5" i="238"/>
  <c r="I5" i="238"/>
  <c r="J5" i="238"/>
  <c r="K5" i="238"/>
  <c r="L5" i="238"/>
  <c r="B5" i="238"/>
  <c r="D9" i="152"/>
  <c r="E9" i="152"/>
  <c r="F9" i="152"/>
  <c r="G9" i="152"/>
  <c r="H9" i="152"/>
  <c r="I9" i="152"/>
  <c r="J9" i="152"/>
  <c r="K9" i="152"/>
  <c r="L9" i="152"/>
  <c r="M9" i="152"/>
  <c r="N9" i="152"/>
  <c r="O9" i="152"/>
  <c r="P9" i="152"/>
  <c r="Q9" i="152"/>
  <c r="C9" i="152"/>
  <c r="B10" i="152"/>
  <c r="B11" i="152"/>
  <c r="B12" i="152"/>
  <c r="B13" i="152"/>
  <c r="B14" i="152"/>
  <c r="B15" i="152"/>
  <c r="B16" i="152"/>
  <c r="B17" i="152"/>
  <c r="B18" i="152"/>
  <c r="B19" i="152"/>
  <c r="B20" i="152"/>
  <c r="B21" i="152"/>
  <c r="B22" i="152"/>
  <c r="B23" i="152"/>
  <c r="B24" i="152"/>
  <c r="B25" i="152"/>
  <c r="B26" i="152"/>
  <c r="B27" i="152"/>
  <c r="B28" i="152"/>
  <c r="B29" i="152"/>
  <c r="B30" i="152"/>
  <c r="B31" i="152"/>
  <c r="B32" i="152"/>
  <c r="B33" i="152"/>
  <c r="B34" i="152"/>
  <c r="B35" i="152"/>
  <c r="B36" i="152"/>
  <c r="B37" i="152"/>
  <c r="B38" i="152"/>
  <c r="B39" i="152"/>
  <c r="B40" i="152"/>
  <c r="B41" i="152"/>
  <c r="B42" i="152"/>
  <c r="B9" i="152" l="1"/>
  <c r="D10" i="274"/>
  <c r="E10" i="274"/>
  <c r="F10" i="274" l="1"/>
  <c r="D6" i="250"/>
  <c r="E6" i="250"/>
  <c r="F6" i="250"/>
  <c r="G6" i="250"/>
  <c r="H6" i="250"/>
  <c r="I6" i="250"/>
  <c r="J6" i="250"/>
  <c r="C6" i="250"/>
  <c r="B6" i="250" l="1"/>
  <c r="D9" i="247" l="1"/>
  <c r="C9" i="247"/>
  <c r="C4" i="249"/>
  <c r="G5" i="146" l="1"/>
  <c r="H5" i="146" s="1"/>
  <c r="G6" i="146"/>
  <c r="H6" i="146" s="1"/>
  <c r="G7" i="146"/>
  <c r="H7" i="146" s="1"/>
  <c r="G8" i="146"/>
  <c r="G9" i="146"/>
  <c r="D5" i="146"/>
  <c r="D6" i="146"/>
  <c r="D7" i="146"/>
  <c r="D8" i="146"/>
  <c r="H8" i="146" s="1"/>
  <c r="D9" i="146"/>
  <c r="H9" i="146" s="1"/>
  <c r="D4" i="146"/>
  <c r="E10" i="146"/>
  <c r="F10" i="146"/>
  <c r="G10" i="146"/>
  <c r="C10" i="348"/>
  <c r="C9" i="272" l="1"/>
  <c r="D9" i="272"/>
  <c r="E9" i="272"/>
  <c r="F9" i="272"/>
  <c r="G9" i="272"/>
  <c r="H9" i="272"/>
  <c r="I9" i="272"/>
  <c r="J9" i="272"/>
  <c r="K9" i="272"/>
  <c r="C10" i="273"/>
  <c r="G10" i="273" s="1"/>
  <c r="B11" i="274"/>
  <c r="B12" i="274"/>
  <c r="B13" i="274"/>
  <c r="B14" i="274"/>
  <c r="B15" i="274"/>
  <c r="B16" i="274"/>
  <c r="B17" i="274"/>
  <c r="B18" i="274"/>
  <c r="B19" i="274"/>
  <c r="B20" i="274"/>
  <c r="B21" i="274"/>
  <c r="B22" i="274"/>
  <c r="B23" i="274"/>
  <c r="B24" i="274"/>
  <c r="B25" i="274"/>
  <c r="B26" i="274"/>
  <c r="B27" i="274"/>
  <c r="B28" i="274"/>
  <c r="B29" i="274"/>
  <c r="B30" i="274"/>
  <c r="B31" i="274"/>
  <c r="B32" i="274"/>
  <c r="B33" i="274"/>
  <c r="B34" i="274"/>
  <c r="B35" i="274"/>
  <c r="B36" i="274"/>
  <c r="B37" i="274"/>
  <c r="B38" i="274"/>
  <c r="B39" i="274"/>
  <c r="B40" i="274"/>
  <c r="B41" i="274"/>
  <c r="B42" i="274"/>
  <c r="B43" i="274"/>
  <c r="C10" i="274"/>
  <c r="B10" i="274" s="1"/>
  <c r="B10" i="173"/>
  <c r="B11" i="173"/>
  <c r="B12" i="173"/>
  <c r="B13" i="173"/>
  <c r="B14" i="173"/>
  <c r="B15" i="173"/>
  <c r="B16" i="173"/>
  <c r="B17" i="173"/>
  <c r="B18" i="173"/>
  <c r="B19" i="173"/>
  <c r="B20" i="173"/>
  <c r="B21" i="173"/>
  <c r="B22" i="173"/>
  <c r="B23" i="173"/>
  <c r="B24" i="173"/>
  <c r="B25" i="173"/>
  <c r="B26" i="173"/>
  <c r="B27" i="173"/>
  <c r="B28" i="173"/>
  <c r="B29" i="173"/>
  <c r="B30" i="173"/>
  <c r="B31" i="173"/>
  <c r="B32" i="173"/>
  <c r="B33" i="173"/>
  <c r="B34" i="173"/>
  <c r="B35" i="173"/>
  <c r="B36" i="173"/>
  <c r="B37" i="173"/>
  <c r="B38" i="173"/>
  <c r="B39" i="173"/>
  <c r="B40" i="173"/>
  <c r="B41" i="173"/>
  <c r="B42" i="173"/>
  <c r="D9" i="173"/>
  <c r="B9" i="173" s="1"/>
  <c r="C9" i="173"/>
  <c r="H7" i="162"/>
  <c r="I7" i="162"/>
  <c r="K7" i="162"/>
  <c r="L7" i="162"/>
  <c r="E7" i="162"/>
  <c r="F7" i="162"/>
  <c r="C7" i="162"/>
  <c r="B7" i="162"/>
  <c r="G7" i="161"/>
  <c r="H7" i="161"/>
  <c r="I7" i="161"/>
  <c r="J7" i="161"/>
  <c r="B7" i="161"/>
  <c r="E7" i="161"/>
  <c r="E10" i="348" l="1"/>
  <c r="F10" i="348"/>
  <c r="G10" i="348"/>
  <c r="H10" i="348"/>
  <c r="D34" i="348"/>
  <c r="D35" i="348"/>
  <c r="D36" i="348"/>
  <c r="D37" i="348"/>
  <c r="D38" i="348"/>
  <c r="D39" i="348"/>
  <c r="D40" i="348"/>
  <c r="D41" i="348"/>
  <c r="D42" i="348"/>
  <c r="D43" i="348"/>
  <c r="D12" i="348"/>
  <c r="D13" i="348"/>
  <c r="D14" i="348"/>
  <c r="D15" i="348"/>
  <c r="D16" i="348"/>
  <c r="D17" i="348"/>
  <c r="D18" i="348"/>
  <c r="D19" i="348"/>
  <c r="D20" i="348"/>
  <c r="D21" i="348"/>
  <c r="D22" i="348"/>
  <c r="D23" i="348"/>
  <c r="D24" i="348"/>
  <c r="D25" i="348"/>
  <c r="D26" i="348"/>
  <c r="D27" i="348"/>
  <c r="D28" i="348"/>
  <c r="D29" i="348"/>
  <c r="D30" i="348"/>
  <c r="D31" i="348"/>
  <c r="D32" i="348"/>
  <c r="D33" i="348"/>
  <c r="D11" i="348"/>
  <c r="D10" i="348" s="1"/>
  <c r="F8" i="161"/>
  <c r="C7" i="161"/>
  <c r="D7" i="161"/>
  <c r="F9" i="161"/>
  <c r="F10" i="161"/>
  <c r="F11" i="161"/>
  <c r="F12" i="161"/>
  <c r="F13" i="161"/>
  <c r="F14" i="161"/>
  <c r="F15" i="161"/>
  <c r="F16" i="161"/>
  <c r="F17" i="161"/>
  <c r="F18" i="161"/>
  <c r="F19" i="161"/>
  <c r="F20" i="161"/>
  <c r="F21" i="161"/>
  <c r="F22" i="161"/>
  <c r="F23" i="161"/>
  <c r="F24" i="161"/>
  <c r="F25" i="161"/>
  <c r="F26" i="161"/>
  <c r="F27" i="161"/>
  <c r="F28" i="161"/>
  <c r="F29" i="161"/>
  <c r="F30" i="161"/>
  <c r="F31" i="161"/>
  <c r="F32" i="161"/>
  <c r="F33" i="161"/>
  <c r="F34" i="161"/>
  <c r="F35" i="161"/>
  <c r="F36" i="161"/>
  <c r="F37" i="161"/>
  <c r="F38" i="161"/>
  <c r="F39" i="161"/>
  <c r="F40" i="161"/>
  <c r="B4" i="264"/>
  <c r="C4" i="264"/>
  <c r="D4" i="264"/>
  <c r="B6" i="265"/>
  <c r="C5" i="265"/>
  <c r="D5" i="265"/>
  <c r="E5" i="265"/>
  <c r="C9" i="260"/>
  <c r="D9" i="260"/>
  <c r="C9" i="258"/>
  <c r="D9" i="258"/>
  <c r="C9" i="257"/>
  <c r="D9" i="257"/>
  <c r="C9" i="160"/>
  <c r="D9" i="160"/>
  <c r="C9" i="159"/>
  <c r="D9" i="159"/>
  <c r="C9" i="153"/>
  <c r="D9" i="153"/>
  <c r="C9" i="259"/>
  <c r="D9" i="259"/>
  <c r="E9" i="259"/>
  <c r="C9" i="256"/>
  <c r="B9" i="256"/>
  <c r="D4" i="253"/>
  <c r="C4" i="253"/>
  <c r="D9" i="255"/>
  <c r="E9" i="255"/>
  <c r="C9" i="255"/>
  <c r="D4" i="254"/>
  <c r="C4" i="254"/>
  <c r="C4" i="252"/>
  <c r="D4" i="252"/>
  <c r="B10" i="150"/>
  <c r="B11" i="150"/>
  <c r="B12" i="150"/>
  <c r="B13" i="150"/>
  <c r="B14" i="150"/>
  <c r="B15" i="150"/>
  <c r="B16" i="150"/>
  <c r="B17" i="150"/>
  <c r="B18" i="150"/>
  <c r="B19" i="150"/>
  <c r="B20" i="150"/>
  <c r="B21" i="150"/>
  <c r="B22" i="150"/>
  <c r="B23" i="150"/>
  <c r="B24" i="150"/>
  <c r="B25" i="150"/>
  <c r="B26" i="150"/>
  <c r="B27" i="150"/>
  <c r="B28" i="150"/>
  <c r="B29" i="150"/>
  <c r="B30" i="150"/>
  <c r="B31" i="150"/>
  <c r="B32" i="150"/>
  <c r="B33" i="150"/>
  <c r="B34" i="150"/>
  <c r="B35" i="150"/>
  <c r="B36" i="150"/>
  <c r="B37" i="150"/>
  <c r="B38" i="150"/>
  <c r="B39" i="150"/>
  <c r="B40" i="150"/>
  <c r="B41" i="150"/>
  <c r="B42" i="150"/>
  <c r="D9" i="150"/>
  <c r="E9" i="150"/>
  <c r="F9" i="150"/>
  <c r="G9" i="150"/>
  <c r="H9" i="150"/>
  <c r="I9" i="150"/>
  <c r="J9" i="150"/>
  <c r="K9" i="150"/>
  <c r="C9" i="150"/>
  <c r="L37" i="161" l="1"/>
  <c r="K37" i="161"/>
  <c r="L29" i="161"/>
  <c r="K29" i="161"/>
  <c r="L21" i="161"/>
  <c r="K21" i="161"/>
  <c r="L17" i="161"/>
  <c r="K17" i="161"/>
  <c r="L9" i="161"/>
  <c r="K9" i="161"/>
  <c r="L40" i="161"/>
  <c r="K40" i="161"/>
  <c r="L32" i="161"/>
  <c r="K32" i="161"/>
  <c r="L20" i="161"/>
  <c r="K20" i="161"/>
  <c r="K35" i="161"/>
  <c r="L35" i="161"/>
  <c r="K27" i="161"/>
  <c r="L27" i="161"/>
  <c r="K19" i="161"/>
  <c r="L19" i="161"/>
  <c r="K11" i="161"/>
  <c r="L11" i="161"/>
  <c r="L33" i="161"/>
  <c r="K33" i="161"/>
  <c r="L25" i="161"/>
  <c r="K25" i="161"/>
  <c r="L13" i="161"/>
  <c r="K13" i="161"/>
  <c r="L36" i="161"/>
  <c r="K36" i="161"/>
  <c r="L28" i="161"/>
  <c r="K28" i="161"/>
  <c r="L24" i="161"/>
  <c r="K24" i="161"/>
  <c r="L16" i="161"/>
  <c r="K16" i="161"/>
  <c r="L12" i="161"/>
  <c r="K12" i="161"/>
  <c r="K39" i="161"/>
  <c r="L39" i="161"/>
  <c r="K31" i="161"/>
  <c r="L31" i="161"/>
  <c r="K23" i="161"/>
  <c r="L23" i="161"/>
  <c r="K15" i="161"/>
  <c r="L15" i="161"/>
  <c r="K38" i="161"/>
  <c r="L38" i="161"/>
  <c r="K34" i="161"/>
  <c r="L34" i="161"/>
  <c r="K30" i="161"/>
  <c r="L30" i="161"/>
  <c r="K26" i="161"/>
  <c r="L26" i="161"/>
  <c r="K22" i="161"/>
  <c r="L22" i="161"/>
  <c r="K18" i="161"/>
  <c r="L18" i="161"/>
  <c r="K14" i="161"/>
  <c r="L14" i="161"/>
  <c r="K10" i="161"/>
  <c r="L10" i="161"/>
  <c r="L8" i="161"/>
  <c r="K8" i="161"/>
  <c r="B5" i="265"/>
  <c r="F7" i="161"/>
  <c r="B9" i="150"/>
  <c r="K7" i="161" l="1"/>
  <c r="L7" i="161"/>
  <c r="G10" i="246"/>
  <c r="F10" i="246"/>
  <c r="E10" i="246" s="1"/>
  <c r="E12" i="246"/>
  <c r="B12" i="246"/>
  <c r="B13" i="246"/>
  <c r="B14" i="246"/>
  <c r="B15" i="246"/>
  <c r="B16" i="246"/>
  <c r="B17" i="246"/>
  <c r="B18" i="246"/>
  <c r="B19" i="246"/>
  <c r="B20" i="246"/>
  <c r="B21" i="246"/>
  <c r="B22" i="246"/>
  <c r="B23" i="246"/>
  <c r="B24" i="246"/>
  <c r="B25" i="246"/>
  <c r="B26" i="246"/>
  <c r="B27" i="246"/>
  <c r="B28" i="246"/>
  <c r="B29" i="246"/>
  <c r="B30" i="246"/>
  <c r="B31" i="246"/>
  <c r="B32" i="246"/>
  <c r="B33" i="246"/>
  <c r="B34" i="246"/>
  <c r="B35" i="246"/>
  <c r="B36" i="246"/>
  <c r="B37" i="246"/>
  <c r="B38" i="246"/>
  <c r="B39" i="246"/>
  <c r="B40" i="246"/>
  <c r="B41" i="246"/>
  <c r="B42" i="246"/>
  <c r="B43" i="246"/>
  <c r="D10" i="246"/>
  <c r="C10" i="246"/>
  <c r="G4" i="249"/>
  <c r="E4" i="249"/>
  <c r="D4" i="249"/>
  <c r="F4" i="249"/>
  <c r="F9" i="149"/>
  <c r="D9" i="149"/>
  <c r="E9" i="149"/>
  <c r="C9" i="149"/>
  <c r="C9" i="148"/>
  <c r="D9" i="148"/>
  <c r="E9" i="148"/>
  <c r="F9" i="148"/>
  <c r="D9" i="147"/>
  <c r="E9" i="147"/>
  <c r="F9" i="147"/>
  <c r="C9" i="147"/>
  <c r="C9" i="158" l="1"/>
  <c r="D9" i="158"/>
  <c r="C9" i="157"/>
  <c r="D9" i="157"/>
  <c r="B10" i="156"/>
  <c r="C9" i="156"/>
  <c r="D9" i="156"/>
  <c r="C9" i="155"/>
  <c r="D9" i="155"/>
  <c r="B10" i="155"/>
  <c r="C9" i="154"/>
  <c r="D9" i="154"/>
  <c r="B4" i="253"/>
  <c r="B9" i="255"/>
  <c r="B10" i="255"/>
  <c r="B4" i="254"/>
  <c r="B9" i="251"/>
  <c r="P10" i="151" s="1"/>
  <c r="B4" i="252"/>
  <c r="E11" i="246"/>
  <c r="E13" i="246"/>
  <c r="E14" i="246"/>
  <c r="E15" i="246"/>
  <c r="E16" i="246"/>
  <c r="E17" i="246"/>
  <c r="E18" i="246"/>
  <c r="E19" i="246"/>
  <c r="E20" i="246"/>
  <c r="E21" i="246"/>
  <c r="E22" i="246"/>
  <c r="E23" i="246"/>
  <c r="E24" i="246"/>
  <c r="E25" i="246"/>
  <c r="E26" i="246"/>
  <c r="E27" i="246"/>
  <c r="E28" i="246"/>
  <c r="E29" i="246"/>
  <c r="E30" i="246"/>
  <c r="E31" i="246"/>
  <c r="E32" i="246"/>
  <c r="E33" i="246"/>
  <c r="E34" i="246"/>
  <c r="E35" i="246"/>
  <c r="E36" i="246"/>
  <c r="E37" i="246"/>
  <c r="E38" i="246"/>
  <c r="E39" i="246"/>
  <c r="E40" i="246"/>
  <c r="E41" i="246"/>
  <c r="E42" i="246"/>
  <c r="E43" i="246"/>
  <c r="B8" i="347" l="1"/>
  <c r="B7" i="347"/>
  <c r="B6" i="347"/>
  <c r="B5" i="347"/>
  <c r="B4" i="347"/>
  <c r="B9" i="346" l="1"/>
  <c r="B6" i="266"/>
  <c r="B7" i="266"/>
  <c r="B8" i="266"/>
  <c r="B9" i="266"/>
  <c r="B10" i="266"/>
  <c r="B11" i="266"/>
  <c r="B12" i="266"/>
  <c r="B13" i="266"/>
  <c r="B14" i="266"/>
  <c r="B15" i="266"/>
  <c r="B16" i="266"/>
  <c r="B17" i="266"/>
  <c r="B18" i="266"/>
  <c r="B19" i="266"/>
  <c r="B20" i="266"/>
  <c r="B21" i="266"/>
  <c r="B22" i="266"/>
  <c r="B23" i="266"/>
  <c r="B24" i="266"/>
  <c r="B25" i="266"/>
  <c r="B26" i="266"/>
  <c r="B27" i="266"/>
  <c r="B28" i="266"/>
  <c r="B29" i="266"/>
  <c r="B30" i="266"/>
  <c r="B31" i="266"/>
  <c r="B32" i="266"/>
  <c r="B33" i="266"/>
  <c r="B34" i="266"/>
  <c r="B35" i="266"/>
  <c r="B36" i="266"/>
  <c r="B37" i="266"/>
  <c r="B38" i="266"/>
  <c r="B5" i="266" l="1"/>
  <c r="C56" i="342"/>
  <c r="C55" i="342"/>
  <c r="C54" i="342"/>
  <c r="C53" i="342"/>
  <c r="C52" i="342"/>
  <c r="C51" i="342"/>
  <c r="C50" i="342"/>
  <c r="C49" i="342"/>
  <c r="C48" i="342"/>
  <c r="C47" i="342"/>
  <c r="C46" i="342"/>
  <c r="C45" i="342"/>
  <c r="C44" i="342"/>
  <c r="C43" i="342"/>
  <c r="C42" i="342"/>
  <c r="C41" i="342"/>
  <c r="C40" i="342"/>
  <c r="C39" i="342"/>
  <c r="C16" i="342"/>
  <c r="C57" i="342"/>
  <c r="C38" i="342"/>
  <c r="C37" i="342"/>
  <c r="C36" i="342"/>
  <c r="C35" i="342"/>
  <c r="C34" i="342"/>
  <c r="C33" i="342"/>
  <c r="C32" i="342"/>
  <c r="C31" i="342"/>
  <c r="C30" i="342"/>
  <c r="C29" i="342"/>
  <c r="C28" i="342"/>
  <c r="C27" i="342"/>
  <c r="C26" i="342"/>
  <c r="C25" i="342"/>
  <c r="C24" i="342"/>
  <c r="C23" i="342"/>
  <c r="C22" i="342"/>
  <c r="C21" i="342"/>
  <c r="C20" i="342"/>
  <c r="C19" i="342"/>
  <c r="C18" i="342"/>
  <c r="C17" i="342"/>
  <c r="C15" i="342"/>
  <c r="C14" i="342"/>
  <c r="C13" i="342"/>
  <c r="C12" i="342"/>
  <c r="C11" i="342"/>
  <c r="C10" i="342"/>
  <c r="C9" i="342"/>
  <c r="C8" i="342"/>
  <c r="C7" i="342"/>
  <c r="C6" i="342"/>
  <c r="C5" i="342"/>
  <c r="C4" i="342"/>
  <c r="C3" i="342"/>
  <c r="B7" i="250" l="1"/>
  <c r="B9" i="250"/>
  <c r="B7" i="265" l="1"/>
  <c r="B8" i="265"/>
  <c r="B9" i="265"/>
  <c r="B10" i="265"/>
  <c r="B11" i="265"/>
  <c r="B12" i="265"/>
  <c r="B13" i="265"/>
  <c r="B14" i="265"/>
  <c r="B15" i="265"/>
  <c r="B16" i="265"/>
  <c r="B17" i="265"/>
  <c r="B18" i="265"/>
  <c r="B19" i="265"/>
  <c r="B20" i="265"/>
  <c r="B21" i="265"/>
  <c r="B22" i="265"/>
  <c r="B23" i="265"/>
  <c r="B24" i="265"/>
  <c r="B25" i="265"/>
  <c r="B26" i="265"/>
  <c r="B27" i="265"/>
  <c r="B28" i="265"/>
  <c r="B29" i="265"/>
  <c r="B30" i="265"/>
  <c r="B31" i="265"/>
  <c r="B32" i="265"/>
  <c r="B33" i="265"/>
  <c r="B34" i="265"/>
  <c r="B35" i="265"/>
  <c r="B36" i="265"/>
  <c r="B37" i="265"/>
  <c r="B38" i="265"/>
  <c r="B3" i="265"/>
  <c r="B4" i="251"/>
  <c r="B5" i="251"/>
  <c r="B6" i="251"/>
  <c r="B7" i="251"/>
  <c r="B10" i="251"/>
  <c r="B11" i="251"/>
  <c r="B12" i="251"/>
  <c r="B13" i="251"/>
  <c r="B14" i="251"/>
  <c r="B15" i="251"/>
  <c r="B16" i="251"/>
  <c r="B17" i="251"/>
  <c r="B18" i="251"/>
  <c r="B19" i="251"/>
  <c r="B20" i="251"/>
  <c r="B21" i="251"/>
  <c r="B22" i="251"/>
  <c r="B23" i="251"/>
  <c r="B24" i="251"/>
  <c r="B25" i="251"/>
  <c r="B26" i="251"/>
  <c r="B27" i="251"/>
  <c r="B28" i="251"/>
  <c r="B29" i="251"/>
  <c r="B30" i="251"/>
  <c r="B31" i="251"/>
  <c r="B32" i="251"/>
  <c r="B33" i="251"/>
  <c r="B34" i="251"/>
  <c r="B35" i="251"/>
  <c r="B36" i="251"/>
  <c r="B37" i="251"/>
  <c r="B38" i="251"/>
  <c r="B39" i="251"/>
  <c r="B40" i="251"/>
  <c r="B41" i="251"/>
  <c r="B42" i="251"/>
  <c r="B3" i="251"/>
  <c r="B11" i="299" l="1"/>
  <c r="B12" i="299"/>
  <c r="B13" i="299"/>
  <c r="B14" i="299"/>
  <c r="B15" i="299"/>
  <c r="B16" i="299"/>
  <c r="B17" i="299"/>
  <c r="B18" i="299"/>
  <c r="B19" i="299"/>
  <c r="B20" i="299"/>
  <c r="B21" i="299"/>
  <c r="B22" i="299"/>
  <c r="B23" i="299"/>
  <c r="B24" i="299"/>
  <c r="B25" i="299"/>
  <c r="B26" i="299"/>
  <c r="B27" i="299"/>
  <c r="B28" i="299"/>
  <c r="B29" i="299"/>
  <c r="B30" i="299"/>
  <c r="B31" i="299"/>
  <c r="B32" i="299"/>
  <c r="B33" i="299"/>
  <c r="B34" i="299"/>
  <c r="B35" i="299"/>
  <c r="B36" i="299"/>
  <c r="B37" i="299"/>
  <c r="B38" i="299"/>
  <c r="B39" i="299"/>
  <c r="B40" i="299"/>
  <c r="B41" i="299"/>
  <c r="B42" i="299"/>
  <c r="B11" i="260"/>
  <c r="B12" i="260"/>
  <c r="B13" i="260"/>
  <c r="B14" i="260"/>
  <c r="B15" i="260"/>
  <c r="B16" i="260"/>
  <c r="B17" i="260"/>
  <c r="B18" i="260"/>
  <c r="B19" i="260"/>
  <c r="B20" i="260"/>
  <c r="B21" i="260"/>
  <c r="B22" i="260"/>
  <c r="B23" i="260"/>
  <c r="B24" i="260"/>
  <c r="B25" i="260"/>
  <c r="B26" i="260"/>
  <c r="B27" i="260"/>
  <c r="B28" i="260"/>
  <c r="B29" i="260"/>
  <c r="B30" i="260"/>
  <c r="B31" i="260"/>
  <c r="B32" i="260"/>
  <c r="B33" i="260"/>
  <c r="B34" i="260"/>
  <c r="B35" i="260"/>
  <c r="B36" i="260"/>
  <c r="B37" i="260"/>
  <c r="B38" i="260"/>
  <c r="B39" i="260"/>
  <c r="B40" i="260"/>
  <c r="B41" i="260"/>
  <c r="B42" i="260"/>
  <c r="B11" i="258"/>
  <c r="B12" i="258"/>
  <c r="B13" i="258"/>
  <c r="B14" i="258"/>
  <c r="B15" i="258"/>
  <c r="B16" i="258"/>
  <c r="B17" i="258"/>
  <c r="B18" i="258"/>
  <c r="B19" i="258"/>
  <c r="B20" i="258"/>
  <c r="B21" i="258"/>
  <c r="B22" i="258"/>
  <c r="B23" i="258"/>
  <c r="B24" i="258"/>
  <c r="B25" i="258"/>
  <c r="B26" i="258"/>
  <c r="B27" i="258"/>
  <c r="B28" i="258"/>
  <c r="B29" i="258"/>
  <c r="B30" i="258"/>
  <c r="B31" i="258"/>
  <c r="B32" i="258"/>
  <c r="B33" i="258"/>
  <c r="B34" i="258"/>
  <c r="B35" i="258"/>
  <c r="B36" i="258"/>
  <c r="B37" i="258"/>
  <c r="B38" i="258"/>
  <c r="B39" i="258"/>
  <c r="B40" i="258"/>
  <c r="B41" i="258"/>
  <c r="B42" i="258"/>
  <c r="B11" i="160"/>
  <c r="B12" i="160"/>
  <c r="B13" i="160"/>
  <c r="B14" i="160"/>
  <c r="B15" i="160"/>
  <c r="B16" i="160"/>
  <c r="B17" i="160"/>
  <c r="B18" i="160"/>
  <c r="B19" i="160"/>
  <c r="B20" i="160"/>
  <c r="B21" i="160"/>
  <c r="B22" i="160"/>
  <c r="B23" i="160"/>
  <c r="B24" i="160"/>
  <c r="B25" i="160"/>
  <c r="B26" i="160"/>
  <c r="B27" i="160"/>
  <c r="B28" i="160"/>
  <c r="B29" i="160"/>
  <c r="B30" i="160"/>
  <c r="B31" i="160"/>
  <c r="B32" i="160"/>
  <c r="B33" i="160"/>
  <c r="B34" i="160"/>
  <c r="B35" i="160"/>
  <c r="B36" i="160"/>
  <c r="B37" i="160"/>
  <c r="B38" i="160"/>
  <c r="B39" i="160"/>
  <c r="B40" i="160"/>
  <c r="B41" i="160"/>
  <c r="B42" i="160"/>
  <c r="B11" i="159"/>
  <c r="B12" i="159"/>
  <c r="B13" i="159"/>
  <c r="B14" i="159"/>
  <c r="B15" i="159"/>
  <c r="B16" i="159"/>
  <c r="B17" i="159"/>
  <c r="B18" i="159"/>
  <c r="B19" i="159"/>
  <c r="B20" i="159"/>
  <c r="B21" i="159"/>
  <c r="B22" i="159"/>
  <c r="B23" i="159"/>
  <c r="B24" i="159"/>
  <c r="B25" i="159"/>
  <c r="B26" i="159"/>
  <c r="B27" i="159"/>
  <c r="B28" i="159"/>
  <c r="B29" i="159"/>
  <c r="B30" i="159"/>
  <c r="B31" i="159"/>
  <c r="B32" i="159"/>
  <c r="B33" i="159"/>
  <c r="B34" i="159"/>
  <c r="B35" i="159"/>
  <c r="B36" i="159"/>
  <c r="B37" i="159"/>
  <c r="B38" i="159"/>
  <c r="B39" i="159"/>
  <c r="B40" i="159"/>
  <c r="B41" i="159"/>
  <c r="B42" i="159"/>
  <c r="B11" i="158"/>
  <c r="B12" i="158"/>
  <c r="B13" i="158"/>
  <c r="B14" i="158"/>
  <c r="B15" i="158"/>
  <c r="B16" i="158"/>
  <c r="B17" i="158"/>
  <c r="B18" i="158"/>
  <c r="B19" i="158"/>
  <c r="B20" i="158"/>
  <c r="B21" i="158"/>
  <c r="B22" i="158"/>
  <c r="B23" i="158"/>
  <c r="B24" i="158"/>
  <c r="B25" i="158"/>
  <c r="B26" i="158"/>
  <c r="B27" i="158"/>
  <c r="B28" i="158"/>
  <c r="B29" i="158"/>
  <c r="B30" i="158"/>
  <c r="B31" i="158"/>
  <c r="B32" i="158"/>
  <c r="B33" i="158"/>
  <c r="B34" i="158"/>
  <c r="B35" i="158"/>
  <c r="B36" i="158"/>
  <c r="B37" i="158"/>
  <c r="B38" i="158"/>
  <c r="B39" i="158"/>
  <c r="B40" i="158"/>
  <c r="B41" i="158"/>
  <c r="B42" i="158"/>
  <c r="B11" i="157"/>
  <c r="B12" i="157"/>
  <c r="B13" i="157"/>
  <c r="B14" i="157"/>
  <c r="B15" i="157"/>
  <c r="B16" i="157"/>
  <c r="B17" i="157"/>
  <c r="B18" i="157"/>
  <c r="B19" i="157"/>
  <c r="B20" i="157"/>
  <c r="B21" i="157"/>
  <c r="B22" i="157"/>
  <c r="B23" i="157"/>
  <c r="B24" i="157"/>
  <c r="B25" i="157"/>
  <c r="B26" i="157"/>
  <c r="B27" i="157"/>
  <c r="B28" i="157"/>
  <c r="B29" i="157"/>
  <c r="B30" i="157"/>
  <c r="B31" i="157"/>
  <c r="B32" i="157"/>
  <c r="B33" i="157"/>
  <c r="B34" i="157"/>
  <c r="B35" i="157"/>
  <c r="B36" i="157"/>
  <c r="B37" i="157"/>
  <c r="B38" i="157"/>
  <c r="B39" i="157"/>
  <c r="B40" i="157"/>
  <c r="B41" i="157"/>
  <c r="B42" i="157"/>
  <c r="B11" i="156"/>
  <c r="B12" i="156"/>
  <c r="B13" i="156"/>
  <c r="B14" i="156"/>
  <c r="B15" i="156"/>
  <c r="B16" i="156"/>
  <c r="B17" i="156"/>
  <c r="B18" i="156"/>
  <c r="B19" i="156"/>
  <c r="B20" i="156"/>
  <c r="B21" i="156"/>
  <c r="B22" i="156"/>
  <c r="B23" i="156"/>
  <c r="B24" i="156"/>
  <c r="B25" i="156"/>
  <c r="B26" i="156"/>
  <c r="B27" i="156"/>
  <c r="B28" i="156"/>
  <c r="B29" i="156"/>
  <c r="B30" i="156"/>
  <c r="B31" i="156"/>
  <c r="B32" i="156"/>
  <c r="B33" i="156"/>
  <c r="B34" i="156"/>
  <c r="B35" i="156"/>
  <c r="B36" i="156"/>
  <c r="B37" i="156"/>
  <c r="B38" i="156"/>
  <c r="B39" i="156"/>
  <c r="B40" i="156"/>
  <c r="B41" i="156"/>
  <c r="B42" i="156"/>
  <c r="B11" i="155"/>
  <c r="B12" i="155"/>
  <c r="B13" i="155"/>
  <c r="B14" i="155"/>
  <c r="B15" i="155"/>
  <c r="B16" i="155"/>
  <c r="B17" i="155"/>
  <c r="B18" i="155"/>
  <c r="B19" i="155"/>
  <c r="B20" i="155"/>
  <c r="B21" i="155"/>
  <c r="B22" i="155"/>
  <c r="B23" i="155"/>
  <c r="B24" i="155"/>
  <c r="B25" i="155"/>
  <c r="B26" i="155"/>
  <c r="B27" i="155"/>
  <c r="B28" i="155"/>
  <c r="B29" i="155"/>
  <c r="B30" i="155"/>
  <c r="B31" i="155"/>
  <c r="B32" i="155"/>
  <c r="B33" i="155"/>
  <c r="B34" i="155"/>
  <c r="B35" i="155"/>
  <c r="B36" i="155"/>
  <c r="B37" i="155"/>
  <c r="B38" i="155"/>
  <c r="B39" i="155"/>
  <c r="B40" i="155"/>
  <c r="B41" i="155"/>
  <c r="B42" i="155"/>
  <c r="B11" i="153"/>
  <c r="B12" i="153"/>
  <c r="B13" i="153"/>
  <c r="B14" i="153"/>
  <c r="B15" i="153"/>
  <c r="B16" i="153"/>
  <c r="B17" i="153"/>
  <c r="B18" i="153"/>
  <c r="B19" i="153"/>
  <c r="B20" i="153"/>
  <c r="B21" i="153"/>
  <c r="B22" i="153"/>
  <c r="B23" i="153"/>
  <c r="B24" i="153"/>
  <c r="B25" i="153"/>
  <c r="B26" i="153"/>
  <c r="B27" i="153"/>
  <c r="B28" i="153"/>
  <c r="B29" i="153"/>
  <c r="B30" i="153"/>
  <c r="B31" i="153"/>
  <c r="B32" i="153"/>
  <c r="B33" i="153"/>
  <c r="B34" i="153"/>
  <c r="B35" i="153"/>
  <c r="B36" i="153"/>
  <c r="B37" i="153"/>
  <c r="B38" i="153"/>
  <c r="B39" i="153"/>
  <c r="B40" i="153"/>
  <c r="B41" i="153"/>
  <c r="B42" i="153"/>
  <c r="B11" i="151"/>
  <c r="B12" i="151"/>
  <c r="B13" i="151"/>
  <c r="B14" i="151"/>
  <c r="B15" i="151"/>
  <c r="B16" i="151"/>
  <c r="B17" i="151"/>
  <c r="B18" i="151"/>
  <c r="B19" i="151"/>
  <c r="B20" i="151"/>
  <c r="B21" i="151"/>
  <c r="B22" i="151"/>
  <c r="B23" i="151"/>
  <c r="B24" i="151"/>
  <c r="B25" i="151"/>
  <c r="B26" i="151"/>
  <c r="B27" i="151"/>
  <c r="B28" i="151"/>
  <c r="B29" i="151"/>
  <c r="B30" i="151"/>
  <c r="B31" i="151"/>
  <c r="B32" i="151"/>
  <c r="B33" i="151"/>
  <c r="B34" i="151"/>
  <c r="B35" i="151"/>
  <c r="B36" i="151"/>
  <c r="B37" i="151"/>
  <c r="B38" i="151"/>
  <c r="B39" i="151"/>
  <c r="B40" i="151"/>
  <c r="B41" i="151"/>
  <c r="B42" i="151"/>
  <c r="B10" i="151"/>
  <c r="B11" i="154"/>
  <c r="B12" i="154"/>
  <c r="B13" i="154"/>
  <c r="B14" i="154"/>
  <c r="B15" i="154"/>
  <c r="B16" i="154"/>
  <c r="B17" i="154"/>
  <c r="B18" i="154"/>
  <c r="B19" i="154"/>
  <c r="B20" i="154"/>
  <c r="B21" i="154"/>
  <c r="B22" i="154"/>
  <c r="B23" i="154"/>
  <c r="B24" i="154"/>
  <c r="B25" i="154"/>
  <c r="B26" i="154"/>
  <c r="B27" i="154"/>
  <c r="B28" i="154"/>
  <c r="B29" i="154"/>
  <c r="B30" i="154"/>
  <c r="B31" i="154"/>
  <c r="B32" i="154"/>
  <c r="B33" i="154"/>
  <c r="B34" i="154"/>
  <c r="B35" i="154"/>
  <c r="B36" i="154"/>
  <c r="B37" i="154"/>
  <c r="B38" i="154"/>
  <c r="B39" i="154"/>
  <c r="B40" i="154"/>
  <c r="B41" i="154"/>
  <c r="B42" i="154"/>
  <c r="B8" i="250"/>
  <c r="B10" i="250"/>
  <c r="B11" i="250"/>
  <c r="B12" i="250"/>
  <c r="B13" i="250"/>
  <c r="B14" i="250"/>
  <c r="B15" i="250"/>
  <c r="B16" i="250"/>
  <c r="B17" i="250"/>
  <c r="B18" i="250"/>
  <c r="B19" i="250"/>
  <c r="B20" i="250"/>
  <c r="B21" i="250"/>
  <c r="B22" i="250"/>
  <c r="B23" i="250"/>
  <c r="B24" i="250"/>
  <c r="B25" i="250"/>
  <c r="B26" i="250"/>
  <c r="B27" i="250"/>
  <c r="B28" i="250"/>
  <c r="B29" i="250"/>
  <c r="B30" i="250"/>
  <c r="B31" i="250"/>
  <c r="B32" i="250"/>
  <c r="B33" i="250"/>
  <c r="B34" i="250"/>
  <c r="B35" i="250"/>
  <c r="B36" i="250"/>
  <c r="B37" i="250"/>
  <c r="B38" i="250"/>
  <c r="B39" i="250"/>
  <c r="B6" i="249"/>
  <c r="B7" i="249"/>
  <c r="B8" i="249"/>
  <c r="B9" i="249"/>
  <c r="B10" i="249"/>
  <c r="B11" i="249"/>
  <c r="B12" i="249"/>
  <c r="B13" i="249"/>
  <c r="B14" i="249"/>
  <c r="B15" i="249"/>
  <c r="B16" i="249"/>
  <c r="B17" i="249"/>
  <c r="B18" i="249"/>
  <c r="B19" i="249"/>
  <c r="B20" i="249"/>
  <c r="B21" i="249"/>
  <c r="B22" i="249"/>
  <c r="B23" i="249"/>
  <c r="B24" i="249"/>
  <c r="B25" i="249"/>
  <c r="B26" i="249"/>
  <c r="B27" i="249"/>
  <c r="B28" i="249"/>
  <c r="B29" i="249"/>
  <c r="B30" i="249"/>
  <c r="B31" i="249"/>
  <c r="B32" i="249"/>
  <c r="B33" i="249"/>
  <c r="B34" i="249"/>
  <c r="B35" i="249"/>
  <c r="B36" i="249"/>
  <c r="B37" i="249"/>
  <c r="B5" i="249"/>
  <c r="B11" i="149"/>
  <c r="B12" i="149"/>
  <c r="B13" i="149"/>
  <c r="B14" i="149"/>
  <c r="B15" i="149"/>
  <c r="B16" i="149"/>
  <c r="B17" i="149"/>
  <c r="B18" i="149"/>
  <c r="B19" i="149"/>
  <c r="B20" i="149"/>
  <c r="B21" i="149"/>
  <c r="B22" i="149"/>
  <c r="B23" i="149"/>
  <c r="B24" i="149"/>
  <c r="B25" i="149"/>
  <c r="B26" i="149"/>
  <c r="B27" i="149"/>
  <c r="B28" i="149"/>
  <c r="B29" i="149"/>
  <c r="B30" i="149"/>
  <c r="B31" i="149"/>
  <c r="B32" i="149"/>
  <c r="B33" i="149"/>
  <c r="B34" i="149"/>
  <c r="B35" i="149"/>
  <c r="B36" i="149"/>
  <c r="B37" i="149"/>
  <c r="B38" i="149"/>
  <c r="B39" i="149"/>
  <c r="B40" i="149"/>
  <c r="B41" i="149"/>
  <c r="B42" i="149"/>
  <c r="B10" i="149"/>
  <c r="C12" i="146"/>
  <c r="C13" i="146"/>
  <c r="C14" i="146"/>
  <c r="C15" i="146"/>
  <c r="C16" i="146"/>
  <c r="C17" i="146"/>
  <c r="C18" i="146"/>
  <c r="C19" i="146"/>
  <c r="C20" i="146"/>
  <c r="C21" i="146"/>
  <c r="C22" i="146"/>
  <c r="C23" i="146"/>
  <c r="C24" i="146"/>
  <c r="C25" i="146"/>
  <c r="C26" i="146"/>
  <c r="C27" i="146"/>
  <c r="C28" i="146"/>
  <c r="C29" i="146"/>
  <c r="C30" i="146"/>
  <c r="C31" i="146"/>
  <c r="C32" i="146"/>
  <c r="C33" i="146"/>
  <c r="C34" i="146"/>
  <c r="C35" i="146"/>
  <c r="C36" i="146"/>
  <c r="C37" i="146"/>
  <c r="C38" i="146"/>
  <c r="C39" i="146"/>
  <c r="C40" i="146"/>
  <c r="C41" i="146"/>
  <c r="C42" i="146"/>
  <c r="C43" i="146"/>
  <c r="C11" i="146"/>
  <c r="B12" i="146"/>
  <c r="B13" i="146"/>
  <c r="B14" i="146"/>
  <c r="B15" i="146"/>
  <c r="D15" i="146" s="1"/>
  <c r="B16" i="146"/>
  <c r="B17" i="146"/>
  <c r="B18" i="146"/>
  <c r="B19" i="146"/>
  <c r="D19" i="146" s="1"/>
  <c r="B20" i="146"/>
  <c r="B21" i="146"/>
  <c r="B22" i="146"/>
  <c r="B23" i="146"/>
  <c r="D23" i="146" s="1"/>
  <c r="B24" i="146"/>
  <c r="B25" i="146"/>
  <c r="B26" i="146"/>
  <c r="B27" i="146"/>
  <c r="D27" i="146" s="1"/>
  <c r="B28" i="146"/>
  <c r="B29" i="146"/>
  <c r="B30" i="146"/>
  <c r="B31" i="146"/>
  <c r="D31" i="146" s="1"/>
  <c r="B32" i="146"/>
  <c r="B33" i="146"/>
  <c r="B34" i="146"/>
  <c r="B35" i="146"/>
  <c r="D35" i="146" s="1"/>
  <c r="B36" i="146"/>
  <c r="B37" i="146"/>
  <c r="B38" i="146"/>
  <c r="B39" i="146"/>
  <c r="D39" i="146" s="1"/>
  <c r="B40" i="146"/>
  <c r="B41" i="146"/>
  <c r="B42" i="146"/>
  <c r="B43" i="146"/>
  <c r="D43" i="146" s="1"/>
  <c r="B11" i="146"/>
  <c r="B10" i="146" s="1"/>
  <c r="B9" i="149" l="1"/>
  <c r="C10" i="146"/>
  <c r="D10" i="146" s="1"/>
  <c r="D41" i="146"/>
  <c r="D37" i="146"/>
  <c r="D33" i="146"/>
  <c r="D29" i="146"/>
  <c r="D25" i="146"/>
  <c r="D21" i="146"/>
  <c r="D17" i="146"/>
  <c r="D13" i="146"/>
  <c r="B4" i="249"/>
  <c r="B9" i="299"/>
  <c r="B9" i="155"/>
  <c r="D42" i="146"/>
  <c r="D40" i="146"/>
  <c r="D38" i="146"/>
  <c r="D36" i="146"/>
  <c r="D34" i="146"/>
  <c r="D32" i="146"/>
  <c r="D30" i="146"/>
  <c r="D28" i="146"/>
  <c r="D26" i="146"/>
  <c r="D24" i="146"/>
  <c r="D22" i="146"/>
  <c r="D20" i="146"/>
  <c r="D18" i="146"/>
  <c r="D16" i="146"/>
  <c r="D14" i="146"/>
  <c r="D12" i="146"/>
  <c r="B11" i="297" l="1"/>
  <c r="B12" i="297"/>
  <c r="B13" i="297"/>
  <c r="B14" i="297"/>
  <c r="B15" i="297"/>
  <c r="B16" i="297"/>
  <c r="B17" i="297"/>
  <c r="B18" i="297"/>
  <c r="B19" i="297"/>
  <c r="B20" i="297"/>
  <c r="B21" i="297"/>
  <c r="B22" i="297"/>
  <c r="B23" i="297"/>
  <c r="B24" i="297"/>
  <c r="B25" i="297"/>
  <c r="B26" i="297"/>
  <c r="B27" i="297"/>
  <c r="B28" i="297"/>
  <c r="B29" i="297"/>
  <c r="B30" i="297"/>
  <c r="B31" i="297"/>
  <c r="B32" i="297"/>
  <c r="B33" i="297"/>
  <c r="B34" i="297"/>
  <c r="B35" i="297"/>
  <c r="B36" i="297"/>
  <c r="B37" i="297"/>
  <c r="B38" i="297"/>
  <c r="B39" i="297"/>
  <c r="B40" i="297"/>
  <c r="B41" i="297"/>
  <c r="B42" i="297"/>
  <c r="B10" i="297"/>
  <c r="D11" i="295" l="1"/>
  <c r="D12" i="295"/>
  <c r="D13" i="295"/>
  <c r="D14" i="295"/>
  <c r="D15" i="295"/>
  <c r="D16" i="295"/>
  <c r="D17" i="295"/>
  <c r="D18" i="295"/>
  <c r="D19" i="295"/>
  <c r="D20" i="295"/>
  <c r="D21" i="295"/>
  <c r="D22" i="295"/>
  <c r="D23" i="295"/>
  <c r="D24" i="295"/>
  <c r="D25" i="295"/>
  <c r="D26" i="295"/>
  <c r="D27" i="295"/>
  <c r="D28" i="295"/>
  <c r="D29" i="295"/>
  <c r="D30" i="295"/>
  <c r="D31" i="295"/>
  <c r="D32" i="295"/>
  <c r="D33" i="295"/>
  <c r="D34" i="295"/>
  <c r="D35" i="295"/>
  <c r="D36" i="295"/>
  <c r="D37" i="295"/>
  <c r="D38" i="295"/>
  <c r="D39" i="295"/>
  <c r="D40" i="295"/>
  <c r="D41" i="295"/>
  <c r="D42" i="295"/>
  <c r="D10" i="295"/>
  <c r="D12" i="296" l="1"/>
  <c r="D13" i="296"/>
  <c r="D14" i="296"/>
  <c r="D15" i="296"/>
  <c r="D16" i="296"/>
  <c r="D17" i="296"/>
  <c r="D18" i="296"/>
  <c r="D19" i="296"/>
  <c r="D20" i="296"/>
  <c r="D21" i="296"/>
  <c r="D22" i="296"/>
  <c r="D23" i="296"/>
  <c r="D24" i="296"/>
  <c r="D25" i="296"/>
  <c r="D26" i="296"/>
  <c r="D27" i="296"/>
  <c r="D28" i="296"/>
  <c r="D29" i="296"/>
  <c r="D30" i="296"/>
  <c r="D31" i="296"/>
  <c r="D32" i="296"/>
  <c r="D33" i="296"/>
  <c r="D34" i="296"/>
  <c r="D35" i="296"/>
  <c r="D36" i="296"/>
  <c r="D37" i="296"/>
  <c r="D38" i="296"/>
  <c r="D39" i="296"/>
  <c r="D40" i="296"/>
  <c r="D41" i="296"/>
  <c r="D42" i="296"/>
  <c r="D43" i="296"/>
  <c r="D11" i="296"/>
  <c r="G12" i="296"/>
  <c r="G13" i="296"/>
  <c r="G14" i="296"/>
  <c r="G15" i="296"/>
  <c r="G16" i="296"/>
  <c r="G17" i="296"/>
  <c r="G18" i="296"/>
  <c r="G19" i="296"/>
  <c r="G20" i="296"/>
  <c r="G21" i="296"/>
  <c r="G22" i="296"/>
  <c r="G23" i="296"/>
  <c r="G24" i="296"/>
  <c r="G25" i="296"/>
  <c r="G26" i="296"/>
  <c r="G27" i="296"/>
  <c r="G28" i="296"/>
  <c r="G29" i="296"/>
  <c r="G30" i="296"/>
  <c r="G31" i="296"/>
  <c r="G32" i="296"/>
  <c r="G33" i="296"/>
  <c r="G34" i="296"/>
  <c r="G35" i="296"/>
  <c r="G36" i="296"/>
  <c r="G37" i="296"/>
  <c r="G38" i="296"/>
  <c r="G39" i="296"/>
  <c r="G40" i="296"/>
  <c r="G41" i="296"/>
  <c r="G42" i="296"/>
  <c r="G43" i="296"/>
  <c r="M4" i="162" l="1"/>
  <c r="M5" i="162"/>
  <c r="G4" i="146"/>
  <c r="H4" i="146" s="1"/>
  <c r="L4" i="161"/>
  <c r="L5" i="161"/>
  <c r="C4" i="274" l="1"/>
  <c r="D4" i="274"/>
  <c r="E4" i="274"/>
  <c r="F4" i="274"/>
  <c r="C5" i="274"/>
  <c r="D5" i="274"/>
  <c r="E5" i="274"/>
  <c r="F5" i="274"/>
  <c r="C6" i="274"/>
  <c r="D6" i="274"/>
  <c r="E6" i="274"/>
  <c r="F6" i="274"/>
  <c r="C7" i="274"/>
  <c r="D7" i="274"/>
  <c r="E7" i="274"/>
  <c r="F7" i="274"/>
  <c r="C8" i="274"/>
  <c r="D8" i="274"/>
  <c r="E8" i="274"/>
  <c r="F8" i="274"/>
  <c r="G4" i="273"/>
  <c r="L4" i="273"/>
  <c r="O4" i="273"/>
  <c r="G5" i="273"/>
  <c r="L5" i="273"/>
  <c r="O5" i="273"/>
  <c r="G6" i="273"/>
  <c r="L6" i="273"/>
  <c r="O6" i="273"/>
  <c r="G7" i="273"/>
  <c r="L7" i="273"/>
  <c r="O7" i="273"/>
  <c r="G8" i="273"/>
  <c r="L8" i="273"/>
  <c r="O8" i="273"/>
  <c r="B10" i="272"/>
  <c r="B11" i="272"/>
  <c r="B12" i="272"/>
  <c r="B13" i="272"/>
  <c r="B14" i="272"/>
  <c r="B15" i="272"/>
  <c r="B16" i="272"/>
  <c r="B17" i="272"/>
  <c r="B18" i="272"/>
  <c r="B19" i="272"/>
  <c r="B20" i="272"/>
  <c r="B21" i="272"/>
  <c r="B22" i="272"/>
  <c r="B23" i="272"/>
  <c r="B24" i="272"/>
  <c r="B25" i="272"/>
  <c r="B26" i="272"/>
  <c r="B27" i="272"/>
  <c r="B28" i="272"/>
  <c r="B29" i="272"/>
  <c r="B30" i="272"/>
  <c r="B31" i="272"/>
  <c r="B32" i="272"/>
  <c r="B33" i="272"/>
  <c r="B34" i="272"/>
  <c r="B35" i="272"/>
  <c r="B36" i="272"/>
  <c r="B37" i="272"/>
  <c r="B38" i="272"/>
  <c r="B39" i="272"/>
  <c r="B40" i="272"/>
  <c r="B41" i="272"/>
  <c r="B42" i="272"/>
  <c r="B9" i="272" l="1"/>
  <c r="B7" i="273"/>
  <c r="B5" i="273"/>
  <c r="B8" i="273"/>
  <c r="B6" i="273"/>
  <c r="B4" i="273"/>
  <c r="B4" i="255" l="1"/>
  <c r="B5" i="255"/>
  <c r="B6" i="255"/>
  <c r="B7" i="255"/>
  <c r="B3" i="255"/>
  <c r="B11" i="172"/>
  <c r="B12" i="172"/>
  <c r="B13" i="172"/>
  <c r="B14" i="172"/>
  <c r="B15" i="172"/>
  <c r="B16" i="172"/>
  <c r="B17" i="172"/>
  <c r="B18" i="172"/>
  <c r="B19" i="172"/>
  <c r="B20" i="172"/>
  <c r="B21" i="172"/>
  <c r="B22" i="172"/>
  <c r="B23" i="172"/>
  <c r="B24" i="172"/>
  <c r="B25" i="172"/>
  <c r="B26" i="172"/>
  <c r="B27" i="172"/>
  <c r="B28" i="172"/>
  <c r="B29" i="172"/>
  <c r="B30" i="172"/>
  <c r="B31" i="172"/>
  <c r="B32" i="172"/>
  <c r="B33" i="172"/>
  <c r="B34" i="172"/>
  <c r="B35" i="172"/>
  <c r="B36" i="172"/>
  <c r="B37" i="172"/>
  <c r="B38" i="172"/>
  <c r="B39" i="172"/>
  <c r="B40" i="172"/>
  <c r="B41" i="172"/>
  <c r="B42" i="172"/>
  <c r="B10" i="172"/>
  <c r="B9" i="172" l="1"/>
  <c r="B5" i="246"/>
  <c r="B6" i="246"/>
  <c r="B7" i="246"/>
  <c r="B8" i="246"/>
  <c r="B4" i="246"/>
  <c r="E5" i="246" l="1"/>
  <c r="E6" i="246"/>
  <c r="E7" i="246"/>
  <c r="E4" i="246"/>
  <c r="B42" i="247" l="1"/>
  <c r="B41" i="247"/>
  <c r="B40" i="247"/>
  <c r="B39" i="247"/>
  <c r="B38" i="247"/>
  <c r="B37" i="247"/>
  <c r="B36" i="247"/>
  <c r="B35" i="247"/>
  <c r="B34" i="247"/>
  <c r="B33" i="247"/>
  <c r="B32" i="247"/>
  <c r="B31" i="247"/>
  <c r="B30" i="247"/>
  <c r="B29" i="247"/>
  <c r="B28" i="247"/>
  <c r="B27" i="247"/>
  <c r="B26" i="247"/>
  <c r="B25" i="247"/>
  <c r="B24" i="247"/>
  <c r="B23" i="247"/>
  <c r="B22" i="247"/>
  <c r="B21" i="247"/>
  <c r="B20" i="247"/>
  <c r="B19" i="247"/>
  <c r="B18" i="247"/>
  <c r="B17" i="247"/>
  <c r="B16" i="247"/>
  <c r="B15" i="247"/>
  <c r="B14" i="247"/>
  <c r="B13" i="247"/>
  <c r="B12" i="247"/>
  <c r="B11" i="247"/>
  <c r="B10" i="247"/>
  <c r="B7" i="247"/>
  <c r="B6" i="247"/>
  <c r="B5" i="247"/>
  <c r="B4" i="247"/>
  <c r="B3" i="247"/>
  <c r="B9" i="247" l="1"/>
  <c r="B6" i="253"/>
  <c r="B7" i="253"/>
  <c r="B8" i="253"/>
  <c r="B9" i="253"/>
  <c r="B10" i="253"/>
  <c r="B11" i="253"/>
  <c r="B12" i="253"/>
  <c r="B13" i="253"/>
  <c r="B14" i="253"/>
  <c r="B15" i="253"/>
  <c r="B16" i="253"/>
  <c r="B17" i="253"/>
  <c r="B18" i="253"/>
  <c r="B19" i="253"/>
  <c r="B20" i="253"/>
  <c r="B21" i="253"/>
  <c r="B22" i="253"/>
  <c r="B23" i="253"/>
  <c r="B24" i="253"/>
  <c r="B25" i="253"/>
  <c r="B26" i="253"/>
  <c r="B27" i="253"/>
  <c r="B28" i="253"/>
  <c r="B29" i="253"/>
  <c r="B30" i="253"/>
  <c r="B31" i="253"/>
  <c r="B32" i="253"/>
  <c r="B33" i="253"/>
  <c r="B34" i="253"/>
  <c r="B35" i="253"/>
  <c r="B36" i="253"/>
  <c r="B37" i="253"/>
  <c r="B5" i="253"/>
  <c r="B10" i="160" l="1"/>
  <c r="B9" i="160" s="1"/>
  <c r="B10" i="159"/>
  <c r="B9" i="159" s="1"/>
  <c r="B10" i="158"/>
  <c r="B9" i="158" s="1"/>
  <c r="B10" i="157"/>
  <c r="B9" i="157" s="1"/>
  <c r="B9" i="156"/>
  <c r="B10" i="154"/>
  <c r="B9" i="154" s="1"/>
  <c r="B10" i="153"/>
  <c r="B9" i="153" s="1"/>
  <c r="B6" i="252"/>
  <c r="B7" i="252"/>
  <c r="B8" i="252"/>
  <c r="B9" i="252"/>
  <c r="B10" i="252"/>
  <c r="B11" i="252"/>
  <c r="B12" i="252"/>
  <c r="B13" i="252"/>
  <c r="B14" i="252"/>
  <c r="B15" i="252"/>
  <c r="B16" i="252"/>
  <c r="B17" i="252"/>
  <c r="B18" i="252"/>
  <c r="B19" i="252"/>
  <c r="B20" i="252"/>
  <c r="B21" i="252"/>
  <c r="B22" i="252"/>
  <c r="B23" i="252"/>
  <c r="B24" i="252"/>
  <c r="B25" i="252"/>
  <c r="B26" i="252"/>
  <c r="B27" i="252"/>
  <c r="B28" i="252"/>
  <c r="B29" i="252"/>
  <c r="B30" i="252"/>
  <c r="B31" i="252"/>
  <c r="B32" i="252"/>
  <c r="B33" i="252"/>
  <c r="B34" i="252"/>
  <c r="B35" i="252"/>
  <c r="B36" i="252"/>
  <c r="B37" i="252"/>
  <c r="B5" i="252"/>
  <c r="M9" i="162" l="1"/>
  <c r="M10" i="162"/>
  <c r="M11" i="162"/>
  <c r="M12" i="162"/>
  <c r="M13" i="162"/>
  <c r="M14" i="162"/>
  <c r="M15" i="162"/>
  <c r="M16" i="162"/>
  <c r="M17" i="162"/>
  <c r="M18" i="162"/>
  <c r="M19" i="162"/>
  <c r="M20" i="162"/>
  <c r="M21" i="162"/>
  <c r="M22" i="162"/>
  <c r="M23" i="162"/>
  <c r="M24" i="162"/>
  <c r="M25" i="162"/>
  <c r="M26" i="162"/>
  <c r="M27" i="162"/>
  <c r="M28" i="162"/>
  <c r="M29" i="162"/>
  <c r="M30" i="162"/>
  <c r="M31" i="162"/>
  <c r="M32" i="162"/>
  <c r="M33" i="162"/>
  <c r="M34" i="162"/>
  <c r="M35" i="162"/>
  <c r="M36" i="162"/>
  <c r="M37" i="162"/>
  <c r="M38" i="162"/>
  <c r="M39" i="162"/>
  <c r="M40" i="162"/>
  <c r="M8" i="162"/>
  <c r="J9" i="162"/>
  <c r="J10" i="162"/>
  <c r="J11" i="162"/>
  <c r="J12" i="162"/>
  <c r="J13" i="162"/>
  <c r="J14" i="162"/>
  <c r="J15" i="162"/>
  <c r="J16" i="162"/>
  <c r="J17" i="162"/>
  <c r="J18" i="162"/>
  <c r="J19" i="162"/>
  <c r="J20" i="162"/>
  <c r="J21" i="162"/>
  <c r="J22" i="162"/>
  <c r="J23" i="162"/>
  <c r="J24" i="162"/>
  <c r="J25" i="162"/>
  <c r="J26" i="162"/>
  <c r="J27" i="162"/>
  <c r="J28" i="162"/>
  <c r="J29" i="162"/>
  <c r="J30" i="162"/>
  <c r="J31" i="162"/>
  <c r="J32" i="162"/>
  <c r="J33" i="162"/>
  <c r="J34" i="162"/>
  <c r="J35" i="162"/>
  <c r="J36" i="162"/>
  <c r="J37" i="162"/>
  <c r="J38" i="162"/>
  <c r="J39" i="162"/>
  <c r="J40" i="162"/>
  <c r="J8" i="162"/>
  <c r="G9" i="162"/>
  <c r="G10" i="162"/>
  <c r="G11" i="162"/>
  <c r="G12" i="162"/>
  <c r="G13" i="162"/>
  <c r="G14" i="162"/>
  <c r="G15" i="162"/>
  <c r="G16" i="162"/>
  <c r="G17" i="162"/>
  <c r="G18" i="162"/>
  <c r="G19" i="162"/>
  <c r="G20" i="162"/>
  <c r="G21" i="162"/>
  <c r="G22" i="162"/>
  <c r="G23" i="162"/>
  <c r="G24" i="162"/>
  <c r="G25" i="162"/>
  <c r="G26" i="162"/>
  <c r="G27" i="162"/>
  <c r="G28" i="162"/>
  <c r="G29" i="162"/>
  <c r="G30" i="162"/>
  <c r="G31" i="162"/>
  <c r="G32" i="162"/>
  <c r="G33" i="162"/>
  <c r="G34" i="162"/>
  <c r="G35" i="162"/>
  <c r="G36" i="162"/>
  <c r="G37" i="162"/>
  <c r="G38" i="162"/>
  <c r="G39" i="162"/>
  <c r="G40" i="162"/>
  <c r="G8" i="162"/>
  <c r="D9" i="162"/>
  <c r="D10" i="162"/>
  <c r="D11" i="162"/>
  <c r="D12" i="162"/>
  <c r="D13" i="162"/>
  <c r="D14" i="162"/>
  <c r="D15" i="162"/>
  <c r="D16" i="162"/>
  <c r="D17" i="162"/>
  <c r="D18" i="162"/>
  <c r="D19" i="162"/>
  <c r="D20" i="162"/>
  <c r="D21" i="162"/>
  <c r="D22" i="162"/>
  <c r="D23" i="162"/>
  <c r="D24" i="162"/>
  <c r="D25" i="162"/>
  <c r="D26" i="162"/>
  <c r="D27" i="162"/>
  <c r="D28" i="162"/>
  <c r="D29" i="162"/>
  <c r="D30" i="162"/>
  <c r="D31" i="162"/>
  <c r="D32" i="162"/>
  <c r="D33" i="162"/>
  <c r="D34" i="162"/>
  <c r="D35" i="162"/>
  <c r="D36" i="162"/>
  <c r="D37" i="162"/>
  <c r="D38" i="162"/>
  <c r="D39" i="162"/>
  <c r="D40" i="162"/>
  <c r="D8" i="162"/>
  <c r="D7" i="162" s="1"/>
  <c r="G7" i="162" l="1"/>
  <c r="J7" i="162"/>
  <c r="M7" i="162"/>
  <c r="B3" i="259"/>
  <c r="B4" i="259"/>
  <c r="B5" i="259"/>
  <c r="B6" i="259"/>
  <c r="B7" i="259"/>
  <c r="B10" i="259"/>
  <c r="B11" i="259"/>
  <c r="B12" i="259"/>
  <c r="B13" i="259"/>
  <c r="B14" i="259"/>
  <c r="B15" i="259"/>
  <c r="B16" i="259"/>
  <c r="B17" i="259"/>
  <c r="B18" i="259"/>
  <c r="B19" i="259"/>
  <c r="B20" i="259"/>
  <c r="B21" i="259"/>
  <c r="B22" i="259"/>
  <c r="B23" i="259"/>
  <c r="B24" i="259"/>
  <c r="B25" i="259"/>
  <c r="B26" i="259"/>
  <c r="B27" i="259"/>
  <c r="B28" i="259"/>
  <c r="B29" i="259"/>
  <c r="B30" i="259"/>
  <c r="B31" i="259"/>
  <c r="B32" i="259"/>
  <c r="B33" i="259"/>
  <c r="B34" i="259"/>
  <c r="B35" i="259"/>
  <c r="B36" i="259"/>
  <c r="B37" i="259"/>
  <c r="B38" i="259"/>
  <c r="B39" i="259"/>
  <c r="B40" i="259"/>
  <c r="B41" i="259"/>
  <c r="B42" i="259"/>
  <c r="B10" i="260"/>
  <c r="B9" i="260" s="1"/>
  <c r="B7" i="260"/>
  <c r="B6" i="260"/>
  <c r="B5" i="260"/>
  <c r="B4" i="260"/>
  <c r="B3" i="260"/>
  <c r="B10" i="258"/>
  <c r="B9" i="258" s="1"/>
  <c r="B7" i="258"/>
  <c r="B6" i="258"/>
  <c r="B5" i="258"/>
  <c r="B4" i="258"/>
  <c r="B3" i="258"/>
  <c r="B3" i="257"/>
  <c r="B4" i="257"/>
  <c r="B5" i="257"/>
  <c r="B6" i="257"/>
  <c r="B7" i="257"/>
  <c r="B10" i="257"/>
  <c r="B11" i="257"/>
  <c r="B12" i="257"/>
  <c r="B13" i="257"/>
  <c r="B14" i="257"/>
  <c r="B15" i="257"/>
  <c r="B16" i="257"/>
  <c r="B17" i="257"/>
  <c r="B18" i="257"/>
  <c r="B19" i="257"/>
  <c r="B20" i="257"/>
  <c r="B21" i="257"/>
  <c r="B22" i="257"/>
  <c r="B23" i="257"/>
  <c r="B24" i="257"/>
  <c r="B25" i="257"/>
  <c r="B26" i="257"/>
  <c r="B27" i="257"/>
  <c r="B28" i="257"/>
  <c r="B29" i="257"/>
  <c r="B30" i="257"/>
  <c r="B31" i="257"/>
  <c r="B32" i="257"/>
  <c r="B33" i="257"/>
  <c r="B34" i="257"/>
  <c r="B35" i="257"/>
  <c r="B36" i="257"/>
  <c r="B37" i="257"/>
  <c r="B38" i="257"/>
  <c r="B39" i="257"/>
  <c r="B40" i="257"/>
  <c r="B41" i="257"/>
  <c r="B42" i="257"/>
  <c r="B11" i="255"/>
  <c r="B12" i="255"/>
  <c r="B13" i="255"/>
  <c r="B14" i="255"/>
  <c r="B15" i="255"/>
  <c r="B16" i="255"/>
  <c r="B17" i="255"/>
  <c r="B18" i="255"/>
  <c r="B19" i="255"/>
  <c r="B20" i="255"/>
  <c r="B21" i="255"/>
  <c r="B22" i="255"/>
  <c r="B23" i="255"/>
  <c r="B24" i="255"/>
  <c r="B25" i="255"/>
  <c r="B26" i="255"/>
  <c r="B27" i="255"/>
  <c r="B28" i="255"/>
  <c r="B29" i="255"/>
  <c r="B30" i="255"/>
  <c r="B31" i="255"/>
  <c r="B32" i="255"/>
  <c r="B33" i="255"/>
  <c r="B34" i="255"/>
  <c r="B35" i="255"/>
  <c r="B36" i="255"/>
  <c r="B37" i="255"/>
  <c r="B38" i="255"/>
  <c r="B39" i="255"/>
  <c r="B40" i="255"/>
  <c r="B41" i="255"/>
  <c r="B42" i="255"/>
  <c r="B37" i="254"/>
  <c r="B43" i="348" s="1"/>
  <c r="B36" i="254"/>
  <c r="B42" i="348" s="1"/>
  <c r="B35" i="254"/>
  <c r="B41" i="348" s="1"/>
  <c r="B34" i="254"/>
  <c r="B40" i="348" s="1"/>
  <c r="B33" i="254"/>
  <c r="B39" i="348" s="1"/>
  <c r="B32" i="254"/>
  <c r="B38" i="348" s="1"/>
  <c r="B31" i="254"/>
  <c r="B37" i="348" s="1"/>
  <c r="B30" i="254"/>
  <c r="B36" i="348" s="1"/>
  <c r="B29" i="254"/>
  <c r="B35" i="348" s="1"/>
  <c r="B28" i="254"/>
  <c r="B34" i="348" s="1"/>
  <c r="B27" i="254"/>
  <c r="B33" i="348" s="1"/>
  <c r="B26" i="254"/>
  <c r="B32" i="348" s="1"/>
  <c r="B25" i="254"/>
  <c r="B31" i="348" s="1"/>
  <c r="B24" i="254"/>
  <c r="B30" i="348" s="1"/>
  <c r="B23" i="254"/>
  <c r="B29" i="348" s="1"/>
  <c r="B22" i="254"/>
  <c r="B28" i="348" s="1"/>
  <c r="B21" i="254"/>
  <c r="B27" i="348" s="1"/>
  <c r="B20" i="254"/>
  <c r="B26" i="348" s="1"/>
  <c r="B19" i="254"/>
  <c r="B25" i="348" s="1"/>
  <c r="B18" i="254"/>
  <c r="B24" i="348" s="1"/>
  <c r="B17" i="254"/>
  <c r="B23" i="348" s="1"/>
  <c r="B16" i="254"/>
  <c r="B22" i="348" s="1"/>
  <c r="B15" i="254"/>
  <c r="B21" i="348" s="1"/>
  <c r="B14" i="254"/>
  <c r="B20" i="348" s="1"/>
  <c r="B13" i="254"/>
  <c r="B19" i="348" s="1"/>
  <c r="B12" i="254"/>
  <c r="B18" i="348" s="1"/>
  <c r="B11" i="254"/>
  <c r="B17" i="348" s="1"/>
  <c r="B10" i="254"/>
  <c r="B16" i="348" s="1"/>
  <c r="B9" i="254"/>
  <c r="B15" i="348" s="1"/>
  <c r="B8" i="254"/>
  <c r="B14" i="348" s="1"/>
  <c r="B7" i="254"/>
  <c r="B13" i="348" s="1"/>
  <c r="B6" i="254"/>
  <c r="B12" i="348" s="1"/>
  <c r="B5" i="254"/>
  <c r="B11" i="348" s="1"/>
  <c r="B10" i="348" s="1"/>
  <c r="B10" i="347" s="1"/>
  <c r="B3" i="252"/>
  <c r="B11" i="246"/>
  <c r="B10" i="246" s="1"/>
  <c r="B10" i="148"/>
  <c r="B11" i="148"/>
  <c r="B12" i="148"/>
  <c r="B13" i="148"/>
  <c r="B14" i="148"/>
  <c r="B15" i="148"/>
  <c r="B16" i="148"/>
  <c r="B17" i="148"/>
  <c r="B18" i="148"/>
  <c r="B19" i="148"/>
  <c r="B20" i="148"/>
  <c r="B21" i="148"/>
  <c r="B22" i="148"/>
  <c r="B23" i="148"/>
  <c r="B24" i="148"/>
  <c r="B25" i="148"/>
  <c r="B26" i="148"/>
  <c r="B27" i="148"/>
  <c r="B28" i="148"/>
  <c r="B29" i="148"/>
  <c r="B30" i="148"/>
  <c r="B31" i="148"/>
  <c r="B32" i="148"/>
  <c r="B33" i="148"/>
  <c r="B34" i="148"/>
  <c r="B35" i="148"/>
  <c r="B36" i="148"/>
  <c r="B37" i="148"/>
  <c r="B38" i="148"/>
  <c r="B39" i="148"/>
  <c r="B40" i="148"/>
  <c r="B41" i="148"/>
  <c r="B42" i="148"/>
  <c r="B10" i="147"/>
  <c r="B11" i="147"/>
  <c r="B12" i="147"/>
  <c r="B13" i="147"/>
  <c r="B14" i="147"/>
  <c r="B15" i="147"/>
  <c r="B16" i="147"/>
  <c r="B17" i="147"/>
  <c r="B18" i="147"/>
  <c r="B19" i="147"/>
  <c r="B20" i="147"/>
  <c r="B21" i="147"/>
  <c r="B22" i="147"/>
  <c r="B23" i="147"/>
  <c r="B24" i="147"/>
  <c r="B25" i="147"/>
  <c r="B26" i="147"/>
  <c r="B27" i="147"/>
  <c r="B28" i="147"/>
  <c r="B29" i="147"/>
  <c r="B30" i="147"/>
  <c r="B31" i="147"/>
  <c r="B32" i="147"/>
  <c r="B33" i="147"/>
  <c r="B34" i="147"/>
  <c r="B35" i="147"/>
  <c r="B36" i="147"/>
  <c r="B37" i="147"/>
  <c r="B38" i="147"/>
  <c r="B39" i="147"/>
  <c r="B40" i="147"/>
  <c r="B41" i="147"/>
  <c r="B42" i="147"/>
  <c r="B9" i="148" l="1"/>
  <c r="B9" i="257"/>
  <c r="B9" i="259"/>
  <c r="B9" i="147"/>
  <c r="H43" i="146"/>
  <c r="H39" i="146"/>
  <c r="H37" i="146"/>
  <c r="H35" i="146"/>
  <c r="H33" i="146"/>
  <c r="H31" i="146"/>
  <c r="H29" i="146"/>
  <c r="H27" i="146"/>
  <c r="H23" i="146"/>
  <c r="H21" i="146"/>
  <c r="H19" i="146"/>
  <c r="H17" i="146"/>
  <c r="H15" i="146"/>
  <c r="H13" i="146"/>
  <c r="H42" i="146"/>
  <c r="H40" i="146"/>
  <c r="H38" i="146"/>
  <c r="H36" i="146"/>
  <c r="H34" i="146"/>
  <c r="H32" i="146"/>
  <c r="H30" i="146"/>
  <c r="H28" i="146"/>
  <c r="H26" i="146"/>
  <c r="H24" i="146"/>
  <c r="H22" i="146"/>
  <c r="H20" i="146"/>
  <c r="H18" i="146"/>
  <c r="H16" i="146"/>
  <c r="H14" i="146"/>
  <c r="H12" i="146"/>
  <c r="H41" i="146"/>
  <c r="H25" i="146"/>
  <c r="D11" i="146" l="1"/>
  <c r="H11" i="146" l="1"/>
  <c r="H10" i="146" s="1"/>
</calcChain>
</file>

<file path=xl/sharedStrings.xml><?xml version="1.0" encoding="utf-8"?>
<sst xmlns="http://schemas.openxmlformats.org/spreadsheetml/2006/main" count="6539" uniqueCount="1381">
  <si>
    <t xml:space="preserve">اصفهان </t>
  </si>
  <si>
    <t xml:space="preserve">بوشهر </t>
  </si>
  <si>
    <t xml:space="preserve">خوزستان </t>
  </si>
  <si>
    <t xml:space="preserve">زنجان </t>
  </si>
  <si>
    <t xml:space="preserve">سمنان </t>
  </si>
  <si>
    <t xml:space="preserve">فارس </t>
  </si>
  <si>
    <t xml:space="preserve">قم </t>
  </si>
  <si>
    <t xml:space="preserve">گلستان </t>
  </si>
  <si>
    <t xml:space="preserve">لرستان </t>
  </si>
  <si>
    <t xml:space="preserve">مازندران </t>
  </si>
  <si>
    <t xml:space="preserve">هرمزگان </t>
  </si>
  <si>
    <t xml:space="preserve">همدان </t>
  </si>
  <si>
    <t>يزد</t>
  </si>
  <si>
    <t>اردبيل</t>
  </si>
  <si>
    <t>اصفهان</t>
  </si>
  <si>
    <t>ايلام</t>
  </si>
  <si>
    <t>بوشهر</t>
  </si>
  <si>
    <t>خوزستان</t>
  </si>
  <si>
    <t>زنجان</t>
  </si>
  <si>
    <t>سمنان</t>
  </si>
  <si>
    <t>فارس</t>
  </si>
  <si>
    <t>قزوين</t>
  </si>
  <si>
    <t>قم</t>
  </si>
  <si>
    <t>گيلان</t>
  </si>
  <si>
    <t>لرستان</t>
  </si>
  <si>
    <t>مازندران</t>
  </si>
  <si>
    <t>هرمزگان</t>
  </si>
  <si>
    <t>همدان</t>
  </si>
  <si>
    <t xml:space="preserve">خراسان شمالی </t>
  </si>
  <si>
    <t>خراسان شمالی</t>
  </si>
  <si>
    <t>خراسان رضوی</t>
  </si>
  <si>
    <t>خراسان جنوبی</t>
  </si>
  <si>
    <t>جمع</t>
  </si>
  <si>
    <t>البرز</t>
  </si>
  <si>
    <t xml:space="preserve">سال / اداره کل </t>
  </si>
  <si>
    <t xml:space="preserve">بیمه شدگان </t>
  </si>
  <si>
    <t xml:space="preserve">مستمری بگیران </t>
  </si>
  <si>
    <t xml:space="preserve">تحت پوشش </t>
  </si>
  <si>
    <t xml:space="preserve">اصلی </t>
  </si>
  <si>
    <t xml:space="preserve">تبعی </t>
  </si>
  <si>
    <t xml:space="preserve">جمع </t>
  </si>
  <si>
    <t xml:space="preserve">آذربایجان شرقی </t>
  </si>
  <si>
    <t xml:space="preserve">آذربایجان غربی </t>
  </si>
  <si>
    <t xml:space="preserve">اردبیل </t>
  </si>
  <si>
    <t xml:space="preserve">ایلام </t>
  </si>
  <si>
    <t xml:space="preserve">چهار محال وبختیاری </t>
  </si>
  <si>
    <t xml:space="preserve">خراسان جنوبی </t>
  </si>
  <si>
    <t xml:space="preserve">خراسان رضوی </t>
  </si>
  <si>
    <t xml:space="preserve">سیستان وبلوچستان </t>
  </si>
  <si>
    <t xml:space="preserve">شرق تهران بزرگ </t>
  </si>
  <si>
    <t xml:space="preserve">شهرستانهای تهران </t>
  </si>
  <si>
    <t xml:space="preserve">غرب تهران بزرگ </t>
  </si>
  <si>
    <t xml:space="preserve">قزوین </t>
  </si>
  <si>
    <t xml:space="preserve">کردستان </t>
  </si>
  <si>
    <t xml:space="preserve">کرمان </t>
  </si>
  <si>
    <t xml:space="preserve">کرمانشاه </t>
  </si>
  <si>
    <t>کهکیلویه وبویر احمد</t>
  </si>
  <si>
    <t xml:space="preserve">گیلان </t>
  </si>
  <si>
    <t xml:space="preserve">مرکزی </t>
  </si>
  <si>
    <t xml:space="preserve">یزد </t>
  </si>
  <si>
    <t xml:space="preserve">جدول 2-1 تعداد بیمه شدگان اصلی سازمان تامین اجتماعی به تفکیک نوع بیمه  </t>
  </si>
  <si>
    <t xml:space="preserve"> سال / اداره کل </t>
  </si>
  <si>
    <t xml:space="preserve">اجباری </t>
  </si>
  <si>
    <t xml:space="preserve">خاص </t>
  </si>
  <si>
    <t xml:space="preserve">بیمه بیکاری </t>
  </si>
  <si>
    <t xml:space="preserve">توافقی </t>
  </si>
  <si>
    <t xml:space="preserve">بیمه شدگان باربران و خادمین مساجد از سال 1390 به بعد از بیمه شدگان توافقی خارج و در دسته بیمه شدگان خاص قرار گرفته اند. </t>
  </si>
  <si>
    <t xml:space="preserve">جدول 3-1 تعداد بیمه شدگان تبعی سازمان تامین اجتماعی  به تفکیک نوع بیمه  </t>
  </si>
  <si>
    <t xml:space="preserve"> سال / اداره کل</t>
  </si>
  <si>
    <t>توافقی</t>
  </si>
  <si>
    <t xml:space="preserve">با توجه به متمرکز شدن سیستم بیمه بیکاری تعداد افراد تبعی در سال 97 از تعداد عائله مندرج در احکام بیکاری استخراج گردیده است.  </t>
  </si>
  <si>
    <t xml:space="preserve">دولتی </t>
  </si>
  <si>
    <t xml:space="preserve">غیر دولتی </t>
  </si>
  <si>
    <t xml:space="preserve">پیمانها </t>
  </si>
  <si>
    <t xml:space="preserve">بافندگان </t>
  </si>
  <si>
    <t xml:space="preserve">رانندگان </t>
  </si>
  <si>
    <t xml:space="preserve">اختیاری </t>
  </si>
  <si>
    <t>کارگران ساختمانی</t>
  </si>
  <si>
    <t>باربران</t>
  </si>
  <si>
    <t>خادمین مساجد</t>
  </si>
  <si>
    <t>کارفرمایان صنفی</t>
  </si>
  <si>
    <t>نویسندگان و پدیدآورندگان کتاب و هنرمندان</t>
  </si>
  <si>
    <t xml:space="preserve">مددجویان کمیته امداد و بهزیستی  </t>
  </si>
  <si>
    <t>مجریان طرحهای خود اشتغالی و کارآفرینی بنیاد شهید</t>
  </si>
  <si>
    <t>زنان خانه دار</t>
  </si>
  <si>
    <t>زن سرپرست خانوار</t>
  </si>
  <si>
    <t>مربیان مهدهای کودک تحت پوشش سازمان بهزیستی</t>
  </si>
  <si>
    <t>ایرانیان خارج از کشور</t>
  </si>
  <si>
    <t>دانشجویان</t>
  </si>
  <si>
    <t>سایر</t>
  </si>
  <si>
    <t xml:space="preserve">طلاب و روحانیون فعال </t>
  </si>
  <si>
    <t>رزمندگان و بسیجیان فعال</t>
  </si>
  <si>
    <t>مداحان و شاعران تحت پوشش بنیاد فرهنگی دعبل</t>
  </si>
  <si>
    <t xml:space="preserve">اعضاء صندوق نظام پزشکی </t>
  </si>
  <si>
    <t xml:space="preserve">اعضاء صندوق نظام دامپزشکی </t>
  </si>
  <si>
    <t>هنرمندان و صنعتگران صنایع دستی</t>
  </si>
  <si>
    <t xml:space="preserve">اعضاء انجمن حمایت از مدیران مزرعه </t>
  </si>
  <si>
    <t>اعضاء شرکت تعاونی سرویسکاران مجاز شرکت صنعتی بوتان</t>
  </si>
  <si>
    <t>اعضاء نماینده بیمه ایران و آسیا</t>
  </si>
  <si>
    <t>معلمین حق التدریسی</t>
  </si>
  <si>
    <t>بیمه وکلاء و کارشناسان قوه قضاییه</t>
  </si>
  <si>
    <t xml:space="preserve">سازمان نظام مهندسی ساختمان </t>
  </si>
  <si>
    <t>بیمه معلم</t>
  </si>
  <si>
    <t xml:space="preserve">اعضاء کارکنان افتخاری شوراهای حل اختلاف دادگستری </t>
  </si>
  <si>
    <t xml:space="preserve">زن </t>
  </si>
  <si>
    <t>مرد</t>
  </si>
  <si>
    <t xml:space="preserve">مرد </t>
  </si>
  <si>
    <t>زن</t>
  </si>
  <si>
    <t xml:space="preserve">جمع تبعی </t>
  </si>
  <si>
    <t xml:space="preserve"> بازنشسته</t>
  </si>
  <si>
    <t>ازکار افتاده</t>
  </si>
  <si>
    <t>فوت شده</t>
  </si>
  <si>
    <t>بازمانده</t>
  </si>
  <si>
    <t>تبعی بازنشسته</t>
  </si>
  <si>
    <t>تبعی از کار افتاده</t>
  </si>
  <si>
    <r>
      <t xml:space="preserve">جمع بر اساس پرونده </t>
    </r>
    <r>
      <rPr>
        <b/>
        <vertAlign val="superscript"/>
        <sz val="11"/>
        <color indexed="9"/>
        <rFont val="B Nazanin"/>
        <charset val="178"/>
      </rPr>
      <t>*</t>
    </r>
  </si>
  <si>
    <r>
      <t xml:space="preserve">جمع بر اساس نفر </t>
    </r>
    <r>
      <rPr>
        <b/>
        <vertAlign val="superscript"/>
        <sz val="11"/>
        <color indexed="9"/>
        <rFont val="B Nazanin"/>
        <charset val="178"/>
      </rPr>
      <t>**</t>
    </r>
  </si>
  <si>
    <t>كلي ناشي</t>
  </si>
  <si>
    <t>جزيي</t>
  </si>
  <si>
    <t>کلی غيرناشی</t>
  </si>
  <si>
    <t>آذربایجان شرقی</t>
  </si>
  <si>
    <t>آذربایجان غربی</t>
  </si>
  <si>
    <t>ایلام</t>
  </si>
  <si>
    <t>چهارمحال و بختیاری</t>
  </si>
  <si>
    <t>سیستان و بلوچستان</t>
  </si>
  <si>
    <t>شرق تهران بزرگ</t>
  </si>
  <si>
    <t>شهرستانهای تهران</t>
  </si>
  <si>
    <t>غرب تهران بزرگ</t>
  </si>
  <si>
    <t>قزوین</t>
  </si>
  <si>
    <t>کردستان</t>
  </si>
  <si>
    <t>کرمان</t>
  </si>
  <si>
    <t>کرمانشاه</t>
  </si>
  <si>
    <t>گلستان</t>
  </si>
  <si>
    <t>گیلان</t>
  </si>
  <si>
    <t>مرکزی</t>
  </si>
  <si>
    <t>یزد</t>
  </si>
  <si>
    <r>
      <t xml:space="preserve">** </t>
    </r>
    <r>
      <rPr>
        <b/>
        <sz val="12"/>
        <rFont val="B Nazanin"/>
        <charset val="178"/>
      </rPr>
      <t>جمع بر اساس نفر =  بازنشسته + ازکارافتاده + بازمانده</t>
    </r>
  </si>
  <si>
    <t>سال/ اداره کل</t>
  </si>
  <si>
    <t>بازنشسته</t>
  </si>
  <si>
    <t>ستاد مرکزی</t>
  </si>
  <si>
    <t>تیپ ممتاز</t>
  </si>
  <si>
    <t>تیپ 1</t>
  </si>
  <si>
    <t>تیپ 2</t>
  </si>
  <si>
    <t>تیپ 3</t>
  </si>
  <si>
    <t xml:space="preserve">تیپ 4 </t>
  </si>
  <si>
    <t xml:space="preserve">تیپ 5 </t>
  </si>
  <si>
    <t>مکانیزه</t>
  </si>
  <si>
    <t>اقماری</t>
  </si>
  <si>
    <t>کارگزاری</t>
  </si>
  <si>
    <t>اردبیل</t>
  </si>
  <si>
    <t>کهکیلویه و بویراحمد</t>
  </si>
  <si>
    <t>لیستهای اینترنتی دریافت شده</t>
  </si>
  <si>
    <t>لیستهای ابطالی</t>
  </si>
  <si>
    <t>لیستهای تایید شده</t>
  </si>
  <si>
    <t xml:space="preserve"> کارکرد عادی لیست </t>
  </si>
  <si>
    <t xml:space="preserve"> ناشی از بازرسی</t>
  </si>
  <si>
    <t>حرف و مشاغل آزاد</t>
  </si>
  <si>
    <t>سایر*</t>
  </si>
  <si>
    <t>جمع کل</t>
  </si>
  <si>
    <t xml:space="preserve">     * علت مغایرت جمع بیمه شدگان اجباری با جدول شماره 2-1 امکان اشتغال بیمه شده در بیش از یک کارگاه می باشد.  </t>
  </si>
  <si>
    <t xml:space="preserve">اعضاء انجمن صنفی شرکت های امداد خودروئی برون شهری  </t>
  </si>
  <si>
    <t xml:space="preserve">اعضا سازمان نظام کاردانی ساختمان </t>
  </si>
  <si>
    <t>اعضا انجمن صنفی نمایندگان بیمه البرز</t>
  </si>
  <si>
    <t>اعضای سازمان نظام مهندسی معدن</t>
  </si>
  <si>
    <t xml:space="preserve">کسب و کار مجازی </t>
  </si>
  <si>
    <t>بیمه کارکنان شورای حل اختلاف</t>
  </si>
  <si>
    <t>سازمان و اعضا نظام مهندسی کشاورزی و منابع  طبیعی (توافقی)</t>
  </si>
  <si>
    <t>اعضامرکزوکلا کارشناسان رسمی و مشاوران خانواده قوه قضائیه انفرادی و گروهی</t>
  </si>
  <si>
    <t>فعالان حوزه رسانه و مطبوعات</t>
  </si>
  <si>
    <t xml:space="preserve">راکبین و نمایندگیهای پیک موتوری </t>
  </si>
  <si>
    <t>گروههای بیمه ای توافقی جدول فوق در سال 99 ایجاد شده است.</t>
  </si>
  <si>
    <r>
      <t>*</t>
    </r>
    <r>
      <rPr>
        <b/>
        <sz val="12"/>
        <rFont val="B Nazanin"/>
        <charset val="178"/>
      </rPr>
      <t xml:space="preserve"> جمع بر اساس پرونده =  بازنشسته + ازکارافتاده + فوت شده</t>
    </r>
  </si>
  <si>
    <t>اجباری  با همپوشانی</t>
  </si>
  <si>
    <t>غیر مشمول یارانه</t>
  </si>
  <si>
    <t xml:space="preserve">حضوری </t>
  </si>
  <si>
    <t xml:space="preserve">غیر حضوری </t>
  </si>
  <si>
    <t>غیر حضوری</t>
  </si>
  <si>
    <t xml:space="preserve">سازمان میراث فرهنگی </t>
  </si>
  <si>
    <t xml:space="preserve">وزارت بازرگانی </t>
  </si>
  <si>
    <t>درون شهری</t>
  </si>
  <si>
    <t xml:space="preserve">برون شهری </t>
  </si>
  <si>
    <t>زنبورداران و صیادان</t>
  </si>
  <si>
    <t xml:space="preserve">کسب و کار خانگی </t>
  </si>
  <si>
    <t xml:space="preserve">نخبگان </t>
  </si>
  <si>
    <t xml:space="preserve">نامنویسی شده </t>
  </si>
  <si>
    <t>پورسانتاژی</t>
  </si>
  <si>
    <t>پیمانها</t>
  </si>
  <si>
    <t>کارگاه کشاورزی مشمول یارانه</t>
  </si>
  <si>
    <t xml:space="preserve"> حرف ومشاغل آزاد  عادی </t>
  </si>
  <si>
    <t>پدید آورندگان،  نویسندگان
کتاب و هنرمندان مشمول یارانه</t>
  </si>
  <si>
    <t xml:space="preserve">زنان سرپرست خانوار 
کمیته امداد وبهزیستی </t>
  </si>
  <si>
    <t>تعداد کارگاه مشمول</t>
  </si>
  <si>
    <t xml:space="preserve">تعداد کل بیمه شده شاغل </t>
  </si>
  <si>
    <t>فقط لیست</t>
  </si>
  <si>
    <t>لیست و حق بیمه</t>
  </si>
  <si>
    <t>فقط حق بیمه</t>
  </si>
  <si>
    <t xml:space="preserve">جدول  1-1 تعداد جمعیت تحت پوشش سازمان تامین اجتماعی </t>
  </si>
  <si>
    <t xml:space="preserve"> حرف ومشاغل آزاد </t>
  </si>
  <si>
    <t>کمتر از یک ماه</t>
  </si>
  <si>
    <t>یک تا سه ماه</t>
  </si>
  <si>
    <t>سه تا شش ماه</t>
  </si>
  <si>
    <t>شش ماه تا یکسال</t>
  </si>
  <si>
    <t>یکسال تا دو سال</t>
  </si>
  <si>
    <t>دو تا سه سال</t>
  </si>
  <si>
    <t>بیش از سه سال</t>
  </si>
  <si>
    <t>کمتر از  10 سال</t>
  </si>
  <si>
    <t>بین 10تا 15 سال</t>
  </si>
  <si>
    <t>بین 15 تا 20 سال</t>
  </si>
  <si>
    <t>بین 20تا 25 سال</t>
  </si>
  <si>
    <t>بین 25تا 30 سال</t>
  </si>
  <si>
    <t>بین 30تا 35 سال</t>
  </si>
  <si>
    <t>بیش از 35 سال</t>
  </si>
  <si>
    <t>جمع  کل</t>
  </si>
  <si>
    <t>همکار سازمانی</t>
  </si>
  <si>
    <t>چهارمحال وبختياري</t>
  </si>
  <si>
    <t>خراسان جنوبي</t>
  </si>
  <si>
    <t>خراسان رضوِي</t>
  </si>
  <si>
    <t>خراسان شمالي</t>
  </si>
  <si>
    <t>سيستان وبلوچستان</t>
  </si>
  <si>
    <t>شهرستانهاي استان تهران</t>
  </si>
  <si>
    <t>كردستان</t>
  </si>
  <si>
    <t>كرمان</t>
  </si>
  <si>
    <t>كرمانشاه</t>
  </si>
  <si>
    <t>كهگيلويه وبويراحمد</t>
  </si>
  <si>
    <t>مركزي</t>
  </si>
  <si>
    <t>اذربايجان شرقي</t>
  </si>
  <si>
    <t>اذربايجان غربي</t>
  </si>
  <si>
    <t xml:space="preserve"> مشمول یارانه </t>
  </si>
  <si>
    <t xml:space="preserve">حرف و مشاغل آزاد  با درمان </t>
  </si>
  <si>
    <t>حرف و مشاغل آزادبدون درمان</t>
  </si>
  <si>
    <t>بالای 50 نفر</t>
  </si>
  <si>
    <t>11-50</t>
  </si>
  <si>
    <t>6-10</t>
  </si>
  <si>
    <t>پیمانکاری دارای قرارداد فعال(فاقد بیمه شده)</t>
  </si>
  <si>
    <t>سایر (ردیف پیمان)</t>
  </si>
  <si>
    <t>سایر و نامشخص</t>
  </si>
  <si>
    <t>پورسانتاژ</t>
  </si>
  <si>
    <t>مشمول کمک دولت</t>
  </si>
  <si>
    <t>27 درصد کامل</t>
  </si>
  <si>
    <t>پیمانکاری</t>
  </si>
  <si>
    <t>غیر دولتی</t>
  </si>
  <si>
    <t>دولتی</t>
  </si>
  <si>
    <t>سایرموارد</t>
  </si>
  <si>
    <t>کارگاه به تفکیک نرخ</t>
  </si>
  <si>
    <t>اجباری (غیردولتی 27درصد مشمول کمک دولت )</t>
  </si>
  <si>
    <t xml:space="preserve"> مربیان مهد کودک (درآمد)</t>
  </si>
  <si>
    <t xml:space="preserve">کارکنان مراکز توانبخشی </t>
  </si>
  <si>
    <t>اجباری</t>
  </si>
  <si>
    <t>بافندگان</t>
  </si>
  <si>
    <t>بافندگان کارگاهی</t>
  </si>
  <si>
    <t xml:space="preserve">باربران </t>
  </si>
  <si>
    <t xml:space="preserve">صیادان وزنبورداران </t>
  </si>
  <si>
    <t>مربیان مهد کودک (فنی)
خودمالک</t>
  </si>
  <si>
    <t xml:space="preserve">مددجویان 
کمیته امداد و بهزیستی بخشنامه 8  </t>
  </si>
  <si>
    <t>سال / اداره کل</t>
  </si>
  <si>
    <t>جنسیت</t>
  </si>
  <si>
    <t>وضعیت تاهل</t>
  </si>
  <si>
    <t xml:space="preserve">مجرد </t>
  </si>
  <si>
    <t>متاهل</t>
  </si>
  <si>
    <t>آذربايجان شرقي</t>
  </si>
  <si>
    <t>آذربايجان غربي</t>
  </si>
  <si>
    <t>چهار محال و بختياري</t>
  </si>
  <si>
    <t>سيستان و بلوچستان</t>
  </si>
  <si>
    <t xml:space="preserve">شرق تهران  بزرگ </t>
  </si>
  <si>
    <t>شهرستان هاي تهران</t>
  </si>
  <si>
    <t xml:space="preserve">غرب تهران  بزرگ </t>
  </si>
  <si>
    <t>کهگيلويه و بوير احمد</t>
  </si>
  <si>
    <t>مرکزي</t>
  </si>
  <si>
    <t>بیمه شدگان مشمول حادثه ناشی ازکار</t>
  </si>
  <si>
    <t xml:space="preserve">حادثه دیده </t>
  </si>
  <si>
    <t>علت افزایش آمار حوادث ناشی از کار مکانیزاسیون کلیه فرآیندهای ثبت اطلاعات در سیستم حوادث می باشد.</t>
  </si>
  <si>
    <t>وسايل بي حفاظ</t>
  </si>
  <si>
    <t>وسايل معيوب</t>
  </si>
  <si>
    <t>بي احتياطي</t>
  </si>
  <si>
    <t>نور ناقص</t>
  </si>
  <si>
    <t>تهويه نامطلوب</t>
  </si>
  <si>
    <t xml:space="preserve">لباس نامناسب </t>
  </si>
  <si>
    <t>فقدان اطلاعات</t>
  </si>
  <si>
    <t>ساير علل</t>
  </si>
  <si>
    <t xml:space="preserve">فوت </t>
  </si>
  <si>
    <t xml:space="preserve">بیش از 66% (از کارافتاده کلی) </t>
  </si>
  <si>
    <t>33%تا%66 (ازکارافتاده جزئی)</t>
  </si>
  <si>
    <t>کمتراز %33 (غرامت نقص عضو)</t>
  </si>
  <si>
    <t xml:space="preserve">بهبودی کامل </t>
  </si>
  <si>
    <t>-</t>
  </si>
  <si>
    <t>صبح</t>
  </si>
  <si>
    <t xml:space="preserve">عصر </t>
  </si>
  <si>
    <t>شب</t>
  </si>
  <si>
    <t xml:space="preserve">جدول 7 -1  تعداد بیمه شدگان خاص سازمان تامین اجتماعی به تفکیک نوع بیمه </t>
  </si>
  <si>
    <t>جدول8 -1  تعداد بیمه شدگان حرف و مشاغل آزاد سازمان تامین اجتماعی  به تفکیک حضوری و غیر حضوری</t>
  </si>
  <si>
    <t>حرف و مشاغل آزاد:حرف و مشاغل آزاد عادی -نویسندگان - ایرانیان خارج از کشور - نخبگان- زنان سرپرست خانوار تحت پوشش کمیته امداد و بهزیستی -زنان خانه دار - کسب و کار خانگی --دانشجویان - کارفرمایان بنیاد شهید-مددجویان کمیته امداد و بهزیستی</t>
  </si>
  <si>
    <t>جدول   12-1  تعداد بیمه شدگان حرف ومشاغل آزاد سازمان تامین اجتماعی به تفکیک نوع قرارداد</t>
  </si>
  <si>
    <t>ادامه در صفحه بعد</t>
  </si>
  <si>
    <t>باربری و مسافربری</t>
  </si>
  <si>
    <t xml:space="preserve"> جدول 14-1 تعداد بیمه شدگان راننده سازمان تامین اجتماعی به تفکیک نوع </t>
  </si>
  <si>
    <t xml:space="preserve"> جدول 15-1 تعداد بیمه شدگان اختیاری سازمان تامین اجتماعی به تفکیک حضوری و غیر حضوری</t>
  </si>
  <si>
    <t xml:space="preserve"> غیر مشمول یارانه</t>
  </si>
  <si>
    <t xml:space="preserve">جدول 20-1 تعداد بیمه شدگان اصلی سازمان تامین اجتماعی برحسب جنسیت </t>
  </si>
  <si>
    <t xml:space="preserve">جدول 21-1 تعداد بیمه شدگان اجباری سازمان تامین اجتماعی به تفکیک جنسیت </t>
  </si>
  <si>
    <t xml:space="preserve">جدول 22-1 تعداد بیمه شدگان خاص سازمان تامین اجتماعی به تفکیک جنسیت </t>
  </si>
  <si>
    <t xml:space="preserve">جدول23 -1 تعداد بیمه شدگان توافقی سازمان تامین اجتماعی به تفکیک جنسیت </t>
  </si>
  <si>
    <t xml:space="preserve">جدول 24-1 تعداد مقرری بگیران بیمه بیکاری سازمان تامین اجتماعی به تفکیک جنسیت </t>
  </si>
  <si>
    <t xml:space="preserve">جدول 25-1 تعداد بیمه شدگان حرف ومشاغل آزاد سازمان تامین اجتماعی به تفکیک جنسیت </t>
  </si>
  <si>
    <t>جدول 26-1 تعداد بیمه شدگان اختیاری سازمان تامین اجتماعی به تفکیک جنسیت</t>
  </si>
  <si>
    <t>جدول 27-1 تعداد بیمه شدگان بافنده سازمان تامین اجتماعی به تفکیک جنسیت</t>
  </si>
  <si>
    <t xml:space="preserve">جدول 28-1 تعداد بیمه شدگان راننده سازمان تامین اجتماعی برحسب جنسیت </t>
  </si>
  <si>
    <t xml:space="preserve">جدول 29-1 تعداد بیمه شدگان خادمین مساجد سازمان تامین اجتماعی برحسب جنسیت </t>
  </si>
  <si>
    <t xml:space="preserve">جدول 30-1 تعداد بیمه شدگان کارفرمای صنفی  بر حسب جنسیت </t>
  </si>
  <si>
    <t>سایر: شامل اختیاری،کارگران ساختمانی،کارفرمایان صنفی،باربران،گروههای خاص بیمه ای و... میباشد.</t>
  </si>
  <si>
    <t>جدول 34-1 تعداد مستمری بگیران سازمان تامین اجتماعی به تفکیک نوع مستمری</t>
  </si>
  <si>
    <t>جدول 35-1 تعداد مستمری بگیران سازمان تامین اجتماعی به تفکیک جنسیت</t>
  </si>
  <si>
    <t xml:space="preserve">جدول 42-1 تعداد کارگاههای فعال سازمان تامین اجتماعی دارای لیست بر اساس رده نفرات  </t>
  </si>
  <si>
    <t xml:space="preserve">جدول 46-1 تعداد کارکنان بخش بیمه ای و ستاد مرکزی سازمان تامین اجتماعی </t>
  </si>
  <si>
    <t xml:space="preserve">جدول 50-1 تعداد حوادث ناشی از کار بر حسب علت وقوع حادثه </t>
  </si>
  <si>
    <t>جدول 52 -1 تعداد حادثه دیدگان ناشی از کار برحسب زمان حادثه</t>
  </si>
  <si>
    <t>سایر /نامعتبر/نامشخص</t>
  </si>
  <si>
    <t>جدول 5-1 تعداد بیمه شدگان اجباری با همپوشانی کارگاهی به تفکیک نوع و نرخ</t>
  </si>
  <si>
    <t>عنوان</t>
  </si>
  <si>
    <t>صفحه</t>
  </si>
  <si>
    <t>بخش اول امور بیمه ای ..................................................................................................................................................................................................................</t>
  </si>
  <si>
    <t>مقدمه  ...............................................................................................................................................................................................................................................</t>
  </si>
  <si>
    <t>جدول 6-1  تعداد بيمه شدگان اجباري با همپوشاني وبا کسر همپوشاني  .................................................................................................................................</t>
  </si>
  <si>
    <t>جدول 8 -1  تعداد بيمه شدگان حرف و مشاغل آزاد سازمان تامين اجتماعي  به تفکيک حضوري و غير حضوري  ...........................................................</t>
  </si>
  <si>
    <t>جدول 9 -1  تعداد بيمه شدگان حرف و مشاغل آزاد سازمان تامين اجتماعي بر اساس وضعيت درمان و به تفکيک حضوري و غير حضوري  ...............</t>
  </si>
  <si>
    <t>جدول 10 -1 تعداد بيمه شدگان حرف و مشاغل آزاد به تفکيک وضعيت يارانه  .....................................................................................................................</t>
  </si>
  <si>
    <t>جدول 11 -1 تعداد بيمه شدگان حرف و مشاغل آزاد به تفکيک نرخ  ......................................................................................................................................</t>
  </si>
  <si>
    <t>جدول 12-1  تعداد بيمه شدگان حرف ومشاغل آزاد سازمان تامين اجتماعي به تفکيک نوع قرارداد  ..................................................................................</t>
  </si>
  <si>
    <t>جدول 13-1 تعداد  بيمه شدگان قاليباف به تفکيک مرجع  ........................................................................................................................................................</t>
  </si>
  <si>
    <t>جدول 14-1 تعداد بيمه شدگان راننده سازمان تامين اجتماعي به تفکيک نوع  .......................................................................................................................</t>
  </si>
  <si>
    <t>جدول 15-1 تعداد بيمه شدگان اختياري سازمان تامين اجتماعي به تفکيک حضوري و غير حضوري  .................................................................................</t>
  </si>
  <si>
    <t xml:space="preserve">جدول 17 -1 تعداد بيمه شدگان کارفرماي صنفي  سازمان تامين اجتماعي برحسب مشمول و غير مشمول يارانه  ...........................................................  </t>
  </si>
  <si>
    <t>جدول 16-1 تعداد  بيمه شدگان کار گر ساختماني بر اساس نوع  .............................................................................................................................................</t>
  </si>
  <si>
    <t>جدول 18 -1 تعداد بيمه شدگان تحت حمايت دولت سازمان تامين اجتماعي به تفکيک نوع بيمه  .....................................................................................</t>
  </si>
  <si>
    <t>ادامه جدول 18 -1 تعداد بيمه شدگان تحت حمايت دولت سازمان تامين اجتماعي به تفکيک نوع بيمه  ............................................................................</t>
  </si>
  <si>
    <t>جدول 19-1  تعداد بيمه شدگان توافقي سازمان تامين اجتماعي به تفکيک نوع بيمه  ...........................................................................................................</t>
  </si>
  <si>
    <t>ادامه جدول 19-1 بيمه شدگان توافقي سازمان تامين اجتماعي به تفکيک نوع بيمه  ............................................................................................................</t>
  </si>
  <si>
    <t>جدول 20-1 تعداد بيمه شدگان اصلي سازمان تامين اجتماعي برحسب جنسيت  ...................................................................................................................</t>
  </si>
  <si>
    <t xml:space="preserve">جدول 21-1 تعداد بيمه شدگان اجباري سازمان تامين اجتماعي به تفکيک جنسيت  ............................................................................................................. </t>
  </si>
  <si>
    <t>جدول 22-1 تعداد بيمه شدگان خاص سازمان تامين اجتماعي به تفکيک جنسيت  ...............................................................................................................</t>
  </si>
  <si>
    <t xml:space="preserve">جدول 23 -1 تعداد بيمه شدگان توافقي سازمان تامين اجتماعي به تفکيک جنسيت  ............................................................................................................ </t>
  </si>
  <si>
    <t>جدول 24-1 تعداد مقرري بگيران بيمه بيکاري سازمان تامين اجتماعي به تفکيک جنسيت  .................................................................................................</t>
  </si>
  <si>
    <t>جدول 25-1 تعداد بيمه شدگان حرف ومشاغل آزاد سازمان تامين اجتماعي به تفکيک جنسيت  .........................................................................................</t>
  </si>
  <si>
    <t>جدول 27-1 تعداد بيمه شدگان بافنده سازمان تامين اجتماعي به تفکيک جنسيت  ...............................................................................................................</t>
  </si>
  <si>
    <t>جدول 28-1 تعداد بيمه شدگان راننده سازمان تامين اجتماعي برحسب جنسيت  ....................................................................................................................</t>
  </si>
  <si>
    <t xml:space="preserve">جدول 30-1 تعداد بيمه شدگان کارفرماي صنفي  بر حسب جنسيت ......................................................................................................................................... </t>
  </si>
  <si>
    <t>جدول 31-1 تعداد بيمه پردازان بر حسب نوع پرداخت  ..............................................................................................................................................................</t>
  </si>
  <si>
    <t>جدول 26-1 تعداد بيمه شدگان اختياري سازمان تامين اجتماعي به تفکيک جنسيت  ...........................................................................................................</t>
  </si>
  <si>
    <t xml:space="preserve">جدول 29-1 تعداد بيمه شدگان خادمين مساجد سازمان تامين اجتماعي برحسب جنسيت  ................................................................................................... </t>
  </si>
  <si>
    <t xml:space="preserve">جدول 32-1 تعداد بيمه شدگان 3%مشمول بيمه بيکاري  .......................................................................................................................................................... </t>
  </si>
  <si>
    <t>جدول 33-1 تعداد اتباع خارجي بيمه شده برحسب نوع  .............................................................................................................................................................</t>
  </si>
  <si>
    <t>جدول 34-1 تعداد مستمري بگيران سازمان تامين اجتماعي به تفکيک نوع مستمري  ..........................................................................................................</t>
  </si>
  <si>
    <t>جدول 35-1 تعداد مستمري بگيران سازمان تامين اجتماعي به تفکيک جنسيت  ...................................................................................................................</t>
  </si>
  <si>
    <t xml:space="preserve">جدول 36-1 تعداد مستمري بگيران از کارافتاده  سازمان تامين اجتماعي به تفکيک مدت پرداخت حق بيمه  .................................................................... </t>
  </si>
  <si>
    <t>جدول 37-1 تعداد مستمري بگيران  بازنشسته سازمان تامين اجتماعي به تفکيک مدت پرداخت حق بيمه  ........................................................................</t>
  </si>
  <si>
    <t>جدول 38-1 تعداد مستمري بگيران فوت شده  سازمان تامين اجتماعي به تفکيک  مدت پرداخت حق بيمه  .....................................................................</t>
  </si>
  <si>
    <t>جدول 39-1 تعداد مستمري بگيران بازنشسته  سازمان تامين اجتماعي به تفکيک نوع بيمه  ................................................................................................</t>
  </si>
  <si>
    <t>جدول 40-1 تعداد مستمري بگيران ازکارافتاده  سازمان تامين اجتماعي به تفکيک نوع بيمه  ..............................................................................................</t>
  </si>
  <si>
    <t>جدول 41-1 تعداد مستمري بگيران فوت شده  سازمان تامين اجتماعي به تفکيک نوع بيمه  ...............................................................................................</t>
  </si>
  <si>
    <t xml:space="preserve">جدول 42-1 تعداد کارگاههاي فعال سازمان تامين اجتماعي داراي ليست بر اساس رده نفرات  ...........................................................................................  </t>
  </si>
  <si>
    <t>جدول 43-1  تعداد کارگاه هاي فعال بر حسب نوع ونرخ  ..........................................................................................................................................................</t>
  </si>
  <si>
    <t>جدول 44-1  تعداد کارگاه هاي فعال به تفکيک نرخ  .................................................................................................................................................................</t>
  </si>
  <si>
    <t>جدول 45-1 تعداد ليستهاي اينترنتي  مقطع اسفند  .....................................................................................................................................................................</t>
  </si>
  <si>
    <t>جدول 46-1 تعداد کارکنان بخش بيمه اي و ستاد مرکزي سازمان تامين اجتماعي  ..............................................................................................................</t>
  </si>
  <si>
    <t xml:space="preserve">جدول 47-1 تعداد واحدهاي اجرايي بيمه اي سازمان تأمين اجتماعي به تفکيک نوع  ........................................................................................................... </t>
  </si>
  <si>
    <t xml:space="preserve">جدول 48 -1   تعدادبيمه شدگان مشمول حادثه  و حادثه ديدگان ناشي از کارو ضريب شيوع در هزار نفر ..........................................................................           </t>
  </si>
  <si>
    <t>جدول 49-1  تعدادحادثه ديدگان ناشي از کار بر حسب جنس و وضعيت تاهل  ......................................................................................................................</t>
  </si>
  <si>
    <t>جدول 50-1 تعداد حوادث ناشي از کار بر حسب علت وقوع حادثه  ..........................................................................................................................................</t>
  </si>
  <si>
    <t>جدول 51-1 تعدادحادثه ديدگان ناشي از کار برحسب نتيجه حادثه  .........................................................................................................................................</t>
  </si>
  <si>
    <t>جدول 52 -1 تعداد حادثه ديدگان ناشي از کار برحسب زمان حادثه .........................................................................................................................................</t>
  </si>
  <si>
    <t xml:space="preserve">جدول 3-1 تعداد بيمه شدگان تبعي سازمان تامين اجتماعي  به تفکيک نوع بيمه  ................................................................................................................. </t>
  </si>
  <si>
    <t xml:space="preserve">جدول 2-1 تعداد بيمه شدگان اصلي سازمان تامين اجتماعي به تفکيک نوع بيمه  ................................................................................................................. </t>
  </si>
  <si>
    <t xml:space="preserve">جدول 1-1 تعداد جمعيت تحت پوشش سازمان تامين اجتماعي  .............................................................................................................................................. </t>
  </si>
  <si>
    <t>تعاریف و مفاهیم بیمه ای  ...............................................................................................................................................................................................................</t>
  </si>
  <si>
    <t>جدول 5-1 تعداد بيمه شدگان اجباري با همپوشاني کارگاهي به تفکيک نوع و نرخ  ...............................................................................................................</t>
  </si>
  <si>
    <t>جدول 4-1 تعداد بيمه شدگان اجباري سازمان تامين اجتماعي به تفکيک دولتي،غيردولتي و پيمانها  ..................................................................................</t>
  </si>
  <si>
    <t>جدول 7 -1  تعداد بيمه شدگان خاص سازمان تامين اجتماعي به تفکيک نوع بيمه  ..............................................................................................................</t>
  </si>
  <si>
    <t>بخش پنجم نقشه و اینفوگرافیک</t>
  </si>
  <si>
    <t>اینفوگرافیک گزیده آمار بیمه ای</t>
  </si>
  <si>
    <t>نمودار توزیع بیمه شدگان</t>
  </si>
  <si>
    <t>نمودار توزیع بیمه شدگان اجباری</t>
  </si>
  <si>
    <t>نمودار توزیع بیمه شدگان خاص</t>
  </si>
  <si>
    <t>نمودار توزیع بیمه شدگان حرف و مشاغل آزاد</t>
  </si>
  <si>
    <t>نمودار توزیع بیمه شدگان اختیاری</t>
  </si>
  <si>
    <t>نمودار توزیع بیمه شدگان راننده</t>
  </si>
  <si>
    <t>نمودار توزیع بیمه شدگان بافنده</t>
  </si>
  <si>
    <t>نمودار توزیع بیمه شدگان کارگر ساختمانی</t>
  </si>
  <si>
    <t>نمودار توزیع بیمه شدگان کارفرمای صنفی</t>
  </si>
  <si>
    <t>نمودار توزیع بیمه شدگان توافقی</t>
  </si>
  <si>
    <t>نمودار توزیع بیمه شدگان زنبوردار</t>
  </si>
  <si>
    <t>نمودار توزیع بیمه شدگان باربر</t>
  </si>
  <si>
    <t>نمودار توزیع بیمه شدگان خادم مساجد</t>
  </si>
  <si>
    <t>نمودار توزیع مقرری بگیران بیکاری</t>
  </si>
  <si>
    <t>نقشه نسبت جنسی (مرد به زن) بیمه شدگان اصلی</t>
  </si>
  <si>
    <t>نقشه توزیع بیمه شدگان اجباری</t>
  </si>
  <si>
    <t>نقشه توزیع بیمه شدگان اصلی</t>
  </si>
  <si>
    <t>نقشه توزیع بیمه شدگان خاص</t>
  </si>
  <si>
    <t>نقشه توزیع بیمه شدگان توافقی</t>
  </si>
  <si>
    <t>نقشه توزیع بیمه شدگان مقرری بگیر بیکار</t>
  </si>
  <si>
    <t>نقشه ضریب شیوع بیمه بیکاری</t>
  </si>
  <si>
    <t>نقشه نسبت جنسی بیمه شدگان بیکاری</t>
  </si>
  <si>
    <t xml:space="preserve">نقشه توزیع مستمری بگیران بر اساس نفر </t>
  </si>
  <si>
    <t xml:space="preserve">نقشه نسبت جنسی (مرد به زن) بیمه شدگان اجباری </t>
  </si>
  <si>
    <t>نقشه نسبت جنسی (مرد به زن) بیمه شدگان خاص</t>
  </si>
  <si>
    <t>نقشه نسبت جنسی (مرد به زن) بیمه شدگان توافقی</t>
  </si>
  <si>
    <t>نقشه تعداد بیمه شدگان اصلی به تعداد پرونده مستمری بگیران</t>
  </si>
  <si>
    <t>نقشه توزیع بعد کارگاهی</t>
  </si>
  <si>
    <t>کمک بارداری</t>
  </si>
  <si>
    <t>اروتز و پروتز</t>
  </si>
  <si>
    <t>کمک ازدواج</t>
  </si>
  <si>
    <t>هزینه سفر</t>
  </si>
  <si>
    <t xml:space="preserve">غرامت نقص عضو </t>
  </si>
  <si>
    <t>کفن و دفن</t>
  </si>
  <si>
    <t>غرامت دستمزد ایام بیماری</t>
  </si>
  <si>
    <t>ناشی از کار</t>
  </si>
  <si>
    <t>غير ناشی ازکار</t>
  </si>
  <si>
    <t xml:space="preserve">   منطق شمارش کارگاه ها بر حسب نوع و نرخ با منطق شمارش کارگاه بر حسب رده نفرات متفاوت می باشد.</t>
  </si>
  <si>
    <t>27 درصد کامل (کارگاه پیمان)</t>
  </si>
  <si>
    <t xml:space="preserve">صنفی کم درآمد مشمول یارانه </t>
  </si>
  <si>
    <t xml:space="preserve">جدول17 -1 تعداد بیمه شدگان کارفرمای صنفی  سازمان تامین اجتماعی برحسب شمول یارانه  </t>
  </si>
  <si>
    <t>جدول10 -1 تعداد بیمه شدگان حرف و مشاغل آزاد سازمان تامین اجتماعی به تفکیک وضعیت یارانه</t>
  </si>
  <si>
    <t>جدول11 -1 تعداد بیمه شدگان حرف و مشاغل آزاد سازمان تامین اجتماعی به تفکیک نرخ حق بیمه</t>
  </si>
  <si>
    <t xml:space="preserve">جدول 13-1 تعداد  بیمه شدگان قالیباف سازمان تامین اجتماعی به تفکیک مرجع </t>
  </si>
  <si>
    <t>جدول 16-1 تعداد  بیمه شدگان کار گر ساختمانی سازمان تامین اجتماعی بر اساس نوع</t>
  </si>
  <si>
    <t xml:space="preserve">جدول 31-1 تعداد بیمه پردازان سازمان تامین اجتماعی بر حسب نوع پرداخت </t>
  </si>
  <si>
    <t>جدول 33-1 تعداد اتباع خارجی بیمه شده سازمان تامین اجتماعی برحسب نوع بیمه</t>
  </si>
  <si>
    <t>جدول 43-1  تعداد کارگاه های فعال سازمان تامین اجتماعی بر حسب نوع ونرخ حق بیمه</t>
  </si>
  <si>
    <t>جدول 44-1  تعداد کارگاه های فعال سازمان تامین اجتماعی به تفکیک نرخ حق بیمه</t>
  </si>
  <si>
    <t xml:space="preserve">جدول 45-1 تعداد لیستهای اینترنتی  سازمان تامین اجتماعی مقطع اسفند </t>
  </si>
  <si>
    <t>جدول 47-1 تعداد واحدهای اجرایی بیمه ای سازمان تأمین اجتماعی به تفکیک نوع و تیپ</t>
  </si>
  <si>
    <t xml:space="preserve">ضریب شیوع(در هزار نفر) </t>
  </si>
  <si>
    <t xml:space="preserve">جدول 48 -1   تعداد بیمه شدگان مشمول حادثه  و حادثه دیدگان ناشی از کار سازمان تامین اجتماعی           </t>
  </si>
  <si>
    <t>جدول 49-1  تعدادحادثه دیدگان ناشی از کار بر حسب جنسیت و وضعیت تاهل سازمان تامین اجتماعی</t>
  </si>
  <si>
    <t>جدول 53-1 تعداد اسناد صادره سازمان تامین اجتماعی بابت کمکهای قانونی کوتاه مدت برحسب نوع کمک</t>
  </si>
  <si>
    <t>ثبت نشده*</t>
  </si>
  <si>
    <t>*موارد ثبت نشده ، مربوط به نتایج ازکارافتادگی کلی  ناشی از کار و فوت ناشی از کار می باشد که در زمان اخذ گزارش وضعیت آنها مشخص نبوده است.</t>
  </si>
  <si>
    <t>جدول 4-1 تعداد بیمه شدگان اجباری سازمان تامین اجتماعی به تفکیک دولتی، غیردولتی و پیمانها</t>
  </si>
  <si>
    <t>27مشمول کمک دولت(دستمزد عادی-دستمزد مقطوع)%</t>
  </si>
  <si>
    <t>جدول 6-1  تعداد بیمه شدگان اجباری با همپوشانی و با کسر همپوشانی</t>
  </si>
  <si>
    <t>جدول 9 -1  تعداد بیمه شدگان حرف و مشاغل آزاد سازمان تامین اجتماعی براساس وضعیت درمان و به تفکیک حضوری و غیرحضوری</t>
  </si>
  <si>
    <t xml:space="preserve">برحسب کارت و دارای پرداخت حق بیمه </t>
  </si>
  <si>
    <t xml:space="preserve">کارفرمایان صنفی مشمول  یارانه کم درآمد </t>
  </si>
  <si>
    <t xml:space="preserve">اعضاء جامعه راهنمایان جهانگردی و ایرانگردی فعال </t>
  </si>
  <si>
    <t>جدول 32-1 تعداد بیمه شدگان مشمول3% بیمه بیکاری سازمان تامین اجتماعی</t>
  </si>
  <si>
    <t xml:space="preserve">تعداد بیمه شدگان مشمول 3% بیکاری </t>
  </si>
  <si>
    <t>جدول 37-1 تعداد مستمری بگیران از کارافتاده سازمان تامین اجتماعی به تفکیک مدت پرداخت حق بیمه</t>
  </si>
  <si>
    <t xml:space="preserve">جدول 38-1 تعداد مستمری بگیران فوت شده سازمان تامین اجتماعی به تفکیک مدت پرداخت حق بیمه </t>
  </si>
  <si>
    <t>جدول 39-1 تعداد مستمری بگیران بازنشسته سازمان تامین اجتماعی به تفکیک نوع بیمه</t>
  </si>
  <si>
    <t>جدول 40-1 تعداد مستمری بگیران ازکارافتاده سازمان تامین اجتماعی به تفکیک نوع بیمه</t>
  </si>
  <si>
    <t>جدول 41-1 تعداد مستمری بگیران فوت شده سازمان تامین اجتماعی به تفکیک نوع بیمه</t>
  </si>
  <si>
    <t xml:space="preserve">جدول 36-1 تعداد مستمری بگیران بازنشسته سازمان تامین اجتماعی به تفکیک مدت پرداخت حق بیمه (سابقه اصلی) </t>
  </si>
  <si>
    <t>جدول 51-1 تعداد حادثه دیدگان ناشی از کار برحسب نتیجه حادثه</t>
  </si>
  <si>
    <t>اجباری  با کسر همپوشانی کارگاهها</t>
  </si>
  <si>
    <t>*کامل %27 (دستمزد عادی - دستمزد مقطوع)</t>
  </si>
  <si>
    <t>*</t>
  </si>
  <si>
    <t>سایر شامل کارکنان مراکز نگهداری ،توانبخشی واجتماعی تحت پوشش سازمان بهزیستی می باشد.</t>
  </si>
  <si>
    <t xml:space="preserve">همکار سازمانی </t>
  </si>
  <si>
    <t xml:space="preserve">سایر :شامل گروههای بیمه شدگان خاص و اتباع بیگانه می باشد.  </t>
  </si>
  <si>
    <t>در این جدول آمار بیمه پردازان خاص با قرارداد غیر حضوری شمارش نشده اند. به همین علت نسبت به سالهای گذشته، شاهد کاهش در ستون فقط پرداخت حق بیمه  می باشیم.</t>
  </si>
  <si>
    <t xml:space="preserve"> جدول 1-2 تعداد مراکز درمانی ملکی سازمان به تفکیک بیمارستان، درمانگاه و دی کلینیک</t>
  </si>
  <si>
    <t xml:space="preserve">   سال / مديريت درمان </t>
  </si>
  <si>
    <r>
      <t xml:space="preserve"> بيمارستان </t>
    </r>
    <r>
      <rPr>
        <b/>
        <vertAlign val="superscript"/>
        <sz val="10"/>
        <color theme="0"/>
        <rFont val="B Nazanin"/>
        <charset val="178"/>
      </rPr>
      <t>*</t>
    </r>
  </si>
  <si>
    <t>درمانگاه</t>
  </si>
  <si>
    <t xml:space="preserve"> مرکز جراحی محدود  (دی کلینیک)</t>
  </si>
  <si>
    <t>عمومی</t>
  </si>
  <si>
    <t>تخصصی</t>
  </si>
  <si>
    <t>پلی کلینیک</t>
  </si>
  <si>
    <t xml:space="preserve">دندانپزشکی مستقل </t>
  </si>
  <si>
    <t>آذر بایجان شرقي</t>
  </si>
  <si>
    <t>آذربایجان غربي</t>
  </si>
  <si>
    <t>تهران</t>
  </si>
  <si>
    <t>چهار محال و بختیاری</t>
  </si>
  <si>
    <t>خراسان رضوي</t>
  </si>
  <si>
    <t>کاشان</t>
  </si>
  <si>
    <t>کهگیلویه وبویر احمد</t>
  </si>
  <si>
    <r>
      <t>جدول 2-2 تعداد كل مراجعات  سرپايي (</t>
    </r>
    <r>
      <rPr>
        <b/>
        <i/>
        <sz val="12"/>
        <rFont val="B Nazanin"/>
        <charset val="178"/>
      </rPr>
      <t>تحت پوشش درمان تامين اجتماعي</t>
    </r>
    <r>
      <rPr>
        <b/>
        <sz val="12"/>
        <rFont val="B Nazanin"/>
        <charset val="178"/>
      </rPr>
      <t xml:space="preserve"> ) به پزشكان و مراکز پاراكلينيكي در مراكز درماني ملکی </t>
    </r>
  </si>
  <si>
    <t>کل مراجعات سرپایی</t>
  </si>
  <si>
    <t xml:space="preserve">ویزیت سرپايي پزشكان </t>
  </si>
  <si>
    <t xml:space="preserve"> مراجعات سرپایی به خدمات پاراکلینیکی</t>
  </si>
  <si>
    <t xml:space="preserve"> عمومي </t>
  </si>
  <si>
    <t xml:space="preserve"> متخصص و فوق تخصص </t>
  </si>
  <si>
    <t xml:space="preserve">دندانپزشك  </t>
  </si>
  <si>
    <t xml:space="preserve">جدول 1-2-2 تعداد ویزیت سرپايي پزشكان (تحت پوشش درمان تامين اجتماعي ) به تفکیک نوع مرکز درماني </t>
  </si>
  <si>
    <t xml:space="preserve"> مديريت درمان </t>
  </si>
  <si>
    <t>سال / مركز</t>
  </si>
  <si>
    <t>عمومي</t>
  </si>
  <si>
    <t>متخصص و فوق تخصص</t>
  </si>
  <si>
    <t>دندانپزشک</t>
  </si>
  <si>
    <t>كل كشور</t>
  </si>
  <si>
    <t>ب 29 بهمن تبريز</t>
  </si>
  <si>
    <t>ب استاد عالي نسب</t>
  </si>
  <si>
    <t>پلي كلينيك مراغه</t>
  </si>
  <si>
    <t>پلي كلينيك مرند</t>
  </si>
  <si>
    <t>پلي كلينيك ميانه</t>
  </si>
  <si>
    <t>د ت  مختاري(شماره 1 تبريز)</t>
  </si>
  <si>
    <t>د ت  ملک پور(شماره 3 تبريز)</t>
  </si>
  <si>
    <t>د ت آذرشهر</t>
  </si>
  <si>
    <t>د ت اهر</t>
  </si>
  <si>
    <t>د ت بناب</t>
  </si>
  <si>
    <t>د ت خوشبخت ممي زاده (شماره 2 تبريز)</t>
  </si>
  <si>
    <t>د ت سراب</t>
  </si>
  <si>
    <t>د ع  شبستر</t>
  </si>
  <si>
    <t>د ع جلفا</t>
  </si>
  <si>
    <t>دع عجب شير</t>
  </si>
  <si>
    <t>دع ملکان</t>
  </si>
  <si>
    <t>دع هشترود</t>
  </si>
  <si>
    <t>ب امام رضا(ع) اروميه</t>
  </si>
  <si>
    <t>پلي كلينيك حضرت فاطمه اروميه</t>
  </si>
  <si>
    <t>پلي كلينيك شهريارسلماس</t>
  </si>
  <si>
    <t>پلي كلينيك وليعصر(شماره 2) اروميه</t>
  </si>
  <si>
    <t>پلي کلينيک بوکان</t>
  </si>
  <si>
    <t>پلي کلينيک شهيد باکري مياندوآب</t>
  </si>
  <si>
    <t>د ت  نقده</t>
  </si>
  <si>
    <t>د ت خاتم الانبيا خوي</t>
  </si>
  <si>
    <t>د ت ماکو</t>
  </si>
  <si>
    <t>د ع سر دشت</t>
  </si>
  <si>
    <t>مركز جراحي محدود مهاباد</t>
  </si>
  <si>
    <t>ب پارس آباد مغان(ارس)</t>
  </si>
  <si>
    <t>ب سبلان اردبيل</t>
  </si>
  <si>
    <t>پلي كلينيك ميرزا حسيني اردبيل</t>
  </si>
  <si>
    <t>د ت  مشکين شهر</t>
  </si>
  <si>
    <t>د ت خلخال</t>
  </si>
  <si>
    <t>د ع گرمي</t>
  </si>
  <si>
    <t>ب حضرت فاطمه نجف آباد</t>
  </si>
  <si>
    <t>ب دکتر شريعتي اصفهان</t>
  </si>
  <si>
    <t>ب دکتر غرضي اصفهان</t>
  </si>
  <si>
    <t>پلي كلينيك  فلاورجان</t>
  </si>
  <si>
    <t>پلي كلينيك خوراسگان (شماره 8)</t>
  </si>
  <si>
    <t>پلي كلينيك زرين شهر</t>
  </si>
  <si>
    <t>پلي كلينيك شاهين شهر</t>
  </si>
  <si>
    <t>پلي كلينيك شادروان تاج الدين</t>
  </si>
  <si>
    <t>پلي كلينيك شهرضا</t>
  </si>
  <si>
    <t>پلي كلينيك شهيد کمال پور</t>
  </si>
  <si>
    <t>پلي كلينيك مبارکه</t>
  </si>
  <si>
    <t>پلي كلينيك شهيد ملکوتي</t>
  </si>
  <si>
    <t>پلي كلينيك امام محمدباقر نجف آباد</t>
  </si>
  <si>
    <t>د ت رهنان</t>
  </si>
  <si>
    <t>د ت شعباني</t>
  </si>
  <si>
    <t>د ت شماره 2 برهانيان</t>
  </si>
  <si>
    <t>د ت شماره 2 خميني شهر</t>
  </si>
  <si>
    <t>د ت شماره 4 اعلمي</t>
  </si>
  <si>
    <t>د ت گز و برخوار</t>
  </si>
  <si>
    <t>د ت گلپايگان</t>
  </si>
  <si>
    <t>د ت دولت آباد</t>
  </si>
  <si>
    <t>د ت تيران و کرون</t>
  </si>
  <si>
    <t>د ع اردستان</t>
  </si>
  <si>
    <t>د ع  فريدن-داران</t>
  </si>
  <si>
    <t>د ع قدس</t>
  </si>
  <si>
    <t>د ع ميمه</t>
  </si>
  <si>
    <t>د ع شماره 7 خيام</t>
  </si>
  <si>
    <t>د ع فريدون شهر</t>
  </si>
  <si>
    <t>د ع نائين</t>
  </si>
  <si>
    <t>دع خوانسار</t>
  </si>
  <si>
    <t>دندانپزشكي مستقل ولي عصر</t>
  </si>
  <si>
    <t>ب هشتگرد</t>
  </si>
  <si>
    <t>پلي كلينيك  فهميده فرديس</t>
  </si>
  <si>
    <t>پلي كلينيك بهشتي</t>
  </si>
  <si>
    <t>د ت اشتهارد (اسلام آباد)</t>
  </si>
  <si>
    <t>د ت نظرآباد</t>
  </si>
  <si>
    <t>دندانپزشكي مستقل رجايي شهر کرج</t>
  </si>
  <si>
    <t>مركز جراحي محدودحاجي زاده فاز 4 مهرشهر</t>
  </si>
  <si>
    <t>ب شهداي راگرس</t>
  </si>
  <si>
    <t>پلي كلينيك  ايلام</t>
  </si>
  <si>
    <t>د ت شماره 2 ايلام</t>
  </si>
  <si>
    <t>د ع دهلران</t>
  </si>
  <si>
    <t>ب حضرت نبي اکرم ( ص ) عسلويه</t>
  </si>
  <si>
    <t>ب سلمان فارسي بوشهر</t>
  </si>
  <si>
    <t>ب مهر برازجان</t>
  </si>
  <si>
    <t>پلي كلينيك امام موسي کاظم(ع) برازجان</t>
  </si>
  <si>
    <t>پلي كلينيك بوعلي(کنگان)</t>
  </si>
  <si>
    <t>پلي كلينيك مبعث بوشهر</t>
  </si>
  <si>
    <t>د ت مطهري(گناوه)</t>
  </si>
  <si>
    <t>د ع جم بوشهر</t>
  </si>
  <si>
    <t>د ع دير بوشهر</t>
  </si>
  <si>
    <t>د ع ديلم بوشهر</t>
  </si>
  <si>
    <t>دع شهيد نادر مهدوي خور موج</t>
  </si>
  <si>
    <t>ب 12 بهمن</t>
  </si>
  <si>
    <t>ب امام رضا(ع) اسلامشهر</t>
  </si>
  <si>
    <t>ب آيت اله کاشاني</t>
  </si>
  <si>
    <t>ب شريعت رضوي</t>
  </si>
  <si>
    <t>ب شهداي 15خردادورامين</t>
  </si>
  <si>
    <t>ب شهريار</t>
  </si>
  <si>
    <t>ب شهيد فياض بخش</t>
  </si>
  <si>
    <t>ب شهيد لواساني</t>
  </si>
  <si>
    <t>ب شهيد معيري</t>
  </si>
  <si>
    <t>ب لبافي نژاد</t>
  </si>
  <si>
    <t>ب هدايت</t>
  </si>
  <si>
    <t>پلي كلينيك 22 بهمن</t>
  </si>
  <si>
    <t>پلي كلينيك جشنواره</t>
  </si>
  <si>
    <t>پلي كلينيك  مفتح</t>
  </si>
  <si>
    <t>پلي كلينيك  سيزده آبان</t>
  </si>
  <si>
    <t>پلي كلينيك خاندان حکيم</t>
  </si>
  <si>
    <t>پلي كلينيك طوس</t>
  </si>
  <si>
    <t>پلي كلينيك فدائيان اسلام</t>
  </si>
  <si>
    <t>پلي كلينيك اشرفي اصفهاني</t>
  </si>
  <si>
    <t>پلي كلينيك دستغيب قرچک</t>
  </si>
  <si>
    <t>پلي كلينيك نسيم شهر</t>
  </si>
  <si>
    <t>پلي کلينيک تخصصي شهداي رباط کريم</t>
  </si>
  <si>
    <t>پلي كلينيك  پاکدشت</t>
  </si>
  <si>
    <t>پلي كلينيك  شماره 1</t>
  </si>
  <si>
    <t>پلي كلينيك دهقان(شماره 17سابق)</t>
  </si>
  <si>
    <t>پلي كلينيك شهيد  حيدري</t>
  </si>
  <si>
    <t>پلي كلينيك  قدس شريف</t>
  </si>
  <si>
    <t>د ت آزادي</t>
  </si>
  <si>
    <t>د ت باقرشهر شهرري</t>
  </si>
  <si>
    <t>د ت نيک پور(شماره 19 سابق)</t>
  </si>
  <si>
    <t>د ت دخانيات</t>
  </si>
  <si>
    <t>د ت درخشان(شهريار)</t>
  </si>
  <si>
    <t>دع پيشواي ورامين</t>
  </si>
  <si>
    <t>دع فشافويه</t>
  </si>
  <si>
    <t>د ع فيروزکوه</t>
  </si>
  <si>
    <t>د ع شماره 21</t>
  </si>
  <si>
    <t>مركز جراحي محدود ابوريحان</t>
  </si>
  <si>
    <t>مركز جراحي محدود سليماني</t>
  </si>
  <si>
    <t>ب امام علي (ع) شهرکرد</t>
  </si>
  <si>
    <t>پلي كلينيك بروجن</t>
  </si>
  <si>
    <t>پلي كلينيك شهرکرد</t>
  </si>
  <si>
    <t>د ت  لردگان</t>
  </si>
  <si>
    <t>د ت شماره يک شهرکرد</t>
  </si>
  <si>
    <t>د ع فارسان</t>
  </si>
  <si>
    <t>ب شهيد رحيمي بيرجند</t>
  </si>
  <si>
    <t>د ت  طبس</t>
  </si>
  <si>
    <t>د ت  قائن</t>
  </si>
  <si>
    <t>د ع فردوس</t>
  </si>
  <si>
    <t>د ع نهبندان</t>
  </si>
  <si>
    <t>ب 17شهريور مشهد</t>
  </si>
  <si>
    <t>ب تربت حيدريه</t>
  </si>
  <si>
    <t>ب فارابي</t>
  </si>
  <si>
    <t>پلي كلينيك بلال حبشي</t>
  </si>
  <si>
    <t>پلي كلينيك تربت جام</t>
  </si>
  <si>
    <t>پلي كلينيك سبزوار</t>
  </si>
  <si>
    <t>پلي كلينيك شهيد فاتق</t>
  </si>
  <si>
    <t>پلي كلينيك کاشمر</t>
  </si>
  <si>
    <t>پلي كلينيك نيشابور</t>
  </si>
  <si>
    <t>پلي کلينيک گناباد</t>
  </si>
  <si>
    <t>د ت  قوچان</t>
  </si>
  <si>
    <t>د ت چناران</t>
  </si>
  <si>
    <t>د ت خواف</t>
  </si>
  <si>
    <t>د ت سرخس</t>
  </si>
  <si>
    <t>د ت شمار 1 (بهار)</t>
  </si>
  <si>
    <t>د ت شماره 2 (هاشمي نژاد )</t>
  </si>
  <si>
    <t>د ت شماره3 (دريادل)</t>
  </si>
  <si>
    <t>د ت شماره 4(مهرآباد)</t>
  </si>
  <si>
    <t>د ت فريمان</t>
  </si>
  <si>
    <t>د ع تايباد</t>
  </si>
  <si>
    <t>د ع درگز</t>
  </si>
  <si>
    <t>ب ثامن الائمه (بجنورد)</t>
  </si>
  <si>
    <t>د ت  نظام خيرآبادي شيروان</t>
  </si>
  <si>
    <t>د ت اسفراين</t>
  </si>
  <si>
    <t>د ع سيدالشهداء(جاجرم وگرمه)</t>
  </si>
  <si>
    <t>ب  17 شهريور آبادان</t>
  </si>
  <si>
    <t>ب  بيمارستان امام کاظم (ع) ماهشهر</t>
  </si>
  <si>
    <t>ب  شفامسجد سليمان</t>
  </si>
  <si>
    <t>ب  شهدا شوشتر</t>
  </si>
  <si>
    <t>ب اميرالمومنين (ع) اهواز</t>
  </si>
  <si>
    <t>ب مصطفي خميني (ره) بهبهان</t>
  </si>
  <si>
    <t>ب دزفول</t>
  </si>
  <si>
    <t>پلي كلينيك  مطهري آبادان</t>
  </si>
  <si>
    <t>پلي كلينيك احمد حياري هفت تپه</t>
  </si>
  <si>
    <t>پلي كلينيك انديمشک</t>
  </si>
  <si>
    <t>پلي كلينيك خليج فارس ماهشهر</t>
  </si>
  <si>
    <t>پلي كلينيك رجايي اهواز</t>
  </si>
  <si>
    <t>پلي كلينيك سوم خرداد خرمشهر</t>
  </si>
  <si>
    <t>پلي كلينيك شماره 1 چهارم خرداد دزفول</t>
  </si>
  <si>
    <t>د ت  شهداي بندر امام خميني (ره)</t>
  </si>
  <si>
    <t>د ت امام علي شوش(دانيال)</t>
  </si>
  <si>
    <t>د ت شماره 1عليدادي اميديه</t>
  </si>
  <si>
    <t>د ت شماره 2  شهداي دزفول</t>
  </si>
  <si>
    <t>د ت شماره 3 ايثار اهواز</t>
  </si>
  <si>
    <t>د ت شماره 4 جوادالائمه اهواز</t>
  </si>
  <si>
    <t>د ت شماره5 ابن مهزيار اهواز</t>
  </si>
  <si>
    <t>د ت شماره 6 امام حسين اهواز</t>
  </si>
  <si>
    <t>د ت شماره 7 نريمي  اهواز</t>
  </si>
  <si>
    <t>د ت شهداي ايذه</t>
  </si>
  <si>
    <t>د ت شهداي رامهرمز</t>
  </si>
  <si>
    <t>د ت شهداي سوسنگرد</t>
  </si>
  <si>
    <t>د ت کارون شوشتر</t>
  </si>
  <si>
    <t>د ع   پايانه بندر امام خميني</t>
  </si>
  <si>
    <t>د ع   شهداي شادگان</t>
  </si>
  <si>
    <t>مركز جراحي محدود دقايقي  اميديه</t>
  </si>
  <si>
    <t>مركز جراحي محدود8 شهريور آبادان</t>
  </si>
  <si>
    <t>ب امام حسين</t>
  </si>
  <si>
    <t>ب شهيد سردار قاسم سليماني</t>
  </si>
  <si>
    <t>پلي كلينيك حکيم هيدجي</t>
  </si>
  <si>
    <t>د ت شماره 2 روزبه</t>
  </si>
  <si>
    <t>د ع ابهر</t>
  </si>
  <si>
    <t>د ع خدابنده</t>
  </si>
  <si>
    <t>د ع خرم دره</t>
  </si>
  <si>
    <t>ب شفاء</t>
  </si>
  <si>
    <t>پلي كلينيك سطح 3  بياري شاهرود</t>
  </si>
  <si>
    <t>د ت دامغان</t>
  </si>
  <si>
    <t>د ت شماره 2 سمنان</t>
  </si>
  <si>
    <t>د ت گرمسار</t>
  </si>
  <si>
    <t>د ع ايوانکي</t>
  </si>
  <si>
    <t>د ع شماره 2 شاهرود</t>
  </si>
  <si>
    <t>د ع مهديشهر</t>
  </si>
  <si>
    <t>دع سرخه</t>
  </si>
  <si>
    <t>ب زاهدان</t>
  </si>
  <si>
    <t>ب هامون زابل</t>
  </si>
  <si>
    <t>پلي كلينيك امام جعفر صادق (عج)</t>
  </si>
  <si>
    <t>د ت الزهراء چابهار</t>
  </si>
  <si>
    <t>د ت امام علي (ع) ايرانشهر</t>
  </si>
  <si>
    <t>د ت صاحب الزمان</t>
  </si>
  <si>
    <t>د ع خاش</t>
  </si>
  <si>
    <t>د ع سينا سراوان</t>
  </si>
  <si>
    <t>ب بهشتي شيراز</t>
  </si>
  <si>
    <t>پلي كلينيك  رضايي شيراز</t>
  </si>
  <si>
    <t>پلي كلينيك حافظ</t>
  </si>
  <si>
    <t>پلي كلينيك مرودشت</t>
  </si>
  <si>
    <t>پلي کلينيک 22 بهمن فسا</t>
  </si>
  <si>
    <t>پلي کلينيک کازرون</t>
  </si>
  <si>
    <t>پلي کلينيک لامرد</t>
  </si>
  <si>
    <t>د ت آباده</t>
  </si>
  <si>
    <t>د ت آزادگان</t>
  </si>
  <si>
    <t>د ت کوار</t>
  </si>
  <si>
    <t>د ت جهرم ( آيت اله حق شناس)</t>
  </si>
  <si>
    <t>د ع استهبان</t>
  </si>
  <si>
    <t>د ع اقليد</t>
  </si>
  <si>
    <t>د ع خرامه</t>
  </si>
  <si>
    <t>د ع فراشبند</t>
  </si>
  <si>
    <t>د ع قير و کارزين</t>
  </si>
  <si>
    <t>د ع ني ريز</t>
  </si>
  <si>
    <t>د ت ابن سينا داراب</t>
  </si>
  <si>
    <t>د ت لارستان</t>
  </si>
  <si>
    <t>درمانگاه شماره 4 شيرار</t>
  </si>
  <si>
    <t>درمانگاه عمومي مهر فارس</t>
  </si>
  <si>
    <t>دع سپيدان</t>
  </si>
  <si>
    <t>دع نورآباد ممسني</t>
  </si>
  <si>
    <t>ب تاکستان</t>
  </si>
  <si>
    <t>ب زکرياي رازي</t>
  </si>
  <si>
    <t>پلي كلينيك قدس تاکستان</t>
  </si>
  <si>
    <t>د ت  بهشتي</t>
  </si>
  <si>
    <t>د ت  شهر صنعتي البرز</t>
  </si>
  <si>
    <t>د ت قائم محمديه</t>
  </si>
  <si>
    <t>د ع  آبيک</t>
  </si>
  <si>
    <t>د ع  الوند</t>
  </si>
  <si>
    <t>د ع بوئين زهرا</t>
  </si>
  <si>
    <t>د ع سينا</t>
  </si>
  <si>
    <t>ب امام رضا (ع) قم</t>
  </si>
  <si>
    <t>پلي كلينيك 22 بهمن قم</t>
  </si>
  <si>
    <t>پلي كلينيك بوعلي قم</t>
  </si>
  <si>
    <t>مركز جراحي محدود دکتر غرضي قم</t>
  </si>
  <si>
    <t>كاشان</t>
  </si>
  <si>
    <t>ب دکتر شبيه خواني کاشان</t>
  </si>
  <si>
    <t>پلي كلينيك بوعلي</t>
  </si>
  <si>
    <t>د ع  آران و بيدگل</t>
  </si>
  <si>
    <t>د ع  شهداي نطنز</t>
  </si>
  <si>
    <t>ب سقز</t>
  </si>
  <si>
    <t>ب سنندج</t>
  </si>
  <si>
    <t>پلي كلينيك سنندج</t>
  </si>
  <si>
    <t>د ت  ديواندره</t>
  </si>
  <si>
    <t>د ت بيجار</t>
  </si>
  <si>
    <t>د ت قروه</t>
  </si>
  <si>
    <t>د ع مريوان</t>
  </si>
  <si>
    <t>درمانگاه عمومي بانه</t>
  </si>
  <si>
    <t>درمانگاه عمومي کامياران</t>
  </si>
  <si>
    <t>ب  پيامبراعظم (ص) (آيت اله کاشاني)کرمان</t>
  </si>
  <si>
    <t>ب امام علي (ع) زرند</t>
  </si>
  <si>
    <t>ب دکتر غرضي سيرجان</t>
  </si>
  <si>
    <t>پلي كلينيك رفسنجان</t>
  </si>
  <si>
    <t>د ت اخوت</t>
  </si>
  <si>
    <t>د ت جيرفت</t>
  </si>
  <si>
    <t>د ت سيرجان</t>
  </si>
  <si>
    <t>د ت شماره 1 کرمان</t>
  </si>
  <si>
    <t>د ت شماره 2 کرمان</t>
  </si>
  <si>
    <t>د ت شماره 3 کرمان</t>
  </si>
  <si>
    <t>د ت شماره 4 کرمان</t>
  </si>
  <si>
    <t>د ت شهر بابک</t>
  </si>
  <si>
    <t>د ع بافت</t>
  </si>
  <si>
    <t>د ع بردسير</t>
  </si>
  <si>
    <t>د ع راور</t>
  </si>
  <si>
    <t>د ع کهنوج</t>
  </si>
  <si>
    <t>د ع کوهبنان</t>
  </si>
  <si>
    <t>ب  حضرت معصومه(س) (زاگرس)</t>
  </si>
  <si>
    <t>ب فريبرزدانيالي (شهداء کرمانشاه )</t>
  </si>
  <si>
    <t>پلي كلينيك شماره يک کرمانشاه</t>
  </si>
  <si>
    <t>د ت  شماره 2 کرمانشاه</t>
  </si>
  <si>
    <t>د ت اسلام آباد غرب</t>
  </si>
  <si>
    <t>د ع  بيستون</t>
  </si>
  <si>
    <t>دع پاوه</t>
  </si>
  <si>
    <t>دع جوانرود</t>
  </si>
  <si>
    <t>دع سنقر و کليايي</t>
  </si>
  <si>
    <t>كهگيلويه و بوير احمد</t>
  </si>
  <si>
    <t>ب ياسوج (شهداي گمنام)</t>
  </si>
  <si>
    <t>پلي كلينيك  ياسوج</t>
  </si>
  <si>
    <t>پلي كلينيك گچساران</t>
  </si>
  <si>
    <t>د ت دهدشت</t>
  </si>
  <si>
    <t>ب حکيم جرجاني گرگان</t>
  </si>
  <si>
    <t>ب خاتم الانبياء گنبد</t>
  </si>
  <si>
    <t>پلي كلينيك گرگان</t>
  </si>
  <si>
    <t>د ت  مطهري علي آباد کتول</t>
  </si>
  <si>
    <t>د ت آزادشهر</t>
  </si>
  <si>
    <t>د ع بندر ترکمن</t>
  </si>
  <si>
    <t>د ع راميان</t>
  </si>
  <si>
    <t>د ع يادگار امام</t>
  </si>
  <si>
    <t>دع بندر گز</t>
  </si>
  <si>
    <t>دع کلاله</t>
  </si>
  <si>
    <t>دندانپزشكي مستقل  گرگان</t>
  </si>
  <si>
    <t>ب حضرت رسول اکرم (ص) رشت</t>
  </si>
  <si>
    <t>ب لنگرود</t>
  </si>
  <si>
    <t>پلي كلينيك دريا (بندر انزلي)</t>
  </si>
  <si>
    <t>پلي كلينيك شماره يک رشت</t>
  </si>
  <si>
    <t>د ت  تالش</t>
  </si>
  <si>
    <t>د ت  لنگرود</t>
  </si>
  <si>
    <t>د ت آستارا</t>
  </si>
  <si>
    <t>د ت استخر لاهيجان</t>
  </si>
  <si>
    <t>د ت رودسر</t>
  </si>
  <si>
    <t>د ت شماره 2 رشت</t>
  </si>
  <si>
    <t>د ع  لوشان</t>
  </si>
  <si>
    <t>د ع اسالم</t>
  </si>
  <si>
    <t>د ع فومن</t>
  </si>
  <si>
    <t>دع استانه اشرفيه</t>
  </si>
  <si>
    <t>دندانپزشكي مستقل  رشت</t>
  </si>
  <si>
    <t>ب خرم آباد</t>
  </si>
  <si>
    <t>ب کوثر بروجرد</t>
  </si>
  <si>
    <t>ب نرگس دورود</t>
  </si>
  <si>
    <t>پلي كلينيك بروجردي</t>
  </si>
  <si>
    <t>پلي كلينيك کمالوند</t>
  </si>
  <si>
    <t>د ت  7 تير اليگودرز</t>
  </si>
  <si>
    <t>د ت  شماره 3 خرم آباد</t>
  </si>
  <si>
    <t>د ت شهداء کارگر دورود</t>
  </si>
  <si>
    <t>د ع  ازنا</t>
  </si>
  <si>
    <t>د ع پلدختر</t>
  </si>
  <si>
    <t>د ع کوهدشت</t>
  </si>
  <si>
    <t>د ع نورآباد</t>
  </si>
  <si>
    <t>ب بوعلي نکاء</t>
  </si>
  <si>
    <t>ب حکمت ساري</t>
  </si>
  <si>
    <t>ب رازي چالوس</t>
  </si>
  <si>
    <t>ب شفا بابلسر</t>
  </si>
  <si>
    <t>ب وليعصر قائمشهر</t>
  </si>
  <si>
    <t>پلي كلينيك آمل</t>
  </si>
  <si>
    <t>پلي كلينيك بابل</t>
  </si>
  <si>
    <t>پلي كلينيك بهشهر</t>
  </si>
  <si>
    <t>د ت  پل سفيد</t>
  </si>
  <si>
    <t>د ت  رجايي قائم شهر</t>
  </si>
  <si>
    <t>د ت  نور</t>
  </si>
  <si>
    <t>د ت بابلسر</t>
  </si>
  <si>
    <t>د ت تنکابن</t>
  </si>
  <si>
    <t>د ت ساري</t>
  </si>
  <si>
    <t>د ع چالوس</t>
  </si>
  <si>
    <t>د ع رامسر</t>
  </si>
  <si>
    <t>د ع سردارپولادي چمستان</t>
  </si>
  <si>
    <t>د ع محمود آباد</t>
  </si>
  <si>
    <t>د ع نوشهر</t>
  </si>
  <si>
    <t>ب امام خميني اراک</t>
  </si>
  <si>
    <t>ب دکتر چمران ساوه</t>
  </si>
  <si>
    <t>ب شازند</t>
  </si>
  <si>
    <t>پلي كلينيك ابن سينا</t>
  </si>
  <si>
    <t>د ت خمين</t>
  </si>
  <si>
    <t>د ت دليجان</t>
  </si>
  <si>
    <t>د ت ساوه</t>
  </si>
  <si>
    <t>د ت شماره 3 اراک</t>
  </si>
  <si>
    <t>د ت قدس</t>
  </si>
  <si>
    <t>د ع زرنديه</t>
  </si>
  <si>
    <t>د ع محلات</t>
  </si>
  <si>
    <t>دع تفرش</t>
  </si>
  <si>
    <t>ب خليج فارس</t>
  </si>
  <si>
    <t>پلي كلينيك وليعصر(عج) بندرعباس</t>
  </si>
  <si>
    <t>د ت وليعصر(عج) ميناب</t>
  </si>
  <si>
    <t>د ع  بعثت بندرعباس</t>
  </si>
  <si>
    <t>د ع  وليعصر(عج) رودان</t>
  </si>
  <si>
    <t>د ع امام رضا(ع) قشم</t>
  </si>
  <si>
    <t>د ع پايانه بندرعباس</t>
  </si>
  <si>
    <t>د ع وليعصر(عج) بندرجاسک</t>
  </si>
  <si>
    <t>د ع وليعصر(عج) بندرلنگه</t>
  </si>
  <si>
    <t>ب آتيه</t>
  </si>
  <si>
    <t>ب دکتر غرضي ملاير</t>
  </si>
  <si>
    <t>پلي كلينيك همدان</t>
  </si>
  <si>
    <t>د ت  شماره 1همدان</t>
  </si>
  <si>
    <t>د ت اسدآباد</t>
  </si>
  <si>
    <t>د ت تويسرکان</t>
  </si>
  <si>
    <t>د ت نهاوند</t>
  </si>
  <si>
    <t>دع بهار</t>
  </si>
  <si>
    <t>دع رزن</t>
  </si>
  <si>
    <t>ب شهداء کارگر يزد</t>
  </si>
  <si>
    <t>پلي كلينيك  اردکان</t>
  </si>
  <si>
    <t>پلي كلينيك بافق</t>
  </si>
  <si>
    <t>پلي كلينيك پاک نژاد</t>
  </si>
  <si>
    <t>پلي كلينيك ميبد</t>
  </si>
  <si>
    <t>د ت اشکذر</t>
  </si>
  <si>
    <t>د ت امام سجاد(ع)</t>
  </si>
  <si>
    <t>د ت تفت</t>
  </si>
  <si>
    <t>د ت حضرت امير (ع)</t>
  </si>
  <si>
    <t>د ت قائميه</t>
  </si>
  <si>
    <t>د ت مهريز</t>
  </si>
  <si>
    <t>د ع ابرکوه</t>
  </si>
  <si>
    <t>دندانپزشكي مستقل يزد</t>
  </si>
  <si>
    <r>
      <t>جدول 3-2 تعداد كل مراجعات  سرپایی (</t>
    </r>
    <r>
      <rPr>
        <b/>
        <i/>
        <sz val="12"/>
        <rFont val="B Nazanin"/>
        <charset val="178"/>
      </rPr>
      <t>تامين اجتماعي، ساير بيمه ها و آزاد</t>
    </r>
    <r>
      <rPr>
        <b/>
        <sz val="12"/>
        <rFont val="B Nazanin"/>
        <charset val="178"/>
      </rPr>
      <t xml:space="preserve">) به پزشكان و مراكز پاراكلينيكي در مراكز درماني ملکی </t>
    </r>
  </si>
  <si>
    <t xml:space="preserve"> مراجعات سرپایی به مراکز پاراكلينيكي </t>
  </si>
  <si>
    <t xml:space="preserve">سيستان و بلوچستان  </t>
  </si>
  <si>
    <t>كهكيلويه و بویر احمد</t>
  </si>
  <si>
    <t xml:space="preserve">جدول 1-3-2 تعداد ویزیت سرپايي پزشكان (تامين اجتماعي، ساير بيمه ها و آزاد ) به تفکیک نوع مرکز درماني </t>
  </si>
  <si>
    <t>پلي كلينيك شادروان تاج الدین</t>
  </si>
  <si>
    <t>پلي كلينيك شهید کمال پور</t>
  </si>
  <si>
    <t>پلي كلينيك ملکوتي</t>
  </si>
  <si>
    <t xml:space="preserve">د ت شهید شعباني </t>
  </si>
  <si>
    <t>د ع فريدن-داران</t>
  </si>
  <si>
    <t>د ع  قدس</t>
  </si>
  <si>
    <t>د ع  ميمه</t>
  </si>
  <si>
    <t>د ت شماره4(مهرآباد)</t>
  </si>
  <si>
    <t>بيمارستان دزفول</t>
  </si>
  <si>
    <t>دت ابن سينا داراب</t>
  </si>
  <si>
    <t>دت لارستان</t>
  </si>
  <si>
    <t xml:space="preserve">               جدول 4-2 تعداد کل مراجعات(سرپایی و بستری شده) به واحدهای پاراکلینیکی (تامین اجتماعی، سایر بیمه ها و آزاد)  </t>
  </si>
  <si>
    <t xml:space="preserve">      ادامه جدول 4-2 تعداد کل مراجعات(سرپایی و بستری شده) به واحدهای پاراکلینیکی (تامین اجتماعی، سایر بیمه ها و آزاد) </t>
  </si>
  <si>
    <t xml:space="preserve">ادامه جدول 4-2 تعداد کل مراجعات(سرپایی و بستری شده) به واحدهای پاراکلینیکی (تامین اجتماعی، سایر بیمه ها و آزاد) </t>
  </si>
  <si>
    <t xml:space="preserve">   سال /   مديريت درمان </t>
  </si>
  <si>
    <t>داروخانه</t>
  </si>
  <si>
    <t xml:space="preserve"> آزمايشگاه</t>
  </si>
  <si>
    <t xml:space="preserve"> پاتولوژي</t>
  </si>
  <si>
    <t xml:space="preserve"> راديوگرافي</t>
  </si>
  <si>
    <t xml:space="preserve"> سونوگرافي</t>
  </si>
  <si>
    <t xml:space="preserve"> ماموگرافي</t>
  </si>
  <si>
    <t xml:space="preserve"> اکوکارديو گرافي</t>
  </si>
  <si>
    <t xml:space="preserve"> اکوگرافی چشم</t>
  </si>
  <si>
    <t>EKG</t>
  </si>
  <si>
    <t>EMG</t>
  </si>
  <si>
    <t>EEG</t>
  </si>
  <si>
    <t xml:space="preserve"> MRI</t>
  </si>
  <si>
    <t>هولترمانيتورينگ</t>
  </si>
  <si>
    <t xml:space="preserve"> آنژيوگرافي چشم</t>
  </si>
  <si>
    <t>آنژيوگرافي عروق کرونر</t>
  </si>
  <si>
    <t>آنژيوپلاستي</t>
  </si>
  <si>
    <t xml:space="preserve"> ساير آنژيوگرافي ها</t>
  </si>
  <si>
    <t>ساير اقدامات درماني آنژيوگرافي</t>
  </si>
  <si>
    <t xml:space="preserve"> مراجعه سي تي آنژيو گرافي</t>
  </si>
  <si>
    <t xml:space="preserve"> اسکن ايزوتوپ</t>
  </si>
  <si>
    <t xml:space="preserve"> اسکن چشم</t>
  </si>
  <si>
    <t xml:space="preserve"> سي تي اسکن</t>
  </si>
  <si>
    <t xml:space="preserve"> سنجش تراکم استخوان</t>
  </si>
  <si>
    <t xml:space="preserve"> برونکوسکوپي</t>
  </si>
  <si>
    <t xml:space="preserve"> گاستروسکوپي</t>
  </si>
  <si>
    <t xml:space="preserve"> رکتوسيگموئيد سکوپي</t>
  </si>
  <si>
    <t>ERCP</t>
  </si>
  <si>
    <t xml:space="preserve"> کولونوسکوپي</t>
  </si>
  <si>
    <t xml:space="preserve"> سيستوسکوپي</t>
  </si>
  <si>
    <t xml:space="preserve"> آندوسكوپي</t>
  </si>
  <si>
    <t xml:space="preserve"> لاپاراسکوپي</t>
  </si>
  <si>
    <t xml:space="preserve"> اسپيرومتري</t>
  </si>
  <si>
    <t xml:space="preserve"> اپتومتري</t>
  </si>
  <si>
    <t xml:space="preserve"> بيومتري</t>
  </si>
  <si>
    <t xml:space="preserve"> پريمتري</t>
  </si>
  <si>
    <t xml:space="preserve"> اديومتري</t>
  </si>
  <si>
    <t xml:space="preserve"> فيزيوتراپي</t>
  </si>
  <si>
    <t xml:space="preserve"> راديوتراپي</t>
  </si>
  <si>
    <t xml:space="preserve"> شيمي درماني</t>
  </si>
  <si>
    <t xml:space="preserve"> دياليز</t>
  </si>
  <si>
    <t xml:space="preserve"> تالاسمي</t>
  </si>
  <si>
    <t xml:space="preserve"> تست ورزش</t>
  </si>
  <si>
    <t xml:space="preserve"> نصب پيس ميکر</t>
  </si>
  <si>
    <t xml:space="preserve"> کاتتريسم عروق</t>
  </si>
  <si>
    <t>تعبيه استنت (کرونر- عروق محيطي)</t>
  </si>
  <si>
    <t>ليزرتراپي پوست</t>
  </si>
  <si>
    <t xml:space="preserve"> ليزر چشم</t>
  </si>
  <si>
    <t xml:space="preserve"> کپسولوتومي چشم</t>
  </si>
  <si>
    <t xml:space="preserve"> ايريديوتومي چشم</t>
  </si>
  <si>
    <t xml:space="preserve"> سنگ شکن كليه</t>
  </si>
  <si>
    <t xml:space="preserve"> N.S.T</t>
  </si>
  <si>
    <t>CPR  موفق</t>
  </si>
  <si>
    <r>
      <rPr>
        <b/>
        <sz val="9"/>
        <color theme="0"/>
        <rFont val="B Nazanin"/>
        <charset val="178"/>
      </rPr>
      <t>CPR</t>
    </r>
    <r>
      <rPr>
        <b/>
        <sz val="8"/>
        <color theme="0"/>
        <rFont val="B Nazanin"/>
        <charset val="178"/>
      </rPr>
      <t xml:space="preserve"> ناموفق</t>
    </r>
  </si>
  <si>
    <t>موارد الکترو شوک (ECT)</t>
  </si>
  <si>
    <t>برداشتن ضايعه پوستي</t>
  </si>
  <si>
    <t xml:space="preserve"> بخيه پوست</t>
  </si>
  <si>
    <t>سونداژ مجراي ادراري</t>
  </si>
  <si>
    <t xml:space="preserve">  مامايي</t>
  </si>
  <si>
    <t xml:space="preserve"> پاپ اسمير</t>
  </si>
  <si>
    <t>تنظيم خانواده</t>
  </si>
  <si>
    <t>برداشتن IUD</t>
  </si>
  <si>
    <t>قرار دادن IUD</t>
  </si>
  <si>
    <t>بهداشت مادر و كودك</t>
  </si>
  <si>
    <t>شستشوي گوش</t>
  </si>
  <si>
    <t>روانشناسي</t>
  </si>
  <si>
    <t>مشاوره تغذيه و رژيم هاي درماني</t>
  </si>
  <si>
    <t xml:space="preserve"> تزريفات و سرم</t>
  </si>
  <si>
    <t xml:space="preserve"> گچگيري</t>
  </si>
  <si>
    <t xml:space="preserve"> باز كردن گچ</t>
  </si>
  <si>
    <t xml:space="preserve"> پانسمان</t>
  </si>
  <si>
    <t xml:space="preserve"> عمل ختنه</t>
  </si>
  <si>
    <t>تزريق واکسن</t>
  </si>
  <si>
    <t>ساير خدمات</t>
  </si>
  <si>
    <t>كهكيلويه و بويراحمد</t>
  </si>
  <si>
    <t>جدول 5-2 برخي آمارهای مربوط به مراکز جراحی محدود (دی کلینیک) ملکی</t>
  </si>
  <si>
    <t xml:space="preserve">  سال / مرکز جراحی محدود</t>
  </si>
  <si>
    <t xml:space="preserve">تخت فعال </t>
  </si>
  <si>
    <t xml:space="preserve">بستری شدگان </t>
  </si>
  <si>
    <t xml:space="preserve">بيماران مرخص  و بيماران  فوت شده </t>
  </si>
  <si>
    <t xml:space="preserve">کل اعمال جراحی </t>
  </si>
  <si>
    <t xml:space="preserve"> ایلام</t>
  </si>
  <si>
    <t xml:space="preserve"> ابوریحان تهران</t>
  </si>
  <si>
    <t>شهید سلیمانی تهران</t>
  </si>
  <si>
    <t>مهاباد</t>
  </si>
  <si>
    <t xml:space="preserve">مهرشهر کرج </t>
  </si>
  <si>
    <t xml:space="preserve">جدول 6-2 برخي از شاخصهاي آماري در بيمارستانهاي ملکی </t>
  </si>
  <si>
    <t>درصداشغال تخت</t>
  </si>
  <si>
    <t>متوسط اقامت بيمار (روز)</t>
  </si>
  <si>
    <t>ميزان مرگ و مير (درهزار نفر)</t>
  </si>
  <si>
    <t>فاصله بازگردانی (ساعت)</t>
  </si>
  <si>
    <t xml:space="preserve">چرخش تخت (نفر) </t>
  </si>
  <si>
    <t xml:space="preserve">جدول 1-6-2 برخي از شاخصهاي آماري به تفکیک بيمارستانهاي ملکی </t>
  </si>
  <si>
    <t>بیمارستان / سال</t>
  </si>
  <si>
    <t xml:space="preserve">آذربايجان شرقي </t>
  </si>
  <si>
    <t xml:space="preserve">تهران </t>
  </si>
  <si>
    <t xml:space="preserve">قزوين </t>
  </si>
  <si>
    <t xml:space="preserve">كردستان </t>
  </si>
  <si>
    <t xml:space="preserve">كرمان </t>
  </si>
  <si>
    <t xml:space="preserve">كرمانشاه </t>
  </si>
  <si>
    <t xml:space="preserve">گيلان </t>
  </si>
  <si>
    <t xml:space="preserve">يزد </t>
  </si>
  <si>
    <t xml:space="preserve">جدول 7-2 تعداد اعمال جراحي به تفکیک نوع عمل در مراکز درمانی ملکی  </t>
  </si>
  <si>
    <t>کل اعمال جراحی</t>
  </si>
  <si>
    <t>جراحی بزرگ</t>
  </si>
  <si>
    <t>جراحی متوسط</t>
  </si>
  <si>
    <t xml:space="preserve">جراحی كوچك </t>
  </si>
  <si>
    <t xml:space="preserve">آذربايجان غربي  </t>
  </si>
  <si>
    <t xml:space="preserve">اردبيل </t>
  </si>
  <si>
    <t xml:space="preserve">ايلام </t>
  </si>
  <si>
    <t xml:space="preserve">مركزي </t>
  </si>
  <si>
    <t xml:space="preserve">جدول 1-7-2 تعداد اعمال جراحي به تفکیک نوع عمل بر حسب مراکز درمانی ملکی </t>
  </si>
  <si>
    <t>سال/ بيمارستان / مرکز جراحی محدود</t>
  </si>
  <si>
    <t xml:space="preserve">جدول 8-2 تعداد بيهوشي ها به تفکیک نوع بيهوشي درمراکز درمانی ملکی </t>
  </si>
  <si>
    <t>جمع  بیهوشی ها</t>
  </si>
  <si>
    <t xml:space="preserve">عمومي </t>
  </si>
  <si>
    <t xml:space="preserve"> اسپاینال</t>
  </si>
  <si>
    <t xml:space="preserve"> موضعي </t>
  </si>
  <si>
    <t xml:space="preserve">جدول1-8-2  تعداد بیهوشی به تفکیک نوع بیهوشی بر حسب مراکز درمانی ملکی   </t>
  </si>
  <si>
    <t xml:space="preserve">جدول 9-2 تعداد زايمانها به تفکیک نوع زايمان در مراکز درمانی ملکی </t>
  </si>
  <si>
    <t xml:space="preserve">جمع زايمانها </t>
  </si>
  <si>
    <t xml:space="preserve">زايمان طبيعي </t>
  </si>
  <si>
    <t xml:space="preserve">سزارين </t>
  </si>
  <si>
    <t xml:space="preserve">جدول 1-9-2  تعداد زايمانها به تفکیک نوع زايمان بر حسب مراکز درمانی ملکی </t>
  </si>
  <si>
    <t xml:space="preserve">سال/ بيمارستان </t>
  </si>
  <si>
    <t xml:space="preserve">جدول 10-2  شاخصهای زايمان طبیعی و سزارین برحسب مراکز درمانی ملکی </t>
  </si>
  <si>
    <t>مديريت</t>
  </si>
  <si>
    <t>نسبت سزارین به کل زایمانها</t>
  </si>
  <si>
    <t>درصد سزارین بار اول</t>
  </si>
  <si>
    <t>درصد سزارین نخست زا(نولی پار)</t>
  </si>
  <si>
    <t>خراسان  رضوی</t>
  </si>
  <si>
    <t xml:space="preserve">جدول 1-10-2 شاخصهای زايمان طبیعی و سزارین برحسب مراکز درمانی ملکی </t>
  </si>
  <si>
    <t>مركز</t>
  </si>
  <si>
    <t>29 بهمن تبريز</t>
  </si>
  <si>
    <t>امام رضا(ع) اروميه</t>
  </si>
  <si>
    <t>سبلان اردبيل</t>
  </si>
  <si>
    <t>پارس آباد مغان(ارس)</t>
  </si>
  <si>
    <t>دکتر شريعتي اصفهان</t>
  </si>
  <si>
    <t>دکتر غرضي اصفهان</t>
  </si>
  <si>
    <t>حضرت فاطمه نجف آباد</t>
  </si>
  <si>
    <t>هشتگرد</t>
  </si>
  <si>
    <t>شهداي زاگرس</t>
  </si>
  <si>
    <t>سلمان فارسي بوشهر</t>
  </si>
  <si>
    <t>مهر برازجان</t>
  </si>
  <si>
    <t>حضرت نبي اکرم ( ص ) عسلويه</t>
  </si>
  <si>
    <t>شهداي 15خردادورامين</t>
  </si>
  <si>
    <t>آيت اله کاشاني</t>
  </si>
  <si>
    <t>شهيد فياض بخش</t>
  </si>
  <si>
    <t>امام رضا(ع) اسلامشهر</t>
  </si>
  <si>
    <t>شهريار</t>
  </si>
  <si>
    <t>12 بهمن</t>
  </si>
  <si>
    <t>امام علي (ع) شهرکرد</t>
  </si>
  <si>
    <t>شهيد رحيمي بيرجند</t>
  </si>
  <si>
    <t>17شهريور مشهد</t>
  </si>
  <si>
    <t>تربت حيدريه</t>
  </si>
  <si>
    <t>ثامن الائمه (بجنورد)</t>
  </si>
  <si>
    <t>اميرالمومنين (ع) اهواز</t>
  </si>
  <si>
    <t xml:space="preserve"> 17 شهريور آبادان</t>
  </si>
  <si>
    <t>مصطفي خميني (ره) بهبهان</t>
  </si>
  <si>
    <t xml:space="preserve"> شهدا شوشتر</t>
  </si>
  <si>
    <t>امام کاظم (ع) ماهشهر</t>
  </si>
  <si>
    <t>امام حسين</t>
  </si>
  <si>
    <t>شفاء</t>
  </si>
  <si>
    <t>زاهدان</t>
  </si>
  <si>
    <t>بهشتي شيراز</t>
  </si>
  <si>
    <t>زکرياي رازي</t>
  </si>
  <si>
    <t>تاکستان</t>
  </si>
  <si>
    <t>امام رضا (ع) قم</t>
  </si>
  <si>
    <t>دکتر شبيه خواني کاشان</t>
  </si>
  <si>
    <t>سنندج</t>
  </si>
  <si>
    <t>سقز</t>
  </si>
  <si>
    <t>دکتر غرضي سيرجان</t>
  </si>
  <si>
    <t>امام علي (ع) زرند</t>
  </si>
  <si>
    <t xml:space="preserve"> پيامبراعظم (ص) (آيت اله کاشاني)کرمان</t>
  </si>
  <si>
    <t xml:space="preserve"> حضرت معصومه(س) (زاگرس)</t>
  </si>
  <si>
    <t>ياسوج (شهداي گمنام)</t>
  </si>
  <si>
    <t>حکيم جرجاني گرگان</t>
  </si>
  <si>
    <t>خاتم الانبياء گنبد</t>
  </si>
  <si>
    <t>حضرت رسول اکرم (ص) رشت</t>
  </si>
  <si>
    <t>خرم آباد</t>
  </si>
  <si>
    <t>نرگس دورود</t>
  </si>
  <si>
    <t>کوثر بروجرد</t>
  </si>
  <si>
    <t>وليعصر قائمشهر</t>
  </si>
  <si>
    <t>رازي چالوس</t>
  </si>
  <si>
    <t>بوعلي نکاء</t>
  </si>
  <si>
    <t>شفا بابلسر</t>
  </si>
  <si>
    <t>حکمت ساري</t>
  </si>
  <si>
    <t>امام خميني اراک</t>
  </si>
  <si>
    <t>شازند</t>
  </si>
  <si>
    <t>دکتر چمران ساوه</t>
  </si>
  <si>
    <t>خليج فارس</t>
  </si>
  <si>
    <t>آتيه</t>
  </si>
  <si>
    <t>دکتر غرضي ملاير</t>
  </si>
  <si>
    <t>شهداء کارگر يزد</t>
  </si>
  <si>
    <t xml:space="preserve">جدول 11-2 تعداد بيماران بستري شده در مراکز درمانی ملکی به تفکیک نوع بیمه </t>
  </si>
  <si>
    <t xml:space="preserve">کل بستري شدگان </t>
  </si>
  <si>
    <t>تامین اجتماعی</t>
  </si>
  <si>
    <t xml:space="preserve">ساير بيمه ها </t>
  </si>
  <si>
    <t xml:space="preserve">آزاد </t>
  </si>
  <si>
    <t xml:space="preserve">جدول 1-11-2 تعداد بيماران بستري شده به تفکیک نوع بیمه برحسب مرکز درمانی ملکی </t>
  </si>
  <si>
    <t>ب امام کاظم (ع) ماهشهر</t>
  </si>
  <si>
    <t>ب  شفا مسجد سليمان</t>
  </si>
  <si>
    <t>جدول 12-2 تعداد خدمات دندانپزشکی به تفکیک نوع خدمت در مدیریت های درمان</t>
  </si>
  <si>
    <t>معاينه</t>
  </si>
  <si>
    <t>موارد ترميمي</t>
  </si>
  <si>
    <t>موارد کشيدن</t>
  </si>
  <si>
    <t>جراحي نسج نرم</t>
  </si>
  <si>
    <t>جراحي نسج سخت</t>
  </si>
  <si>
    <t>موارد جرم گيري</t>
  </si>
  <si>
    <t>موارد بروساژ دندان</t>
  </si>
  <si>
    <t>آموزش بهداشت</t>
  </si>
  <si>
    <t>پرو فيلاکسی فلورايد</t>
  </si>
  <si>
    <t>فيشور سيلانت دندان</t>
  </si>
  <si>
    <t>وارنيش فلورايد دو فك</t>
  </si>
  <si>
    <t>سایر فعالیت(داریساکت، پانسمان...)</t>
  </si>
  <si>
    <t xml:space="preserve">جدول 1-12-2 تعداد خدمات دندانپزشکی به تفکیک نوع خدمت در مراکز درمانی ملکی </t>
  </si>
  <si>
    <t>مدیریت درمان</t>
  </si>
  <si>
    <t>کل کشور</t>
  </si>
  <si>
    <t>آذربایجان شرقي</t>
  </si>
  <si>
    <t>پلي كلينيك نجف آباد</t>
  </si>
  <si>
    <t>پلي كلينيك  شهید کمال پور</t>
  </si>
  <si>
    <t>پلي كلينيك شهید ملکوتي</t>
  </si>
  <si>
    <t>کهگیلویه و بویر احمد</t>
  </si>
  <si>
    <t>مازندان</t>
  </si>
  <si>
    <t xml:space="preserve">جدول 13-2  شاخصهای متوسط موارد هر نسخه سرپایی برحسب مدیریتهای درمان </t>
  </si>
  <si>
    <t>مديريت درمان</t>
  </si>
  <si>
    <t>متوسط اقلام دارویی هر نسخه سرپایی</t>
  </si>
  <si>
    <t>متوسط موارد آزمایش هر نسخه سرپایی</t>
  </si>
  <si>
    <t>متوسط موارد پاتولوژی هر نسخه سرپایی</t>
  </si>
  <si>
    <t>متوسط موارد رادیوگرافی هر نسخه سرپایی</t>
  </si>
  <si>
    <t>متوسط موارد  سونوگرافی هر نسخه سرپایی</t>
  </si>
  <si>
    <t>متوسط موارد  فیزیوتراپی هر نسخه سرپایی</t>
  </si>
  <si>
    <t xml:space="preserve">جدول 1-13-2 شاخصهای متوسط موارد هر نسخه سرپایی در مراکز ملکی سازمان </t>
  </si>
  <si>
    <t>پلي كلينيك امام محمدباقر نجف اباد</t>
  </si>
  <si>
    <t>پلي كلينيك فلاورجان</t>
  </si>
  <si>
    <t>د ع  اردستان</t>
  </si>
  <si>
    <t>دندانپزشكي مستقل گرگان</t>
  </si>
  <si>
    <t xml:space="preserve">جدول  14-2 تعداد مرگ و مير بیماران به تفکیک گروه سنی برحسب مراکز درمانی ملکی </t>
  </si>
  <si>
    <t>سقط جنيني</t>
  </si>
  <si>
    <t>نوزادي</t>
  </si>
  <si>
    <t>29روزتا يكسال</t>
  </si>
  <si>
    <t>1-4سال</t>
  </si>
  <si>
    <t>5-14سال</t>
  </si>
  <si>
    <t>15-59سال غيرسالمند</t>
  </si>
  <si>
    <t>60سال به بالا سالمند</t>
  </si>
  <si>
    <t>سن نامشخص</t>
  </si>
  <si>
    <t xml:space="preserve">جدول 1-14-2  تعداد مرگ و مير بیماران به تفکیک گروه سنی برحسب مراکز درمانی ملکی </t>
  </si>
  <si>
    <t>جدول 15-2 تعداد مراكزدرماني طرف قرارداد با سازمان</t>
  </si>
  <si>
    <t xml:space="preserve">بيمارستان </t>
  </si>
  <si>
    <t>درمانگاه  و پلي كلينيك</t>
  </si>
  <si>
    <t xml:space="preserve">دي كلينيك </t>
  </si>
  <si>
    <r>
      <t xml:space="preserve">مرکز خدمات جامع  سلامت </t>
    </r>
    <r>
      <rPr>
        <b/>
        <vertAlign val="superscript"/>
        <sz val="12"/>
        <color theme="0"/>
        <rFont val="B Nazanin"/>
        <charset val="178"/>
      </rPr>
      <t>*</t>
    </r>
  </si>
  <si>
    <t>_</t>
  </si>
  <si>
    <t xml:space="preserve">      * لازم به ذکر است که عنوان مراکز بهداشتی درمانی به مراکز خدمات جامع سلامت (بعنوان مراکز طرف قرارداد دارای کد واحد) تغییر نموده و  بنابراین خانه های بهداشت و پایگاه های سلامت که در واقع واحدهای زیر مجموعه آن می باشند در آمار  لحاظ نشده اند .ضمناٌ آمار مذکور در سالهای گذشته قابل دسترسی نبوده است. </t>
  </si>
  <si>
    <r>
      <t xml:space="preserve">جدول 16-2 تعداد مطب پزشكان ودندانپزشكان مستقل طرف قرارداد </t>
    </r>
    <r>
      <rPr>
        <b/>
        <vertAlign val="superscript"/>
        <sz val="12"/>
        <rFont val="B Nazanin"/>
        <charset val="178"/>
      </rPr>
      <t xml:space="preserve"> </t>
    </r>
  </si>
  <si>
    <t>کل</t>
  </si>
  <si>
    <t xml:space="preserve">دندانپزشك </t>
  </si>
  <si>
    <t>جدول 17-2 تعداد مراكز پاراكلينيكي مستقل طرف قرارداد</t>
  </si>
  <si>
    <t>آزمايشگاه</t>
  </si>
  <si>
    <r>
      <t>راديولوژی</t>
    </r>
    <r>
      <rPr>
        <b/>
        <vertAlign val="superscript"/>
        <sz val="9"/>
        <color theme="0"/>
        <rFont val="B Nazanin"/>
        <charset val="178"/>
      </rPr>
      <t>1</t>
    </r>
  </si>
  <si>
    <r>
      <t>سونوگرافی</t>
    </r>
    <r>
      <rPr>
        <b/>
        <vertAlign val="superscript"/>
        <sz val="9"/>
        <color theme="0"/>
        <rFont val="B Nazanin"/>
        <charset val="178"/>
      </rPr>
      <t>1</t>
    </r>
  </si>
  <si>
    <t>ام. آر.آي</t>
  </si>
  <si>
    <t>CT سكن</t>
  </si>
  <si>
    <t>دياليز</t>
  </si>
  <si>
    <t>سنگ شكن</t>
  </si>
  <si>
    <t>فيزيوتراپي</t>
  </si>
  <si>
    <r>
      <t>پزشکی هسته ای</t>
    </r>
    <r>
      <rPr>
        <b/>
        <vertAlign val="superscript"/>
        <sz val="9"/>
        <color theme="0"/>
        <rFont val="B Nazanin"/>
        <charset val="178"/>
      </rPr>
      <t>2</t>
    </r>
  </si>
  <si>
    <r>
      <t>سنجش تراکم استخوان</t>
    </r>
    <r>
      <rPr>
        <b/>
        <vertAlign val="superscript"/>
        <sz val="9"/>
        <color theme="0"/>
        <rFont val="B Nazanin"/>
        <charset val="178"/>
      </rPr>
      <t>2</t>
    </r>
  </si>
  <si>
    <r>
      <t>رادیوتراپی</t>
    </r>
    <r>
      <rPr>
        <b/>
        <vertAlign val="superscript"/>
        <sz val="9"/>
        <color theme="0"/>
        <rFont val="B Nazanin"/>
        <charset val="178"/>
      </rPr>
      <t>2</t>
    </r>
  </si>
  <si>
    <t>1 درحال حاضر واحدهای رادیولوژی و سونوگرافی هر کدام به عنوان یک مرکز مجزا با کد واحد مخصوص بخود محاسبه می شوند درحالیکه در سالهای گذشته توام با یکدیگر و با یک کد واحد به حساب آورده می شدند.</t>
  </si>
  <si>
    <t xml:space="preserve">   2-آمار واحدهای پزشکی هسته ای، سنجش تراکم استخوان و رادیوتراپی در سالهای گذشته تحت عنوان سایر مراکز ارائه می شد..</t>
  </si>
  <si>
    <t xml:space="preserve">جدول 18-2 تعداد نسخ سرپایی  ویزیت پزشكان مستقل طرف قرارداد </t>
  </si>
  <si>
    <t xml:space="preserve">متخصص و  فوق تخصص </t>
  </si>
  <si>
    <t xml:space="preserve">19ـ2 تعداد و هزينه هاي اسناد بستري مربوط به مراكز درماني طرف قرارداد  </t>
  </si>
  <si>
    <t xml:space="preserve">تعداد اسناد بستری </t>
  </si>
  <si>
    <t xml:space="preserve">        هزينه  اسناد بستری    (میلیون ريال)</t>
  </si>
  <si>
    <t>ميانگين هزينه‌ هر سند بستری (ريال)</t>
  </si>
  <si>
    <t xml:space="preserve">خراسان جنوبی  </t>
  </si>
  <si>
    <t xml:space="preserve">20ـ2 تعداد و هزينه هاي کل نسخ سرپايي مربوط به مراكز درماني طرف قرارداد </t>
  </si>
  <si>
    <t xml:space="preserve">تعداد نسخ سرپایی </t>
  </si>
  <si>
    <t xml:space="preserve">     هزينه  نسخ سرپایی      (میلیون ريال)</t>
  </si>
  <si>
    <t>ميانگين هزينه‌ هر نسخه سرپایی (ريال)</t>
  </si>
  <si>
    <t xml:space="preserve">خراسان رضوی  </t>
  </si>
  <si>
    <t xml:space="preserve">جدول 21-2 تعداد کارکنان درمان سازمان تامین اجتماعی به تفکیک جنسیت </t>
  </si>
  <si>
    <t xml:space="preserve">جدول22-2 جمعيت تحت پوشش درمان سازمان تامين اجتماعي </t>
  </si>
  <si>
    <t>بیمه شدگان</t>
  </si>
  <si>
    <t>مستمري بگيران</t>
  </si>
  <si>
    <t>تحت پوشش درمان</t>
  </si>
  <si>
    <t>بیمه شدگان اصلی</t>
  </si>
  <si>
    <t>بیمه شدگان تبعی</t>
  </si>
  <si>
    <t>بیمه شدگان اصلی وتبعی</t>
  </si>
  <si>
    <t>مستمری بگیران اصلی</t>
  </si>
  <si>
    <t>مستمری بگیران تبعی</t>
  </si>
  <si>
    <t xml:space="preserve"> مستمری بگیران اصلی و تبعی </t>
  </si>
  <si>
    <t>جدول1-3 میزان منابع سازمان تامین اجتماعی با لحاظ منابع تعهدی (1401-1395)</t>
  </si>
  <si>
    <t xml:space="preserve">میلیون ریال </t>
  </si>
  <si>
    <t>سال</t>
  </si>
  <si>
    <t>حق بیمه های بازنشستگی و درمان</t>
  </si>
  <si>
    <t>حق بیمه انتقالی از سایر طرحها</t>
  </si>
  <si>
    <t>کمکهای بلا عوض</t>
  </si>
  <si>
    <t>سایر منابع طرح</t>
  </si>
  <si>
    <t xml:space="preserve">مازاد درآمد بر هزینه </t>
  </si>
  <si>
    <t xml:space="preserve"> </t>
  </si>
  <si>
    <t>جدول2-3 میزان منابع  سازمان تامین اجتماعی با لحاظ منابع تعهدی در سال 1401</t>
  </si>
  <si>
    <t xml:space="preserve">استان / اداره کل </t>
  </si>
  <si>
    <t>سایر درآمدهای طرح</t>
  </si>
  <si>
    <t>اداره كل امورمالي بیمه</t>
  </si>
  <si>
    <t>اداره کل امور مالی درمان</t>
  </si>
  <si>
    <t>584670(*)</t>
  </si>
  <si>
    <t>آذربايجان  شرقي</t>
  </si>
  <si>
    <t>آذربايجان  غربي</t>
  </si>
  <si>
    <t>اصفهــــان</t>
  </si>
  <si>
    <t>چهارمحال وبختيار‎ي</t>
  </si>
  <si>
    <t>شهرستانها‎ی تهران</t>
  </si>
  <si>
    <t>كهگيلويه وبوير احمد</t>
  </si>
  <si>
    <t>هـرمـزگــان</t>
  </si>
  <si>
    <t>هـمدان</t>
  </si>
  <si>
    <t>*شامل مدیریت های  درمان  نیز می باشد.</t>
  </si>
  <si>
    <t>جدول 3-3 میزان حق بیمه وصولی  با لحاظ تعهدی سازمان تامین اجتماعی به تفکیک نوع (1401-1395)</t>
  </si>
  <si>
    <t>حق بیمه وصولی از کارگاهها</t>
  </si>
  <si>
    <t xml:space="preserve"> حق بیمه وصولی از صاحبان حرف و مشاغل آزاد و بیمه اختیاری</t>
  </si>
  <si>
    <t xml:space="preserve"> حق بیمه وصولی از رانندگان حمل و نقل بار و مسافرین شهری (ماده 7 ق .ت)</t>
  </si>
  <si>
    <t xml:space="preserve"> حق سرانه بیمه شدگان حرف و مشاغل آزاد </t>
  </si>
  <si>
    <t>50 درصد کسورات سهم کارفرما ماده 10 قانون نوسازی</t>
  </si>
  <si>
    <t xml:space="preserve"> حق بیمه ومستمری سهم دولت</t>
  </si>
  <si>
    <t>پورسانتاژ واگذاری به کارفرمایان</t>
  </si>
  <si>
    <t>جدول4-3 میزان منابع سازمان تامین اجتماعی با لحاظ منابع نقدی (1401-1395)</t>
  </si>
  <si>
    <t>حق بیمه بازنشستگی و درمان</t>
  </si>
  <si>
    <t>کمک های بلاعوض</t>
  </si>
  <si>
    <r>
      <rPr>
        <b/>
        <vertAlign val="superscript"/>
        <sz val="9"/>
        <color indexed="9"/>
        <rFont val="B Nazanin"/>
        <charset val="178"/>
      </rPr>
      <t>*</t>
    </r>
    <r>
      <rPr>
        <b/>
        <sz val="9"/>
        <color indexed="9"/>
        <rFont val="B Nazanin"/>
        <charset val="178"/>
      </rPr>
      <t>سایر</t>
    </r>
  </si>
  <si>
    <r>
      <rPr>
        <b/>
        <vertAlign val="superscript"/>
        <sz val="11"/>
        <color indexed="8"/>
        <rFont val="B Nazanin"/>
        <charset val="178"/>
      </rPr>
      <t>*</t>
    </r>
    <r>
      <rPr>
        <b/>
        <sz val="11"/>
        <color indexed="8"/>
        <rFont val="B Nazanin"/>
        <charset val="178"/>
      </rPr>
      <t xml:space="preserve">سایر شامل سایر منابع طرح و مازاد( کسری) درآمد بر هزینه می باشد. </t>
    </r>
  </si>
  <si>
    <t>جدول5-3  میزان حق بیمه وصولی سازمان  تامین اجتماعی به تفکیک نوع و استان در سال1401</t>
  </si>
  <si>
    <t>میلیون ریال</t>
  </si>
  <si>
    <t xml:space="preserve"> حق بیمه وصولی از کارگاهها</t>
  </si>
  <si>
    <t>چهارمحال  وبختيار‎ي</t>
  </si>
  <si>
    <t>شهرستانها‎ ی تهران</t>
  </si>
  <si>
    <r>
      <t xml:space="preserve">جدول 6-3 میزان </t>
    </r>
    <r>
      <rPr>
        <b/>
        <vertAlign val="superscript"/>
        <sz val="12"/>
        <rFont val="B Nazanin"/>
        <charset val="178"/>
      </rPr>
      <t>*</t>
    </r>
    <r>
      <rPr>
        <b/>
        <sz val="12"/>
        <rFont val="B Nazanin"/>
        <charset val="178"/>
      </rPr>
      <t>هزینه های سازمان تامین اجتماعی به تفکیک نوع هزینه (1401-1395)</t>
    </r>
  </si>
  <si>
    <t>حقوق و سایر مزایای بازنشستگی اعضاء</t>
  </si>
  <si>
    <t>هزینه های درمان</t>
  </si>
  <si>
    <t>حق بیمه انتقالی به سایر طرحها</t>
  </si>
  <si>
    <t>هزینه های اداره طرح</t>
  </si>
  <si>
    <r>
      <rPr>
        <b/>
        <vertAlign val="superscript"/>
        <sz val="11"/>
        <color indexed="8"/>
        <rFont val="B Nazanin"/>
        <charset val="178"/>
      </rPr>
      <t>*</t>
    </r>
    <r>
      <rPr>
        <b/>
        <sz val="11"/>
        <color indexed="8"/>
        <rFont val="B Nazanin"/>
        <charset val="178"/>
      </rPr>
      <t xml:space="preserve">ارقام مندرج در جدول هزینه های  سازمان بدون لحاظ هزینه های همسان سازی در سالهای 99 و 1400 می باشد. </t>
    </r>
  </si>
  <si>
    <t>جدول 7-3 میزان هزینه های سازمان تامین اجتماعی به تفکیک نوع و استان در سال 1401</t>
  </si>
  <si>
    <t>اداره كل امورمالي درمان</t>
  </si>
  <si>
    <t>745074591(*)</t>
  </si>
  <si>
    <t>سيستان  وبلوچستان</t>
  </si>
  <si>
    <t>كهکيلويه وبوير احمد</t>
  </si>
  <si>
    <t>جدول8 -3 میزان هزینه های درمان برحسب  مدیریت درمان در سال 1401</t>
  </si>
  <si>
    <t>اداره کل امور درمان</t>
  </si>
  <si>
    <t>جدول 9-3 میزان حقوق و سایر مزایای بازنشستگی اعضاء سازمان تامین اجتماعی (1401-1395)</t>
  </si>
  <si>
    <t>مستمری بازنشستگي</t>
  </si>
  <si>
    <t>مستمری بازماندگان</t>
  </si>
  <si>
    <t xml:space="preserve">کمکها (کمک هزینه اولاد،عائله مندی ،عیدی ، بن مستمری بگیران ، سایر کمکها و پورسانتاژ) </t>
  </si>
  <si>
    <t xml:space="preserve"> از كار افتادگی و غرامت نقص عضو</t>
  </si>
  <si>
    <t>غرامت دستمزد</t>
  </si>
  <si>
    <t>جدول 10-3  میزان هزینه های درمان سازمان تامین اجتماعی (1401-1395)</t>
  </si>
  <si>
    <t>حقوق و مزایای کارکنان</t>
  </si>
  <si>
    <t>هزينه  های درمان غیر مستقیم طرف قرار داد</t>
  </si>
  <si>
    <t>هزينه  های درمان  مستقیم  بیمارستانهای طرف قرار داد</t>
  </si>
  <si>
    <t>هزينه  های اداری و عمومی</t>
  </si>
  <si>
    <t>هزينه  های داروئی و پزشکی</t>
  </si>
  <si>
    <t>هزينه  های درمان  مستقیم  بخش بیمه ای و درمان</t>
  </si>
  <si>
    <t>هزينه  های درمان  اورژانس</t>
  </si>
  <si>
    <t>علت کاهش هزینه های درمان غیر مستقیم طرف قرارداد در سال 98 نسبت به سال قبل، پرداخت تفاوت نرخ ارز دارو و پرداخت فرانشیز هزینه بیماران خاص (دارو و پاراکلینیک) توسط دولت به سازمان تامین اجتماعی می باشد.</t>
  </si>
  <si>
    <t xml:space="preserve">جدول 1-18 تعداد بیمه شدگان تحت حمایت دولت سازمان تامین اجتماعی به تفکیک نوع بیمه </t>
  </si>
  <si>
    <t xml:space="preserve">ادامه جدول 1-18 تعداد بیمه شدگان تحت حمایت دولت سازمان تامین اجتماعی به تفکیک نوع بیمه </t>
  </si>
  <si>
    <t>جدول 1-19 تعداد بیمه شدگان توافقی سازمان تامین اجتماعی به تفکیک نوع بیمه</t>
  </si>
  <si>
    <t>ادامه جدول  1-19 بیمه شدگان توافقی سازمان تامین اجتماعی به تفکیک نوع بیمه</t>
  </si>
  <si>
    <t>جدول 1-4 جمعیت کشورها طی سالهای 2021-2016 (ارقام به هزار نفر)</t>
  </si>
  <si>
    <t xml:space="preserve">نام کشور </t>
  </si>
  <si>
    <t>ایران</t>
  </si>
  <si>
    <t>استرالیا</t>
  </si>
  <si>
    <t>اتریش</t>
  </si>
  <si>
    <t>بلژیک</t>
  </si>
  <si>
    <t>کانادا</t>
  </si>
  <si>
    <t>شیلی</t>
  </si>
  <si>
    <t>کلمبیا</t>
  </si>
  <si>
    <t>کاستاریکا</t>
  </si>
  <si>
    <t>جمهوری چک</t>
  </si>
  <si>
    <t>دانمارک</t>
  </si>
  <si>
    <t>استونی</t>
  </si>
  <si>
    <t>فنلاند</t>
  </si>
  <si>
    <t>فرانسه</t>
  </si>
  <si>
    <t>آلمان</t>
  </si>
  <si>
    <t>یونان</t>
  </si>
  <si>
    <t>مجارستان</t>
  </si>
  <si>
    <t>ایسلند</t>
  </si>
  <si>
    <t>ایرلند</t>
  </si>
  <si>
    <t>ایتالیا</t>
  </si>
  <si>
    <t>ژاپن</t>
  </si>
  <si>
    <t xml:space="preserve"> کره</t>
  </si>
  <si>
    <t>لتونی</t>
  </si>
  <si>
    <t>لیتوانی</t>
  </si>
  <si>
    <t>لوکزامبورگ</t>
  </si>
  <si>
    <t>مکزیک</t>
  </si>
  <si>
    <t>هلند</t>
  </si>
  <si>
    <t>نیوزلند</t>
  </si>
  <si>
    <t>نروژ</t>
  </si>
  <si>
    <t>لهستان</t>
  </si>
  <si>
    <t xml:space="preserve"> پرتغال</t>
  </si>
  <si>
    <t>جمهوری اسلواکی</t>
  </si>
  <si>
    <t>اسلوونی</t>
  </si>
  <si>
    <t>اسپانیا</t>
  </si>
  <si>
    <t>سوئد</t>
  </si>
  <si>
    <t>سوئیس</t>
  </si>
  <si>
    <t xml:space="preserve">ترکیه </t>
  </si>
  <si>
    <t>انگلستان</t>
  </si>
  <si>
    <t>ایالات متحده</t>
  </si>
  <si>
    <t xml:space="preserve">آرژانتین </t>
  </si>
  <si>
    <t xml:space="preserve">برزیل </t>
  </si>
  <si>
    <t xml:space="preserve">بلغارستان </t>
  </si>
  <si>
    <t>چین</t>
  </si>
  <si>
    <t>کرواسی</t>
  </si>
  <si>
    <t>قبرس</t>
  </si>
  <si>
    <t>هند</t>
  </si>
  <si>
    <t>اندونزی</t>
  </si>
  <si>
    <t>مالت</t>
  </si>
  <si>
    <t>رومانی</t>
  </si>
  <si>
    <t>روسیه</t>
  </si>
  <si>
    <t xml:space="preserve"> ---</t>
  </si>
  <si>
    <t>عربستان سعودی</t>
  </si>
  <si>
    <t>سنگاپور</t>
  </si>
  <si>
    <t xml:space="preserve">آفریقای جنوبی </t>
  </si>
  <si>
    <t>جدول 2-4 جمعیت نیروی کارطی سالهای 2021-2016 (ارقام به هزار نفر)</t>
  </si>
  <si>
    <t xml:space="preserve">لتونی </t>
  </si>
  <si>
    <t>برزیل</t>
  </si>
  <si>
    <t xml:space="preserve">روسیه </t>
  </si>
  <si>
    <t>جدول 3-4 جمعیت بیکارطی سالهای 2021-2016 (ارقام به هزار نفر)</t>
  </si>
  <si>
    <t>جدول 4-4 امید زندگی به تفکیک جنسیت</t>
  </si>
  <si>
    <t xml:space="preserve">مردان </t>
  </si>
  <si>
    <t xml:space="preserve">  زنان </t>
  </si>
  <si>
    <t xml:space="preserve">ایران </t>
  </si>
  <si>
    <t>72/5</t>
  </si>
  <si>
    <t>75/5</t>
  </si>
  <si>
    <t xml:space="preserve">اعلام نشده </t>
  </si>
  <si>
    <t>81/2</t>
  </si>
  <si>
    <t>بلغارستان</t>
  </si>
  <si>
    <t xml:space="preserve">چین </t>
  </si>
  <si>
    <t xml:space="preserve">هند </t>
  </si>
  <si>
    <t xml:space="preserve">اندونزی </t>
  </si>
  <si>
    <t xml:space="preserve">مالت </t>
  </si>
  <si>
    <t xml:space="preserve">رومانی </t>
  </si>
  <si>
    <t xml:space="preserve">عربستان سعودی </t>
  </si>
  <si>
    <t>متوسط کشورهای OECD</t>
  </si>
  <si>
    <t>کشورهای عضو اتحادیه اروپا</t>
  </si>
  <si>
    <t xml:space="preserve">جدول 5-4 سن بازنشستگی به تفکیک جنسیت </t>
  </si>
  <si>
    <t xml:space="preserve">زنان </t>
  </si>
  <si>
    <t xml:space="preserve"> --- </t>
  </si>
  <si>
    <t>کشور کره</t>
  </si>
  <si>
    <t>چین (جمهوری خلق)</t>
  </si>
  <si>
    <t>آفریقای جنوبی</t>
  </si>
  <si>
    <t xml:space="preserve">جدول 6-4 نرخ جایگزینی به تفکیک جنسیت </t>
  </si>
  <si>
    <t>جدول 7-4 تعداد مستمری بگیران به تفکیک نوع مستمری درکشورهای منتخب (سال  2018)</t>
  </si>
  <si>
    <t xml:space="preserve">بازنشستگان </t>
  </si>
  <si>
    <t xml:space="preserve">بازماندگان </t>
  </si>
  <si>
    <t xml:space="preserve">ازکارافتادگان </t>
  </si>
  <si>
    <t xml:space="preserve">بیمه بیکاری   </t>
  </si>
  <si>
    <t xml:space="preserve">بارداری </t>
  </si>
  <si>
    <t xml:space="preserve">غرامت دستمزد ایام بیماری </t>
  </si>
  <si>
    <t xml:space="preserve">سایر مساعدتها </t>
  </si>
  <si>
    <t>جدول 8-4 سهم درآمدها و هزینه های درمان طرح های دولتی و اجباری و اختیاری از تولید ناخالص داخلی (سال 2021)</t>
  </si>
  <si>
    <t xml:space="preserve">سهم هزینه های درمان طرح  اجباری از GDP </t>
  </si>
  <si>
    <t xml:space="preserve">سهم هزینه های درمان طرح های اختیاری از GDP </t>
  </si>
  <si>
    <t xml:space="preserve">سهم درآمدهای درمان طرح  اجباری از GDP </t>
  </si>
  <si>
    <t xml:space="preserve">سهم درآمدهای درمان طرح های اختیاری از GDP </t>
  </si>
  <si>
    <t xml:space="preserve">دانمارک </t>
  </si>
  <si>
    <t xml:space="preserve">فنلاند </t>
  </si>
  <si>
    <t xml:space="preserve">فرانسه </t>
  </si>
  <si>
    <t xml:space="preserve">آلمان </t>
  </si>
  <si>
    <t xml:space="preserve">یونان </t>
  </si>
  <si>
    <t xml:space="preserve">مجارستان </t>
  </si>
  <si>
    <t>..</t>
  </si>
  <si>
    <t>کره</t>
  </si>
  <si>
    <t xml:space="preserve">کرواسی </t>
  </si>
  <si>
    <t xml:space="preserve">* تعداد بیمارستانهای ملکی با احتساب بیمارستان هدایت و  لنگرود و  ایلام بدون احتساب بیمارستانهای  هیات مدیره ای شامل:1-صدر،2-میلاد،3-البرز،4-بیرجند(میلاد3)5-امیرکبیراهواز (میلاد 5)6- امیرالمومنین خوی (میلاد6) </t>
  </si>
  <si>
    <t>*جمعیت تحت پوشش درمان کاشان شامل شهرستانهای آران و بید گل و راوند می باشد.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</si>
</sst>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%"/>
    <numFmt numFmtId="166" formatCode="\ #,##0_);\(\ #,##0\)"/>
    <numFmt numFmtId="167" formatCode="#,##0;[Red]#,##0"/>
    <numFmt numFmtId="168" formatCode="0;[Red]0"/>
    <numFmt numFmtId="169" formatCode="#,##0_ ;\-#,##0\ "/>
    <numFmt numFmtId="170" formatCode="#,##0.0"/>
  </numFmts>
  <fonts count="150">
    <font>
      <sz val="10"/>
      <name val="Arial"/>
      <charset val="178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2"/>
      <name val="B Nazanin"/>
      <charset val="178"/>
    </font>
    <font>
      <b/>
      <sz val="12"/>
      <color indexed="18"/>
      <name val="B Nazanin"/>
      <charset val="178"/>
    </font>
    <font>
      <sz val="10"/>
      <name val="B Nazanin"/>
      <charset val="178"/>
    </font>
    <font>
      <b/>
      <sz val="10"/>
      <name val="B Nazanin"/>
      <charset val="178"/>
    </font>
    <font>
      <b/>
      <sz val="12"/>
      <color theme="1"/>
      <name val="B Nazanin"/>
      <charset val="178"/>
    </font>
    <font>
      <b/>
      <sz val="12"/>
      <name val="B Nazanin"/>
      <charset val="178"/>
    </font>
    <font>
      <sz val="12"/>
      <color theme="1"/>
      <name val="B Nazanin"/>
      <charset val="178"/>
    </font>
    <font>
      <b/>
      <sz val="11"/>
      <color theme="1"/>
      <name val="B Nazanin"/>
      <charset val="178"/>
    </font>
    <font>
      <b/>
      <sz val="12"/>
      <color theme="0"/>
      <name val="B Nazanin"/>
      <charset val="178"/>
    </font>
    <font>
      <b/>
      <sz val="11"/>
      <color theme="0"/>
      <name val="B Nazanin"/>
      <charset val="178"/>
    </font>
    <font>
      <b/>
      <sz val="10"/>
      <color theme="0"/>
      <name val="B Nazanin"/>
      <charset val="178"/>
    </font>
    <font>
      <b/>
      <sz val="9"/>
      <color theme="0"/>
      <name val="B Nazanin"/>
      <charset val="178"/>
    </font>
    <font>
      <b/>
      <sz val="14"/>
      <color theme="0"/>
      <name val="B Nazanin"/>
      <charset val="178"/>
    </font>
    <font>
      <sz val="10"/>
      <name val="Arial"/>
      <family val="2"/>
    </font>
    <font>
      <b/>
      <sz val="11"/>
      <name val="B Nazanin"/>
      <charset val="178"/>
    </font>
    <font>
      <sz val="14"/>
      <name val="Courier"/>
      <family val="3"/>
    </font>
    <font>
      <sz val="11"/>
      <color theme="1"/>
      <name val="Calibri"/>
      <family val="2"/>
      <charset val="178"/>
    </font>
    <font>
      <sz val="11"/>
      <color theme="1"/>
      <name val="Arial"/>
      <family val="2"/>
      <charset val="178"/>
    </font>
    <font>
      <b/>
      <sz val="18"/>
      <color theme="3"/>
      <name val="Cambria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65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14"/>
      <name val="Courier"/>
      <family val="3"/>
    </font>
    <font>
      <sz val="11"/>
      <color indexed="8"/>
      <name val="Arial"/>
      <family val="2"/>
      <charset val="178"/>
    </font>
    <font>
      <sz val="10"/>
      <color indexed="8"/>
      <name val="Arial"/>
      <family val="2"/>
      <charset val="178"/>
    </font>
    <font>
      <sz val="10"/>
      <color indexed="64"/>
      <name val="Arial"/>
      <family val="2"/>
    </font>
    <font>
      <sz val="10"/>
      <name val="0 Zar"/>
      <charset val="178"/>
    </font>
    <font>
      <sz val="11"/>
      <color theme="1"/>
      <name val="B Nazanin"/>
      <charset val="178"/>
    </font>
    <font>
      <sz val="14"/>
      <name val="Courier"/>
      <charset val="178"/>
    </font>
    <font>
      <sz val="14"/>
      <name val="Courier"/>
      <family val="3"/>
      <charset val="178"/>
    </font>
    <font>
      <sz val="9"/>
      <name val="B Nazanin"/>
      <charset val="178"/>
    </font>
    <font>
      <b/>
      <sz val="9"/>
      <name val="B Nazanin"/>
      <charset val="178"/>
    </font>
    <font>
      <b/>
      <sz val="10"/>
      <color theme="1"/>
      <name val="B Nazanin"/>
      <charset val="178"/>
    </font>
    <font>
      <b/>
      <sz val="8"/>
      <name val="B Nazanin"/>
      <charset val="178"/>
    </font>
    <font>
      <b/>
      <sz val="14"/>
      <name val="B Nazanin"/>
      <charset val="178"/>
    </font>
    <font>
      <sz val="10"/>
      <color theme="1"/>
      <name val="B Nazanin"/>
      <charset val="178"/>
    </font>
    <font>
      <sz val="14"/>
      <name val="B Nazanin"/>
      <charset val="178"/>
    </font>
    <font>
      <b/>
      <sz val="16"/>
      <color indexed="18"/>
      <name val="B Nazanin"/>
      <charset val="178"/>
    </font>
    <font>
      <sz val="10"/>
      <color indexed="18"/>
      <name val="B Nazanin"/>
      <charset val="178"/>
    </font>
    <font>
      <b/>
      <sz val="12"/>
      <color rgb="FFFF0000"/>
      <name val="B Nazanin"/>
      <charset val="178"/>
    </font>
    <font>
      <b/>
      <sz val="16"/>
      <name val="B Nazanin"/>
      <charset val="178"/>
    </font>
    <font>
      <sz val="10"/>
      <color indexed="9"/>
      <name val="B Nazanin"/>
      <charset val="178"/>
    </font>
    <font>
      <sz val="11"/>
      <color indexed="8"/>
      <name val="B Nazanin"/>
      <charset val="178"/>
    </font>
    <font>
      <b/>
      <sz val="13"/>
      <color theme="0"/>
      <name val="B Nazanin"/>
      <charset val="178"/>
    </font>
    <font>
      <b/>
      <vertAlign val="superscript"/>
      <sz val="11"/>
      <color indexed="9"/>
      <name val="B Nazanin"/>
      <charset val="178"/>
    </font>
    <font>
      <sz val="12"/>
      <color indexed="18"/>
      <name val="B Nazanin"/>
      <charset val="178"/>
    </font>
    <font>
      <b/>
      <sz val="13"/>
      <color indexed="17"/>
      <name val="B Nazanin"/>
      <charset val="178"/>
    </font>
    <font>
      <b/>
      <sz val="14"/>
      <color indexed="8"/>
      <name val="B Nazanin"/>
      <charset val="178"/>
    </font>
    <font>
      <sz val="18"/>
      <color theme="3"/>
      <name val="Cambria"/>
      <family val="2"/>
      <charset val="178"/>
      <scheme val="major"/>
    </font>
    <font>
      <sz val="11"/>
      <color rgb="FF9C5700"/>
      <name val="Calibri"/>
      <family val="2"/>
      <charset val="178"/>
      <scheme val="minor"/>
    </font>
    <font>
      <u/>
      <sz val="11"/>
      <color rgb="FFC3EAF3"/>
      <name val="Calibri"/>
      <family val="2"/>
      <charset val="178"/>
      <scheme val="minor"/>
    </font>
    <font>
      <b/>
      <sz val="12"/>
      <color indexed="8"/>
      <name val="B Nazanin"/>
      <charset val="178"/>
    </font>
    <font>
      <sz val="12"/>
      <color indexed="8"/>
      <name val="B Nazanin"/>
      <charset val="178"/>
    </font>
    <font>
      <b/>
      <sz val="13"/>
      <color theme="1"/>
      <name val="B Nazanin"/>
      <charset val="178"/>
    </font>
    <font>
      <sz val="13"/>
      <color theme="1"/>
      <name val="B Nazanin"/>
      <charset val="178"/>
    </font>
    <font>
      <b/>
      <sz val="9"/>
      <color indexed="8"/>
      <name val="B Nazanin"/>
      <charset val="178"/>
    </font>
    <font>
      <b/>
      <sz val="12"/>
      <color indexed="60"/>
      <name val="B Nazanin"/>
      <charset val="178"/>
    </font>
    <font>
      <b/>
      <sz val="12"/>
      <color indexed="57"/>
      <name val="B Nazanin"/>
      <charset val="178"/>
    </font>
    <font>
      <sz val="14"/>
      <color theme="1"/>
      <name val="B Nazanin"/>
      <charset val="178"/>
    </font>
    <font>
      <u/>
      <sz val="11"/>
      <color theme="3" tint="-0.249977111117893"/>
      <name val="Calibri"/>
      <family val="2"/>
      <charset val="178"/>
      <scheme val="minor"/>
    </font>
    <font>
      <sz val="14"/>
      <name val="B Mitra"/>
      <charset val="178"/>
    </font>
    <font>
      <b/>
      <sz val="10.5"/>
      <color theme="0"/>
      <name val="B Nazanin"/>
      <charset val="178"/>
    </font>
    <font>
      <sz val="10"/>
      <color indexed="8"/>
      <name val="B Nazanin"/>
      <charset val="178"/>
    </font>
    <font>
      <b/>
      <sz val="10"/>
      <color indexed="18"/>
      <name val="B Nazanin"/>
      <charset val="178"/>
    </font>
    <font>
      <sz val="11"/>
      <color indexed="18"/>
      <name val="B Nazanin"/>
      <charset val="178"/>
    </font>
    <font>
      <sz val="12"/>
      <name val="Arial"/>
      <family val="2"/>
    </font>
    <font>
      <b/>
      <sz val="12"/>
      <color indexed="64"/>
      <name val="B Nazanin"/>
      <charset val="178"/>
    </font>
    <font>
      <sz val="11"/>
      <color theme="1"/>
      <name val="Calibri"/>
    </font>
    <font>
      <sz val="8"/>
      <color theme="1"/>
      <name val="Calibri"/>
    </font>
    <font>
      <sz val="11"/>
      <color theme="1"/>
      <name val="B Nazanin"/>
    </font>
    <font>
      <b/>
      <vertAlign val="superscript"/>
      <sz val="10"/>
      <color theme="0"/>
      <name val="B Nazanin"/>
      <charset val="178"/>
    </font>
    <font>
      <sz val="7"/>
      <color theme="1"/>
      <name val="B Nazanin"/>
      <charset val="178"/>
    </font>
    <font>
      <b/>
      <i/>
      <sz val="12"/>
      <name val="B Nazanin"/>
      <charset val="178"/>
    </font>
    <font>
      <b/>
      <sz val="12"/>
      <color theme="1" tint="4.9989318521683403E-2"/>
      <name val="B Nazanin"/>
      <charset val="178"/>
    </font>
    <font>
      <sz val="12"/>
      <color theme="1" tint="4.9989318521683403E-2"/>
      <name val="B Nazanin"/>
      <charset val="178"/>
    </font>
    <font>
      <sz val="11"/>
      <color theme="1" tint="4.9989318521683403E-2"/>
      <name val="B Nazanin"/>
      <charset val="178"/>
    </font>
    <font>
      <sz val="12"/>
      <color indexed="57"/>
      <name val="B Nazanin"/>
      <charset val="178"/>
    </font>
    <font>
      <b/>
      <sz val="8"/>
      <color theme="0"/>
      <name val="B Nazanin"/>
      <charset val="178"/>
    </font>
    <font>
      <b/>
      <sz val="7"/>
      <color theme="0"/>
      <name val="B Nazanin"/>
      <charset val="178"/>
    </font>
    <font>
      <b/>
      <sz val="9"/>
      <color indexed="18"/>
      <name val="B Nazanin"/>
      <charset val="178"/>
    </font>
    <font>
      <b/>
      <sz val="11"/>
      <color indexed="18"/>
      <name val="B Nazanin"/>
      <charset val="178"/>
    </font>
    <font>
      <b/>
      <sz val="8.5"/>
      <color indexed="18"/>
      <name val="B Nazanin"/>
      <charset val="178"/>
    </font>
    <font>
      <sz val="12"/>
      <name val="Arial"/>
      <family val="2"/>
      <charset val="178"/>
    </font>
    <font>
      <b/>
      <sz val="8.5"/>
      <color rgb="FFFF0000"/>
      <name val="B Nazanin"/>
      <charset val="178"/>
    </font>
    <font>
      <sz val="11"/>
      <name val="Arial"/>
      <family val="2"/>
    </font>
    <font>
      <sz val="10"/>
      <color theme="1" tint="4.9989318521683403E-2"/>
      <name val="Arial"/>
      <family val="2"/>
    </font>
    <font>
      <b/>
      <sz val="20"/>
      <color theme="1" tint="4.9989318521683403E-2"/>
      <name val="B Nazanin"/>
      <charset val="178"/>
    </font>
    <font>
      <b/>
      <sz val="16"/>
      <color theme="0"/>
      <name val="B Nazanin"/>
      <charset val="178"/>
    </font>
    <font>
      <b/>
      <sz val="18"/>
      <color theme="0"/>
      <name val="B Nazanin"/>
      <charset val="178"/>
    </font>
    <font>
      <sz val="11"/>
      <name val="B Nazanin"/>
      <charset val="178"/>
    </font>
    <font>
      <sz val="18"/>
      <name val="B Lotus"/>
      <charset val="178"/>
    </font>
    <font>
      <sz val="10"/>
      <name val="B Lotus"/>
      <charset val="178"/>
    </font>
    <font>
      <sz val="8"/>
      <name val="B Lotus"/>
      <charset val="178"/>
    </font>
    <font>
      <b/>
      <sz val="11"/>
      <name val="B Lotus"/>
      <charset val="178"/>
    </font>
    <font>
      <b/>
      <sz val="10"/>
      <name val="B Lotus"/>
      <charset val="178"/>
    </font>
    <font>
      <b/>
      <sz val="9"/>
      <name val="B Lotus"/>
      <charset val="178"/>
    </font>
    <font>
      <sz val="14"/>
      <color theme="1"/>
      <name val="Calibri"/>
      <family val="2"/>
      <charset val="178"/>
      <scheme val="minor"/>
    </font>
    <font>
      <b/>
      <vertAlign val="superscript"/>
      <sz val="12"/>
      <color theme="0"/>
      <name val="B Nazanin"/>
      <charset val="178"/>
    </font>
    <font>
      <b/>
      <vertAlign val="superscript"/>
      <sz val="12"/>
      <name val="B Nazanin"/>
      <charset val="178"/>
    </font>
    <font>
      <b/>
      <vertAlign val="superscript"/>
      <sz val="9"/>
      <color theme="0"/>
      <name val="B Nazanin"/>
      <charset val="178"/>
    </font>
    <font>
      <b/>
      <sz val="9"/>
      <color rgb="FFFF0000"/>
      <name val="B Nazanin"/>
      <charset val="178"/>
    </font>
    <font>
      <sz val="10.5"/>
      <name val="B Nazanin"/>
      <charset val="178"/>
    </font>
    <font>
      <sz val="10"/>
      <name val="Nazanin"/>
      <charset val="178"/>
    </font>
    <font>
      <b/>
      <sz val="14"/>
      <color indexed="18"/>
      <name val="Nazanin"/>
      <charset val="178"/>
    </font>
    <font>
      <sz val="10"/>
      <name val="B Traffic"/>
      <charset val="178"/>
    </font>
    <font>
      <b/>
      <vertAlign val="superscript"/>
      <sz val="9"/>
      <color indexed="9"/>
      <name val="B Nazanin"/>
      <charset val="178"/>
    </font>
    <font>
      <b/>
      <sz val="9"/>
      <color indexed="9"/>
      <name val="B Nazanin"/>
      <charset val="178"/>
    </font>
    <font>
      <sz val="12"/>
      <name val="Nazanin"/>
      <charset val="178"/>
    </font>
    <font>
      <b/>
      <vertAlign val="superscript"/>
      <sz val="11"/>
      <color indexed="8"/>
      <name val="B Nazanin"/>
      <charset val="178"/>
    </font>
    <font>
      <b/>
      <sz val="11"/>
      <color indexed="8"/>
      <name val="B Nazanin"/>
      <charset val="178"/>
    </font>
    <font>
      <b/>
      <sz val="14"/>
      <color indexed="60"/>
      <name val="B Nazanin"/>
      <charset val="178"/>
    </font>
    <font>
      <sz val="12"/>
      <color indexed="60"/>
      <name val="B Nazanin"/>
      <charset val="178"/>
    </font>
    <font>
      <sz val="11.5"/>
      <name val="B Nazanin"/>
      <charset val="178"/>
    </font>
    <font>
      <b/>
      <sz val="14"/>
      <color indexed="18"/>
      <name val="B Nazanin"/>
      <charset val="178"/>
    </font>
    <font>
      <sz val="10"/>
      <name val="Arial"/>
    </font>
    <font>
      <b/>
      <sz val="12"/>
      <color indexed="9"/>
      <name val="B Nazanin"/>
      <charset val="178"/>
    </font>
    <font>
      <sz val="12"/>
      <name val="B Compset"/>
      <charset val="178"/>
    </font>
    <font>
      <sz val="8"/>
      <name val="B Nazanin"/>
      <charset val="178"/>
    </font>
  </fonts>
  <fills count="4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0000"/>
        <bgColor indexed="22"/>
      </patternFill>
    </fill>
    <fill>
      <patternFill patternType="solid">
        <fgColor theme="0" tint="-0.249977111117893"/>
        <bgColor theme="0"/>
      </patternFill>
    </fill>
    <fill>
      <patternFill patternType="solid">
        <fgColor rgb="FFA50021"/>
        <bgColor indexed="22"/>
      </patternFill>
    </fill>
    <fill>
      <patternFill patternType="solid">
        <fgColor rgb="FFF0F4FA"/>
      </patternFill>
    </fill>
    <fill>
      <patternFill patternType="solid">
        <fgColor rgb="FF99CCFF"/>
      </patternFill>
    </fill>
    <fill>
      <patternFill patternType="solid">
        <fgColor rgb="FFFFFFEF"/>
      </patternFill>
    </fill>
    <fill>
      <patternFill patternType="solid">
        <fgColor rgb="FFC00000"/>
        <bgColor theme="0" tint="-0.24994659260841701"/>
      </patternFill>
    </fill>
    <fill>
      <patternFill patternType="solid">
        <fgColor rgb="FFFFFF00"/>
        <bgColor indexed="64"/>
      </patternFill>
    </fill>
    <fill>
      <patternFill patternType="solid">
        <fgColor rgb="FF595959"/>
        <bgColor indexed="64"/>
      </patternFill>
    </fill>
    <fill>
      <patternFill patternType="solid">
        <fgColor rgb="FFBFBFBF"/>
        <bgColor indexed="64"/>
      </patternFill>
    </fill>
  </fills>
  <borders count="168">
    <border>
      <left/>
      <right/>
      <top/>
      <bottom/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3743705557422"/>
      </top>
      <bottom style="medium">
        <color theme="0" tint="-0.14996795556505021"/>
      </bottom>
      <diagonal/>
    </border>
    <border>
      <left/>
      <right/>
      <top/>
      <bottom style="medium">
        <color theme="0" tint="-0.1499679555650502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theme="0" tint="-0.14996795556505021"/>
      </top>
      <bottom/>
      <diagonal/>
    </border>
    <border>
      <left style="medium">
        <color theme="0" tint="-0.14996795556505021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3743705557422"/>
      </bottom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14996795556505021"/>
      </top>
      <bottom style="medium">
        <color theme="0" tint="-0.14993743705557422"/>
      </bottom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6795556505021"/>
      </top>
      <bottom style="medium">
        <color theme="0" tint="-0.14993743705557422"/>
      </bottom>
      <diagonal/>
    </border>
    <border>
      <left style="medium">
        <color theme="0" tint="-0.14993743705557422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3743705557422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theme="0" tint="-0.14993743705557422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3743705557422"/>
      </top>
      <bottom style="medium">
        <color theme="0" tint="-0.14993743705557422"/>
      </bottom>
      <diagonal/>
    </border>
    <border>
      <left style="medium">
        <color theme="0" tint="-0.14996795556505021"/>
      </left>
      <right/>
      <top style="medium">
        <color theme="0" tint="-0.14993743705557422"/>
      </top>
      <bottom style="medium">
        <color theme="0" tint="-0.14996795556505021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theme="0" tint="-0.14996795556505021"/>
      </right>
      <top style="medium">
        <color theme="0" tint="-0.14996795556505021"/>
      </top>
      <bottom style="medium">
        <color theme="0" tint="-0.14993743705557422"/>
      </bottom>
      <diagonal/>
    </border>
    <border>
      <left/>
      <right style="medium">
        <color theme="0" tint="-0.14996795556505021"/>
      </right>
      <top style="medium">
        <color theme="0" tint="-0.14993743705557422"/>
      </top>
      <bottom style="medium">
        <color theme="0" tint="-0.14996795556505021"/>
      </bottom>
      <diagonal/>
    </border>
    <border>
      <left/>
      <right style="double">
        <color theme="2" tint="-9.9978637043366805E-2"/>
      </right>
      <top style="medium">
        <color theme="0" tint="-0.14996795556505021"/>
      </top>
      <bottom style="medium">
        <color theme="0" tint="-0.14993743705557422"/>
      </bottom>
      <diagonal/>
    </border>
    <border>
      <left/>
      <right style="thin">
        <color theme="0"/>
      </right>
      <top style="medium">
        <color theme="0" tint="-0.14993743705557422"/>
      </top>
      <bottom style="medium">
        <color theme="0" tint="-0.14993743705557422"/>
      </bottom>
      <diagonal/>
    </border>
    <border>
      <left style="medium">
        <color theme="0" tint="-0.14996795556505021"/>
      </left>
      <right style="thin">
        <color theme="0"/>
      </right>
      <top style="medium">
        <color theme="0" tint="-0.14993743705557422"/>
      </top>
      <bottom style="medium">
        <color theme="0" tint="-0.14993743705557422"/>
      </bottom>
      <diagonal/>
    </border>
    <border>
      <left/>
      <right/>
      <top style="medium">
        <color theme="0" tint="-0.14996795556505021"/>
      </top>
      <bottom style="medium">
        <color theme="0" tint="-0.14993743705557422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medium">
        <color theme="0" tint="-0.14993743705557422"/>
      </bottom>
      <diagonal/>
    </border>
    <border>
      <left style="medium">
        <color theme="0" tint="-0.14996795556505021"/>
      </left>
      <right style="medium">
        <color theme="0" tint="-0.14996795556505021"/>
      </right>
      <top/>
      <bottom/>
      <diagonal/>
    </border>
    <border>
      <left/>
      <right style="medium">
        <color theme="0" tint="-0.14996795556505021"/>
      </right>
      <top style="medium">
        <color theme="0" tint="-0.14996795556505021"/>
      </top>
      <bottom/>
      <diagonal/>
    </border>
    <border>
      <left/>
      <right style="medium">
        <color theme="0" tint="-0.1499679555650502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theme="0" tint="-0.14990691854609822"/>
      </right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/>
      <right style="medium">
        <color theme="0" tint="-4.9989318521683403E-2"/>
      </right>
      <top style="medium">
        <color theme="0" tint="-0.14996795556505021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0.14996795556505021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0.14996795556505021"/>
      </top>
      <bottom style="medium">
        <color theme="0" tint="-4.9989318521683403E-2"/>
      </bottom>
      <diagonal/>
    </border>
    <border>
      <left style="medium">
        <color theme="0" tint="-4.9989318521683403E-2"/>
      </left>
      <right/>
      <top style="medium">
        <color theme="0" tint="-0.14996795556505021"/>
      </top>
      <bottom/>
      <diagonal/>
    </border>
    <border>
      <left/>
      <right style="medium">
        <color theme="0" tint="-4.9989318521683403E-2"/>
      </right>
      <top/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/>
      <diagonal/>
    </border>
    <border>
      <left style="medium">
        <color theme="0" tint="-4.9989318521683403E-2"/>
      </left>
      <right/>
      <top/>
      <bottom/>
      <diagonal/>
    </border>
    <border>
      <left style="medium">
        <color theme="0" tint="-0.14996795556505021"/>
      </left>
      <right style="medium">
        <color theme="0" tint="-0.1498764000366222"/>
      </right>
      <top style="medium">
        <color theme="0" tint="-0.14996795556505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96795556505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90691854609822"/>
      </right>
      <top style="medium">
        <color theme="0" tint="-0.14996795556505021"/>
      </top>
      <bottom style="medium">
        <color theme="0" tint="-0.1498764000366222"/>
      </bottom>
      <diagonal/>
    </border>
    <border>
      <left style="medium">
        <color theme="0" tint="-0.14996795556505021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906918546098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6795556505021"/>
      </left>
      <right style="medium">
        <color theme="0" tint="-0.1498764000366222"/>
      </right>
      <top style="medium">
        <color theme="0" tint="-0.1498764000366222"/>
      </top>
      <bottom style="medium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93743705557422"/>
      </bottom>
      <diagonal/>
    </border>
    <border>
      <left style="medium">
        <color theme="0" tint="-0.1498764000366222"/>
      </left>
      <right style="medium">
        <color theme="0" tint="-0.14990691854609822"/>
      </right>
      <top style="medium">
        <color theme="0" tint="-0.1498764000366222"/>
      </top>
      <bottom style="medium">
        <color theme="0" tint="-0.14993743705557422"/>
      </bottom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3743705557422"/>
      </right>
      <top/>
      <bottom/>
      <diagonal/>
    </border>
    <border>
      <left style="medium">
        <color theme="0" tint="-0.14996795556505021"/>
      </left>
      <right/>
      <top/>
      <bottom style="medium">
        <color theme="0" tint="-0.14996795556505021"/>
      </bottom>
      <diagonal/>
    </border>
    <border>
      <left style="medium">
        <color theme="0" tint="-0.14996795556505021"/>
      </left>
      <right/>
      <top/>
      <bottom/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3743705557422"/>
      </top>
      <bottom style="medium">
        <color theme="0" tint="-0.14993743705557422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/>
      <diagonal/>
    </border>
    <border>
      <left style="medium">
        <color theme="0" tint="-0.14990691854609822"/>
      </left>
      <right style="medium">
        <color theme="0" tint="-0.149906918546098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medium">
        <color theme="0" tint="-0.1498764000366222"/>
      </right>
      <top style="medium">
        <color theme="0" tint="-0.14996795556505021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medium">
        <color theme="0" tint="-0.149906918546098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90691854609822"/>
      </right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3743705557422"/>
      </bottom>
      <diagonal/>
    </border>
    <border>
      <left style="medium">
        <color theme="0" tint="-0.14993743705557422"/>
      </left>
      <right style="medium">
        <color theme="0" tint="-0.14990691854609822"/>
      </right>
      <top style="medium">
        <color theme="0" tint="-0.14996795556505021"/>
      </top>
      <bottom style="medium">
        <color theme="0" tint="-0.14993743705557422"/>
      </bottom>
      <diagonal/>
    </border>
    <border>
      <left/>
      <right style="medium">
        <color theme="0" tint="-0.14993743705557422"/>
      </right>
      <top style="medium">
        <color theme="0" tint="-0.14993743705557422"/>
      </top>
      <bottom style="medium">
        <color theme="0" tint="-0.14993743705557422"/>
      </bottom>
      <diagonal/>
    </border>
    <border>
      <left style="medium">
        <color theme="0" tint="-0.14993743705557422"/>
      </left>
      <right style="medium">
        <color theme="0" tint="-0.14990691854609822"/>
      </right>
      <top style="medium">
        <color theme="0" tint="-0.14993743705557422"/>
      </top>
      <bottom style="medium">
        <color theme="0" tint="-0.14993743705557422"/>
      </bottom>
      <diagonal/>
    </border>
    <border>
      <left style="medium">
        <color theme="0" tint="-0.14990691854609822"/>
      </left>
      <right style="medium">
        <color theme="0" tint="-0.14993743705557422"/>
      </right>
      <top style="medium">
        <color theme="0" tint="-0.14993743705557422"/>
      </top>
      <bottom style="medium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 style="medium">
        <color theme="0" tint="-0.14993743705557422"/>
      </bottom>
      <diagonal/>
    </border>
    <border>
      <left style="medium">
        <color theme="0" tint="-0.14996795556505021"/>
      </left>
      <right style="medium">
        <color theme="0" tint="-0.14993743705557422"/>
      </right>
      <top/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3743705557422"/>
      </top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3743705557422"/>
      </top>
      <bottom style="medium">
        <color theme="0" tint="-0.14990691854609822"/>
      </bottom>
      <diagonal/>
    </border>
    <border>
      <left style="medium">
        <color theme="0" tint="-0.14993743705557422"/>
      </left>
      <right style="medium">
        <color theme="0" tint="-0.14990691854609822"/>
      </right>
      <top style="medium">
        <color theme="0" tint="-0.14993743705557422"/>
      </top>
      <bottom style="medium">
        <color theme="0" tint="-0.14990691854609822"/>
      </bottom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14993743705557422"/>
      </top>
      <bottom style="medium">
        <color theme="0" tint="-0.14993743705557422"/>
      </bottom>
      <diagonal/>
    </border>
    <border>
      <left style="medium">
        <color theme="0" tint="-0.14993743705557422"/>
      </left>
      <right style="medium">
        <color theme="0" tint="-0.14996795556505021"/>
      </right>
      <top style="medium">
        <color theme="0" tint="-0.14993743705557422"/>
      </top>
      <bottom style="medium">
        <color theme="0" tint="-0.14993743705557422"/>
      </bottom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14993743705557422"/>
      </top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3743705557422"/>
      </top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6795556505021"/>
      </right>
      <top style="medium">
        <color theme="0" tint="-0.14993743705557422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3743705557422"/>
      </bottom>
      <diagonal/>
    </border>
    <border>
      <left/>
      <right style="medium">
        <color theme="0" tint="-0.149906918546098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medium">
        <color theme="0" tint="-0.14990691854609822"/>
      </right>
      <top style="medium">
        <color theme="0" tint="-0.14993743705557422"/>
      </top>
      <bottom style="medium">
        <color theme="0" tint="-0.14990691854609822"/>
      </bottom>
      <diagonal/>
    </border>
    <border>
      <left style="medium">
        <color theme="0" tint="-0.14990691854609822"/>
      </left>
      <right style="medium">
        <color theme="0" tint="-0.14993743705557422"/>
      </right>
      <top style="medium">
        <color theme="0" tint="-0.14993743705557422"/>
      </top>
      <bottom style="medium">
        <color theme="0" tint="-0.14990691854609822"/>
      </bottom>
      <diagonal/>
    </border>
    <border>
      <left style="medium">
        <color theme="0" tint="-0.14996795556505021"/>
      </left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medium">
        <color theme="0" tint="-0.14990691854609822"/>
      </left>
      <right style="medium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medium">
        <color theme="0" tint="-0.14996795556505021"/>
      </left>
      <right style="medium">
        <color theme="0" tint="-0.14990691854609822"/>
      </right>
      <top style="medium">
        <color theme="0" tint="-0.14990691854609822"/>
      </top>
      <bottom style="medium">
        <color theme="0" tint="-0.14996795556505021"/>
      </bottom>
      <diagonal/>
    </border>
    <border>
      <left style="medium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 tint="-0.14993743705557422"/>
      </bottom>
      <diagonal/>
    </border>
    <border>
      <left style="medium">
        <color theme="0" tint="-0.14990691854609822"/>
      </left>
      <right style="medium">
        <color theme="0" tint="-0.14993743705557422"/>
      </right>
      <top style="medium">
        <color theme="0" tint="-0.14990691854609822"/>
      </top>
      <bottom style="medium">
        <color theme="0" tint="-0.14993743705557422"/>
      </bottom>
      <diagonal/>
    </border>
    <border>
      <left style="medium">
        <color theme="0" tint="-0.149906918546098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/>
      <bottom style="thin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3743705557422"/>
      </right>
      <top style="thin">
        <color theme="0" tint="-0.14996795556505021"/>
      </top>
      <bottom/>
      <diagonal/>
    </border>
    <border>
      <left style="medium">
        <color theme="0" tint="-0.14993743705557422"/>
      </left>
      <right style="medium">
        <color theme="0" tint="-0.14993743705557422"/>
      </right>
      <top style="thin">
        <color theme="0" tint="-0.14996795556505021"/>
      </top>
      <bottom style="medium">
        <color theme="0" tint="-0.14990691854609822"/>
      </bottom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14993743705557422"/>
      </top>
      <bottom/>
      <diagonal/>
    </border>
    <border>
      <left style="medium">
        <color theme="0" tint="-0.14996795556505021"/>
      </left>
      <right style="medium">
        <color theme="0" tint="-0.14993743705557422"/>
      </right>
      <top/>
      <bottom style="medium">
        <color theme="0" tint="-0.14993743705557422"/>
      </bottom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3743705557422"/>
      </top>
      <bottom/>
      <diagonal/>
    </border>
    <border>
      <left style="medium">
        <color theme="0" tint="-0.14993743705557422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 style="medium">
        <color theme="0" tint="-0.14993743705557422"/>
      </left>
      <right/>
      <top/>
      <bottom style="medium">
        <color theme="0" tint="-0.14993743705557422"/>
      </bottom>
      <diagonal/>
    </border>
    <border>
      <left style="medium">
        <color theme="0" tint="-0.14993743705557422"/>
      </left>
      <right style="medium">
        <color theme="0" tint="-0.14993743705557422"/>
      </right>
      <top/>
      <bottom style="medium">
        <color theme="0" tint="-0.14993743705557422"/>
      </bottom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93743705557422"/>
      </left>
      <right/>
      <top style="medium">
        <color theme="0" tint="-0.14990691854609822"/>
      </top>
      <bottom/>
      <diagonal/>
    </border>
    <border>
      <left style="medium">
        <color theme="0" tint="-0.14996795556505021"/>
      </left>
      <right style="medium">
        <color theme="0" tint="-0.14993743705557422"/>
      </right>
      <top/>
      <bottom style="medium">
        <color theme="0" tint="-0.14990691854609822"/>
      </bottom>
      <diagonal/>
    </border>
    <border>
      <left style="medium">
        <color theme="0" tint="-0.14993743705557422"/>
      </left>
      <right/>
      <top style="medium">
        <color rgb="FFE8E8E8"/>
      </top>
      <bottom style="medium">
        <color theme="0" tint="-0.14990691854609822"/>
      </bottom>
      <diagonal/>
    </border>
    <border>
      <left style="medium">
        <color theme="0" tint="-0.14996795556505021"/>
      </left>
      <right style="medium">
        <color theme="0" tint="-0.1498764000366222"/>
      </right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96795556505021"/>
      </left>
      <right style="medium">
        <color theme="0" tint="-0.1498764000366222"/>
      </right>
      <top style="medium">
        <color theme="0" tint="-0.1498764000366222"/>
      </top>
      <bottom style="medium">
        <color theme="0" tint="-0.14993743705557422"/>
      </bottom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14993743705557422"/>
      </top>
      <bottom style="medium">
        <color theme="0" tint="-0.149906918546098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 style="medium">
        <color theme="0" tint="-0.14990691854609822"/>
      </bottom>
      <diagonal/>
    </border>
    <border>
      <left style="medium">
        <color theme="0" tint="-0.149937437055574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 style="medium">
        <color theme="0" tint="-0.14993743705557422"/>
      </left>
      <right/>
      <top style="medium">
        <color theme="0" tint="-0.14990691854609822"/>
      </top>
      <bottom style="medium">
        <color theme="0" tint="-0.14993743705557422"/>
      </bottom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14990691854609822"/>
      </top>
      <bottom style="medium">
        <color theme="0" tint="-0.14993743705557422"/>
      </bottom>
      <diagonal/>
    </border>
    <border>
      <left style="medium">
        <color theme="0" tint="-0.14993743705557422"/>
      </left>
      <right/>
      <top/>
      <bottom style="medium">
        <color theme="0" tint="-0.14990691854609822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0691854609822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0691854609822"/>
      </top>
      <bottom/>
      <diagonal/>
    </border>
    <border>
      <left/>
      <right/>
      <top/>
      <bottom style="medium">
        <color theme="0" tint="-0.14993743705557422"/>
      </bottom>
      <diagonal/>
    </border>
    <border>
      <left/>
      <right style="medium">
        <color theme="0" tint="-0.14993743705557422"/>
      </right>
      <top/>
      <bottom style="medium">
        <color theme="0" tint="-0.14993743705557422"/>
      </bottom>
      <diagonal/>
    </border>
    <border>
      <left/>
      <right/>
      <top style="medium">
        <color theme="0" tint="-0.14993743705557422"/>
      </top>
      <bottom style="medium">
        <color theme="0" tint="-0.14993743705557422"/>
      </bottom>
      <diagonal/>
    </border>
    <border>
      <left style="medium">
        <color theme="0" tint="-0.14993743705557422"/>
      </left>
      <right style="medium">
        <color theme="0" tint="-0.14996795556505021"/>
      </right>
      <top style="medium">
        <color theme="0" tint="-0.14993743705557422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3743705557422"/>
      </top>
      <bottom/>
      <diagonal/>
    </border>
    <border>
      <left style="thick">
        <color theme="0" tint="-0.14996795556505021"/>
      </left>
      <right style="medium">
        <color theme="0" tint="-0.14993743705557422"/>
      </right>
      <top style="medium">
        <color theme="0" tint="-0.14993743705557422"/>
      </top>
      <bottom style="medium">
        <color theme="0" tint="-0.14993743705557422"/>
      </bottom>
      <diagonal/>
    </border>
    <border>
      <left style="medium">
        <color theme="0" tint="-0.14993743705557422"/>
      </left>
      <right style="thick">
        <color theme="0" tint="-0.14996795556505021"/>
      </right>
      <top style="medium">
        <color theme="0" tint="-0.14993743705557422"/>
      </top>
      <bottom style="medium">
        <color theme="0" tint="-0.14993743705557422"/>
      </bottom>
      <diagonal/>
    </border>
    <border>
      <left style="medium">
        <color theme="0" tint="-0.14993743705557422"/>
      </left>
      <right style="thick">
        <color theme="0" tint="-0.14996795556505021"/>
      </right>
      <top/>
      <bottom style="medium">
        <color theme="0" tint="-0.14993743705557422"/>
      </bottom>
      <diagonal/>
    </border>
    <border>
      <left style="medium">
        <color theme="0" tint="-0.14990691854609822"/>
      </left>
      <right/>
      <top/>
      <bottom/>
      <diagonal/>
    </border>
    <border>
      <left/>
      <right style="medium">
        <color theme="0" tint="-0.14996795556505021"/>
      </right>
      <top/>
      <bottom style="medium">
        <color theme="0" tint="-0.14993743705557422"/>
      </bottom>
      <diagonal/>
    </border>
    <border>
      <left style="medium">
        <color theme="0" tint="-0.14990691854609822"/>
      </left>
      <right/>
      <top/>
      <bottom style="medium">
        <color theme="0" tint="-0.14993743705557422"/>
      </bottom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0691854609822"/>
      </top>
      <bottom style="medium">
        <color theme="0" tint="-0.14993743705557422"/>
      </bottom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96795556505021"/>
      </left>
      <right style="medium">
        <color theme="0" tint="-0.149906918546098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0691854609822"/>
      </left>
      <right style="medium">
        <color theme="0" tint="-0.14990691854609822"/>
      </right>
      <top/>
      <bottom style="medium">
        <color theme="0" tint="-0.14993743705557422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3743705557422"/>
      </bottom>
      <diagonal/>
    </border>
    <border>
      <left/>
      <right/>
      <top style="medium">
        <color theme="0" tint="-0.14990691854609822"/>
      </top>
      <bottom style="medium">
        <color theme="0" tint="-0.149937437055574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3743705557422"/>
      </bottom>
      <diagonal/>
    </border>
    <border>
      <left style="medium">
        <color theme="0" tint="-0.14990691854609822"/>
      </left>
      <right/>
      <top style="medium">
        <color theme="0" tint="-0.14993743705557422"/>
      </top>
      <bottom style="medium">
        <color theme="0" tint="-0.14993743705557422"/>
      </bottom>
      <diagonal/>
    </border>
    <border>
      <left/>
      <right style="medium">
        <color theme="0" tint="-0.14990691854609822"/>
      </right>
      <top style="medium">
        <color theme="0" tint="-0.14993743705557422"/>
      </top>
      <bottom style="medium">
        <color theme="0" tint="-0.14993743705557422"/>
      </bottom>
      <diagonal/>
    </border>
    <border>
      <left style="medium">
        <color theme="0" tint="-0.14990691854609822"/>
      </left>
      <right style="medium">
        <color theme="0" tint="-0.149906918546098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3743705557422"/>
      </left>
      <right/>
      <top/>
      <bottom style="medium">
        <color theme="0" tint="-4.9989318521683403E-2"/>
      </bottom>
      <diagonal/>
    </border>
    <border>
      <left/>
      <right style="medium">
        <color theme="0" tint="-4.9989318521683403E-2"/>
      </right>
      <top/>
      <bottom style="medium">
        <color theme="0" tint="-4.9989318521683403E-2"/>
      </bottom>
      <diagonal/>
    </border>
    <border>
      <left/>
      <right style="medium">
        <color theme="0" tint="-4.9989318521683403E-2"/>
      </right>
      <top style="medium">
        <color theme="0" tint="-4.9989318521683403E-2"/>
      </top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medium">
        <color theme="0" tint="-4.9989318521683403E-2"/>
      </bottom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 style="medium">
        <color rgb="FFD9D9D9"/>
      </bottom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/>
      <right/>
      <top style="medium">
        <color theme="0" tint="-0.14993743705557422"/>
      </top>
      <bottom style="medium">
        <color theme="0" tint="-0.14996795556505021"/>
      </bottom>
      <diagonal/>
    </border>
  </borders>
  <cellStyleXfs count="1499">
    <xf numFmtId="0" fontId="0" fillId="0" borderId="0"/>
    <xf numFmtId="0" fontId="35" fillId="0" borderId="0"/>
    <xf numFmtId="0" fontId="36" fillId="0" borderId="0"/>
    <xf numFmtId="0" fontId="37" fillId="0" borderId="0"/>
    <xf numFmtId="0" fontId="38" fillId="0" borderId="0" applyNumberFormat="0" applyFill="0" applyBorder="0" applyAlignment="0" applyProtection="0"/>
    <xf numFmtId="0" fontId="39" fillId="0" borderId="6" applyNumberFormat="0" applyFill="0" applyAlignment="0" applyProtection="0"/>
    <xf numFmtId="0" fontId="40" fillId="0" borderId="7" applyNumberFormat="0" applyFill="0" applyAlignment="0" applyProtection="0"/>
    <xf numFmtId="0" fontId="41" fillId="0" borderId="8" applyNumberFormat="0" applyFill="0" applyAlignment="0" applyProtection="0"/>
    <xf numFmtId="0" fontId="41" fillId="0" borderId="0" applyNumberFormat="0" applyFill="0" applyBorder="0" applyAlignment="0" applyProtection="0"/>
    <xf numFmtId="0" fontId="42" fillId="7" borderId="0" applyNumberFormat="0" applyBorder="0" applyAlignment="0" applyProtection="0"/>
    <xf numFmtId="0" fontId="43" fillId="8" borderId="0" applyNumberFormat="0" applyBorder="0" applyAlignment="0" applyProtection="0"/>
    <xf numFmtId="0" fontId="44" fillId="9" borderId="0" applyNumberFormat="0" applyBorder="0" applyAlignment="0" applyProtection="0"/>
    <xf numFmtId="0" fontId="45" fillId="10" borderId="9" applyNumberFormat="0" applyAlignment="0" applyProtection="0"/>
    <xf numFmtId="0" fontId="46" fillId="11" borderId="10" applyNumberFormat="0" applyAlignment="0" applyProtection="0"/>
    <xf numFmtId="0" fontId="47" fillId="11" borderId="9" applyNumberFormat="0" applyAlignment="0" applyProtection="0"/>
    <xf numFmtId="0" fontId="48" fillId="0" borderId="11" applyNumberFormat="0" applyFill="0" applyAlignment="0" applyProtection="0"/>
    <xf numFmtId="0" fontId="49" fillId="12" borderId="12" applyNumberFormat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14" applyNumberFormat="0" applyFill="0" applyAlignment="0" applyProtection="0"/>
    <xf numFmtId="0" fontId="53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53" fillId="17" borderId="0" applyNumberFormat="0" applyBorder="0" applyAlignment="0" applyProtection="0"/>
    <xf numFmtId="0" fontId="53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53" fillId="21" borderId="0" applyNumberFormat="0" applyBorder="0" applyAlignment="0" applyProtection="0"/>
    <xf numFmtId="0" fontId="53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53" fillId="25" borderId="0" applyNumberFormat="0" applyBorder="0" applyAlignment="0" applyProtection="0"/>
    <xf numFmtId="0" fontId="53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53" fillId="29" borderId="0" applyNumberFormat="0" applyBorder="0" applyAlignment="0" applyProtection="0"/>
    <xf numFmtId="0" fontId="53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53" fillId="33" borderId="0" applyNumberFormat="0" applyBorder="0" applyAlignment="0" applyProtection="0"/>
    <xf numFmtId="0" fontId="53" fillId="34" borderId="0" applyNumberFormat="0" applyBorder="0" applyAlignment="0" applyProtection="0"/>
    <xf numFmtId="0" fontId="19" fillId="35" borderId="0" applyNumberFormat="0" applyBorder="0" applyAlignment="0" applyProtection="0"/>
    <xf numFmtId="0" fontId="19" fillId="36" borderId="0" applyNumberFormat="0" applyBorder="0" applyAlignment="0" applyProtection="0"/>
    <xf numFmtId="0" fontId="53" fillId="37" borderId="0" applyNumberFormat="0" applyBorder="0" applyAlignment="0" applyProtection="0"/>
    <xf numFmtId="0" fontId="19" fillId="0" borderId="0"/>
    <xf numFmtId="0" fontId="19" fillId="13" borderId="13" applyNumberFormat="0" applyFont="0" applyAlignment="0" applyProtection="0"/>
    <xf numFmtId="0" fontId="19" fillId="0" borderId="0"/>
    <xf numFmtId="0" fontId="19" fillId="13" borderId="13" applyNumberFormat="0" applyFont="0" applyAlignment="0" applyProtection="0"/>
    <xf numFmtId="0" fontId="19" fillId="0" borderId="0"/>
    <xf numFmtId="0" fontId="19" fillId="0" borderId="0"/>
    <xf numFmtId="0" fontId="19" fillId="13" borderId="13" applyNumberFormat="0" applyFont="0" applyAlignment="0" applyProtection="0"/>
    <xf numFmtId="0" fontId="19" fillId="13" borderId="13" applyNumberFormat="0" applyFont="0" applyAlignment="0" applyProtection="0"/>
    <xf numFmtId="0" fontId="19" fillId="13" borderId="13" applyNumberFormat="0" applyFont="0" applyAlignment="0" applyProtection="0"/>
    <xf numFmtId="0" fontId="18" fillId="13" borderId="13" applyNumberFormat="0" applyFont="0" applyAlignment="0" applyProtection="0"/>
    <xf numFmtId="0" fontId="18" fillId="13" borderId="13" applyNumberFormat="0" applyFont="0" applyAlignment="0" applyProtection="0"/>
    <xf numFmtId="0" fontId="18" fillId="0" borderId="0"/>
    <xf numFmtId="0" fontId="18" fillId="13" borderId="13" applyNumberFormat="0" applyFont="0" applyAlignment="0" applyProtection="0"/>
    <xf numFmtId="0" fontId="18" fillId="23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23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0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9" borderId="0" applyNumberFormat="0" applyBorder="0" applyAlignment="0" applyProtection="0"/>
    <xf numFmtId="0" fontId="18" fillId="35" borderId="0" applyNumberFormat="0" applyBorder="0" applyAlignment="0" applyProtection="0"/>
    <xf numFmtId="0" fontId="18" fillId="36" borderId="0" applyNumberFormat="0" applyBorder="0" applyAlignment="0" applyProtection="0"/>
    <xf numFmtId="0" fontId="18" fillId="16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0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9" borderId="0" applyNumberFormat="0" applyBorder="0" applyAlignment="0" applyProtection="0"/>
    <xf numFmtId="0" fontId="18" fillId="35" borderId="0" applyNumberFormat="0" applyBorder="0" applyAlignment="0" applyProtection="0"/>
    <xf numFmtId="0" fontId="18" fillId="36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35" borderId="0" applyNumberFormat="0" applyBorder="0" applyAlignment="0" applyProtection="0"/>
    <xf numFmtId="0" fontId="18" fillId="36" borderId="0" applyNumberFormat="0" applyBorder="0" applyAlignment="0" applyProtection="0"/>
    <xf numFmtId="0" fontId="18" fillId="13" borderId="13" applyNumberFormat="0" applyFont="0" applyAlignment="0" applyProtection="0"/>
    <xf numFmtId="0" fontId="18" fillId="0" borderId="0"/>
    <xf numFmtId="0" fontId="18" fillId="13" borderId="13" applyNumberFormat="0" applyFont="0" applyAlignment="0" applyProtection="0"/>
    <xf numFmtId="0" fontId="18" fillId="13" borderId="13" applyNumberFormat="0" applyFont="0" applyAlignment="0" applyProtection="0"/>
    <xf numFmtId="0" fontId="18" fillId="0" borderId="0"/>
    <xf numFmtId="0" fontId="18" fillId="13" borderId="13" applyNumberFormat="0" applyFont="0" applyAlignment="0" applyProtection="0"/>
    <xf numFmtId="0" fontId="18" fillId="23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23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0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9" borderId="0" applyNumberFormat="0" applyBorder="0" applyAlignment="0" applyProtection="0"/>
    <xf numFmtId="0" fontId="18" fillId="35" borderId="0" applyNumberFormat="0" applyBorder="0" applyAlignment="0" applyProtection="0"/>
    <xf numFmtId="0" fontId="18" fillId="36" borderId="0" applyNumberFormat="0" applyBorder="0" applyAlignment="0" applyProtection="0"/>
    <xf numFmtId="0" fontId="18" fillId="16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19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0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9" borderId="0" applyNumberFormat="0" applyBorder="0" applyAlignment="0" applyProtection="0"/>
    <xf numFmtId="0" fontId="18" fillId="35" borderId="0" applyNumberFormat="0" applyBorder="0" applyAlignment="0" applyProtection="0"/>
    <xf numFmtId="0" fontId="18" fillId="36" borderId="0" applyNumberFormat="0" applyBorder="0" applyAlignment="0" applyProtection="0"/>
    <xf numFmtId="0" fontId="18" fillId="24" borderId="0" applyNumberFormat="0" applyBorder="0" applyAlignment="0" applyProtection="0"/>
    <xf numFmtId="0" fontId="18" fillId="23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15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35" borderId="0" applyNumberFormat="0" applyBorder="0" applyAlignment="0" applyProtection="0"/>
    <xf numFmtId="0" fontId="18" fillId="36" borderId="0" applyNumberFormat="0" applyBorder="0" applyAlignment="0" applyProtection="0"/>
    <xf numFmtId="0" fontId="18" fillId="20" borderId="0" applyNumberFormat="0" applyBorder="0" applyAlignment="0" applyProtection="0"/>
    <xf numFmtId="0" fontId="54" fillId="0" borderId="0"/>
    <xf numFmtId="0" fontId="18" fillId="0" borderId="0"/>
    <xf numFmtId="0" fontId="18" fillId="13" borderId="13" applyNumberFormat="0" applyFont="0" applyAlignment="0" applyProtection="0"/>
    <xf numFmtId="0" fontId="18" fillId="0" borderId="0"/>
    <xf numFmtId="0" fontId="18" fillId="13" borderId="13" applyNumberFormat="0" applyFont="0" applyAlignment="0" applyProtection="0"/>
    <xf numFmtId="0" fontId="18" fillId="0" borderId="0"/>
    <xf numFmtId="0" fontId="18" fillId="0" borderId="0"/>
    <xf numFmtId="0" fontId="18" fillId="13" borderId="13" applyNumberFormat="0" applyFont="0" applyAlignment="0" applyProtection="0"/>
    <xf numFmtId="0" fontId="18" fillId="13" borderId="13" applyNumberFormat="0" applyFont="0" applyAlignment="0" applyProtection="0"/>
    <xf numFmtId="0" fontId="18" fillId="13" borderId="13" applyNumberFormat="0" applyFont="0" applyAlignment="0" applyProtection="0"/>
    <xf numFmtId="0" fontId="18" fillId="13" borderId="13" applyNumberFormat="0" applyFont="0" applyAlignment="0" applyProtection="0"/>
    <xf numFmtId="0" fontId="18" fillId="13" borderId="13" applyNumberFormat="0" applyFont="0" applyAlignment="0" applyProtection="0"/>
    <xf numFmtId="0" fontId="18" fillId="0" borderId="0"/>
    <xf numFmtId="0" fontId="18" fillId="13" borderId="13" applyNumberFormat="0" applyFont="0" applyAlignment="0" applyProtection="0"/>
    <xf numFmtId="0" fontId="18" fillId="23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23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0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9" borderId="0" applyNumberFormat="0" applyBorder="0" applyAlignment="0" applyProtection="0"/>
    <xf numFmtId="0" fontId="18" fillId="35" borderId="0" applyNumberFormat="0" applyBorder="0" applyAlignment="0" applyProtection="0"/>
    <xf numFmtId="0" fontId="18" fillId="36" borderId="0" applyNumberFormat="0" applyBorder="0" applyAlignment="0" applyProtection="0"/>
    <xf numFmtId="0" fontId="18" fillId="16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0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9" borderId="0" applyNumberFormat="0" applyBorder="0" applyAlignment="0" applyProtection="0"/>
    <xf numFmtId="0" fontId="18" fillId="35" borderId="0" applyNumberFormat="0" applyBorder="0" applyAlignment="0" applyProtection="0"/>
    <xf numFmtId="0" fontId="18" fillId="36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0" borderId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35" borderId="0" applyNumberFormat="0" applyBorder="0" applyAlignment="0" applyProtection="0"/>
    <xf numFmtId="0" fontId="18" fillId="36" borderId="0" applyNumberFormat="0" applyBorder="0" applyAlignment="0" applyProtection="0"/>
    <xf numFmtId="0" fontId="18" fillId="13" borderId="13" applyNumberFormat="0" applyFont="0" applyAlignment="0" applyProtection="0"/>
    <xf numFmtId="0" fontId="18" fillId="0" borderId="0"/>
    <xf numFmtId="0" fontId="18" fillId="13" borderId="13" applyNumberFormat="0" applyFont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23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15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0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9" borderId="0" applyNumberFormat="0" applyBorder="0" applyAlignment="0" applyProtection="0"/>
    <xf numFmtId="0" fontId="18" fillId="35" borderId="0" applyNumberFormat="0" applyBorder="0" applyAlignment="0" applyProtection="0"/>
    <xf numFmtId="0" fontId="18" fillId="36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35" borderId="0" applyNumberFormat="0" applyBorder="0" applyAlignment="0" applyProtection="0"/>
    <xf numFmtId="0" fontId="18" fillId="3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35" borderId="0" applyNumberFormat="0" applyBorder="0" applyAlignment="0" applyProtection="0"/>
    <xf numFmtId="0" fontId="18" fillId="36" borderId="0" applyNumberFormat="0" applyBorder="0" applyAlignment="0" applyProtection="0"/>
    <xf numFmtId="0" fontId="18" fillId="0" borderId="0"/>
    <xf numFmtId="0" fontId="18" fillId="13" borderId="13" applyNumberFormat="0" applyFont="0" applyAlignment="0" applyProtection="0"/>
    <xf numFmtId="0" fontId="18" fillId="0" borderId="0"/>
    <xf numFmtId="0" fontId="18" fillId="13" borderId="13" applyNumberFormat="0" applyFont="0" applyAlignment="0" applyProtection="0"/>
    <xf numFmtId="0" fontId="18" fillId="0" borderId="0"/>
    <xf numFmtId="0" fontId="18" fillId="0" borderId="0"/>
    <xf numFmtId="0" fontId="18" fillId="13" borderId="13" applyNumberFormat="0" applyFont="0" applyAlignment="0" applyProtection="0"/>
    <xf numFmtId="0" fontId="18" fillId="13" borderId="13" applyNumberFormat="0" applyFont="0" applyAlignment="0" applyProtection="0"/>
    <xf numFmtId="0" fontId="18" fillId="13" borderId="13" applyNumberFormat="0" applyFont="0" applyAlignment="0" applyProtection="0"/>
    <xf numFmtId="0" fontId="18" fillId="13" borderId="13" applyNumberFormat="0" applyFont="0" applyAlignment="0" applyProtection="0"/>
    <xf numFmtId="0" fontId="18" fillId="13" borderId="13" applyNumberFormat="0" applyFont="0" applyAlignment="0" applyProtection="0"/>
    <xf numFmtId="0" fontId="18" fillId="0" borderId="0"/>
    <xf numFmtId="0" fontId="18" fillId="13" borderId="13" applyNumberFormat="0" applyFont="0" applyAlignment="0" applyProtection="0"/>
    <xf numFmtId="0" fontId="18" fillId="23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23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0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9" borderId="0" applyNumberFormat="0" applyBorder="0" applyAlignment="0" applyProtection="0"/>
    <xf numFmtId="0" fontId="18" fillId="35" borderId="0" applyNumberFormat="0" applyBorder="0" applyAlignment="0" applyProtection="0"/>
    <xf numFmtId="0" fontId="18" fillId="36" borderId="0" applyNumberFormat="0" applyBorder="0" applyAlignment="0" applyProtection="0"/>
    <xf numFmtId="0" fontId="18" fillId="16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0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9" borderId="0" applyNumberFormat="0" applyBorder="0" applyAlignment="0" applyProtection="0"/>
    <xf numFmtId="0" fontId="18" fillId="35" borderId="0" applyNumberFormat="0" applyBorder="0" applyAlignment="0" applyProtection="0"/>
    <xf numFmtId="0" fontId="18" fillId="36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0" borderId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35" borderId="0" applyNumberFormat="0" applyBorder="0" applyAlignment="0" applyProtection="0"/>
    <xf numFmtId="0" fontId="18" fillId="36" borderId="0" applyNumberFormat="0" applyBorder="0" applyAlignment="0" applyProtection="0"/>
    <xf numFmtId="0" fontId="18" fillId="13" borderId="13" applyNumberFormat="0" applyFont="0" applyAlignment="0" applyProtection="0"/>
    <xf numFmtId="0" fontId="18" fillId="0" borderId="0"/>
    <xf numFmtId="0" fontId="18" fillId="13" borderId="13" applyNumberFormat="0" applyFont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23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15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0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9" borderId="0" applyNumberFormat="0" applyBorder="0" applyAlignment="0" applyProtection="0"/>
    <xf numFmtId="0" fontId="18" fillId="35" borderId="0" applyNumberFormat="0" applyBorder="0" applyAlignment="0" applyProtection="0"/>
    <xf numFmtId="0" fontId="18" fillId="36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35" borderId="0" applyNumberFormat="0" applyBorder="0" applyAlignment="0" applyProtection="0"/>
    <xf numFmtId="0" fontId="18" fillId="36" borderId="0" applyNumberFormat="0" applyBorder="0" applyAlignment="0" applyProtection="0"/>
    <xf numFmtId="0" fontId="17" fillId="0" borderId="0"/>
    <xf numFmtId="0" fontId="17" fillId="13" borderId="13" applyNumberFormat="0" applyFont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5" borderId="0" applyNumberFormat="0" applyBorder="0" applyAlignment="0" applyProtection="0"/>
    <xf numFmtId="0" fontId="17" fillId="36" borderId="0" applyNumberFormat="0" applyBorder="0" applyAlignment="0" applyProtection="0"/>
    <xf numFmtId="0" fontId="33" fillId="0" borderId="0"/>
    <xf numFmtId="0" fontId="16" fillId="0" borderId="0"/>
    <xf numFmtId="0" fontId="33" fillId="0" borderId="0"/>
    <xf numFmtId="0" fontId="15" fillId="0" borderId="0"/>
    <xf numFmtId="0" fontId="15" fillId="13" borderId="13" applyNumberFormat="0" applyFont="0" applyAlignment="0" applyProtection="0"/>
    <xf numFmtId="0" fontId="15" fillId="13" borderId="13" applyNumberFormat="0" applyFont="0" applyAlignment="0" applyProtection="0"/>
    <xf numFmtId="0" fontId="15" fillId="0" borderId="0"/>
    <xf numFmtId="0" fontId="15" fillId="0" borderId="0"/>
    <xf numFmtId="0" fontId="15" fillId="13" borderId="13" applyNumberFormat="0" applyFont="0" applyAlignment="0" applyProtection="0"/>
    <xf numFmtId="0" fontId="15" fillId="23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23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0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9" borderId="0" applyNumberFormat="0" applyBorder="0" applyAlignment="0" applyProtection="0"/>
    <xf numFmtId="0" fontId="15" fillId="35" borderId="0" applyNumberFormat="0" applyBorder="0" applyAlignment="0" applyProtection="0"/>
    <xf numFmtId="0" fontId="15" fillId="36" borderId="0" applyNumberFormat="0" applyBorder="0" applyAlignment="0" applyProtection="0"/>
    <xf numFmtId="0" fontId="15" fillId="16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0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9" borderId="0" applyNumberFormat="0" applyBorder="0" applyAlignment="0" applyProtection="0"/>
    <xf numFmtId="0" fontId="15" fillId="35" borderId="0" applyNumberFormat="0" applyBorder="0" applyAlignment="0" applyProtection="0"/>
    <xf numFmtId="0" fontId="15" fillId="36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35" borderId="0" applyNumberFormat="0" applyBorder="0" applyAlignment="0" applyProtection="0"/>
    <xf numFmtId="0" fontId="15" fillId="36" borderId="0" applyNumberFormat="0" applyBorder="0" applyAlignment="0" applyProtection="0"/>
    <xf numFmtId="0" fontId="14" fillId="13" borderId="13" applyNumberFormat="0" applyFont="0" applyAlignment="0" applyProtection="0"/>
    <xf numFmtId="0" fontId="14" fillId="0" borderId="0"/>
    <xf numFmtId="0" fontId="14" fillId="13" borderId="13" applyNumberFormat="0" applyFont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5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9" borderId="0" applyNumberFormat="0" applyBorder="0" applyAlignment="0" applyProtection="0"/>
    <xf numFmtId="0" fontId="14" fillId="35" borderId="0" applyNumberFormat="0" applyBorder="0" applyAlignment="0" applyProtection="0"/>
    <xf numFmtId="0" fontId="14" fillId="36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5" borderId="0" applyNumberFormat="0" applyBorder="0" applyAlignment="0" applyProtection="0"/>
    <xf numFmtId="0" fontId="14" fillId="36" borderId="0" applyNumberFormat="0" applyBorder="0" applyAlignment="0" applyProtection="0"/>
    <xf numFmtId="0" fontId="13" fillId="13" borderId="13" applyNumberFormat="0" applyFont="0" applyAlignment="0" applyProtection="0"/>
    <xf numFmtId="0" fontId="13" fillId="13" borderId="13" applyNumberFormat="0" applyFont="0" applyAlignment="0" applyProtection="0"/>
    <xf numFmtId="0" fontId="13" fillId="0" borderId="0"/>
    <xf numFmtId="0" fontId="13" fillId="13" borderId="13" applyNumberFormat="0" applyFont="0" applyAlignment="0" applyProtection="0"/>
    <xf numFmtId="0" fontId="13" fillId="23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23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20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9" borderId="0" applyNumberFormat="0" applyBorder="0" applyAlignment="0" applyProtection="0"/>
    <xf numFmtId="0" fontId="13" fillId="35" borderId="0" applyNumberFormat="0" applyBorder="0" applyAlignment="0" applyProtection="0"/>
    <xf numFmtId="0" fontId="13" fillId="36" borderId="0" applyNumberFormat="0" applyBorder="0" applyAlignment="0" applyProtection="0"/>
    <xf numFmtId="0" fontId="13" fillId="16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20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9" borderId="0" applyNumberFormat="0" applyBorder="0" applyAlignment="0" applyProtection="0"/>
    <xf numFmtId="0" fontId="13" fillId="35" borderId="0" applyNumberFormat="0" applyBorder="0" applyAlignment="0" applyProtection="0"/>
    <xf numFmtId="0" fontId="13" fillId="36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35" borderId="0" applyNumberFormat="0" applyBorder="0" applyAlignment="0" applyProtection="0"/>
    <xf numFmtId="0" fontId="13" fillId="36" borderId="0" applyNumberFormat="0" applyBorder="0" applyAlignment="0" applyProtection="0"/>
    <xf numFmtId="0" fontId="12" fillId="0" borderId="0"/>
    <xf numFmtId="0" fontId="12" fillId="13" borderId="13" applyNumberFormat="0" applyFont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5" borderId="0" applyNumberFormat="0" applyBorder="0" applyAlignment="0" applyProtection="0"/>
    <xf numFmtId="0" fontId="12" fillId="36" borderId="0" applyNumberFormat="0" applyBorder="0" applyAlignment="0" applyProtection="0"/>
    <xf numFmtId="0" fontId="11" fillId="0" borderId="0"/>
    <xf numFmtId="0" fontId="11" fillId="13" borderId="13" applyNumberFormat="0" applyFont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5" borderId="0" applyNumberFormat="0" applyBorder="0" applyAlignment="0" applyProtection="0"/>
    <xf numFmtId="0" fontId="11" fillId="36" borderId="0" applyNumberFormat="0" applyBorder="0" applyAlignment="0" applyProtection="0"/>
    <xf numFmtId="0" fontId="10" fillId="0" borderId="0"/>
    <xf numFmtId="0" fontId="9" fillId="0" borderId="0"/>
    <xf numFmtId="0" fontId="33" fillId="0" borderId="0"/>
    <xf numFmtId="0" fontId="55" fillId="0" borderId="0"/>
    <xf numFmtId="0" fontId="33" fillId="0" borderId="0"/>
    <xf numFmtId="0" fontId="55" fillId="0" borderId="0"/>
    <xf numFmtId="0" fontId="33" fillId="0" borderId="0"/>
    <xf numFmtId="0" fontId="33" fillId="0" borderId="0"/>
    <xf numFmtId="0" fontId="33" fillId="0" borderId="0"/>
    <xf numFmtId="0" fontId="57" fillId="0" borderId="0"/>
    <xf numFmtId="0" fontId="55" fillId="0" borderId="0"/>
    <xf numFmtId="0" fontId="58" fillId="0" borderId="0"/>
    <xf numFmtId="0" fontId="55" fillId="0" borderId="0"/>
    <xf numFmtId="0" fontId="55" fillId="0" borderId="0"/>
    <xf numFmtId="0" fontId="55" fillId="0" borderId="0"/>
    <xf numFmtId="0" fontId="56" fillId="0" borderId="0"/>
    <xf numFmtId="0" fontId="33" fillId="0" borderId="0"/>
    <xf numFmtId="0" fontId="55" fillId="0" borderId="0"/>
    <xf numFmtId="0" fontId="33" fillId="0" borderId="0"/>
    <xf numFmtId="0" fontId="55" fillId="0" borderId="0"/>
    <xf numFmtId="0" fontId="33" fillId="0" borderId="0"/>
    <xf numFmtId="0" fontId="33" fillId="0" borderId="0"/>
    <xf numFmtId="0" fontId="55" fillId="0" borderId="0"/>
    <xf numFmtId="0" fontId="33" fillId="0" borderId="0"/>
    <xf numFmtId="0" fontId="55" fillId="0" borderId="0"/>
    <xf numFmtId="0" fontId="33" fillId="0" borderId="0"/>
    <xf numFmtId="0" fontId="33" fillId="0" borderId="0"/>
    <xf numFmtId="0" fontId="55" fillId="0" borderId="0"/>
    <xf numFmtId="0" fontId="33" fillId="0" borderId="0"/>
    <xf numFmtId="0" fontId="55" fillId="0" borderId="0"/>
    <xf numFmtId="0" fontId="33" fillId="0" borderId="0"/>
    <xf numFmtId="0" fontId="9" fillId="0" borderId="0"/>
    <xf numFmtId="0" fontId="9" fillId="0" borderId="0"/>
    <xf numFmtId="0" fontId="33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8" fillId="0" borderId="0"/>
    <xf numFmtId="0" fontId="8" fillId="0" borderId="0"/>
    <xf numFmtId="0" fontId="8" fillId="13" borderId="13" applyNumberFormat="0" applyFont="0" applyAlignment="0" applyProtection="0"/>
    <xf numFmtId="0" fontId="8" fillId="0" borderId="0"/>
    <xf numFmtId="0" fontId="8" fillId="0" borderId="0"/>
    <xf numFmtId="0" fontId="8" fillId="13" borderId="13" applyNumberFormat="0" applyFont="0" applyAlignment="0" applyProtection="0"/>
    <xf numFmtId="0" fontId="8" fillId="13" borderId="13" applyNumberFormat="0" applyFont="0" applyAlignment="0" applyProtection="0"/>
    <xf numFmtId="0" fontId="8" fillId="13" borderId="13" applyNumberFormat="0" applyFont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23" borderId="0" applyNumberFormat="0" applyBorder="0" applyAlignment="0" applyProtection="0"/>
    <xf numFmtId="0" fontId="8" fillId="13" borderId="13" applyNumberFormat="0" applyFont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6" borderId="0" applyNumberFormat="0" applyBorder="0" applyAlignment="0" applyProtection="0"/>
    <xf numFmtId="0" fontId="8" fillId="13" borderId="13" applyNumberFormat="0" applyFont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15" borderId="0" applyNumberFormat="0" applyBorder="0" applyAlignment="0" applyProtection="0"/>
    <xf numFmtId="0" fontId="8" fillId="13" borderId="13" applyNumberFormat="0" applyFont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3" borderId="0" applyNumberFormat="0" applyBorder="0" applyAlignment="0" applyProtection="0"/>
    <xf numFmtId="0" fontId="8" fillId="13" borderId="13" applyNumberFormat="0" applyFont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13" applyNumberFormat="0" applyFont="0" applyAlignment="0" applyProtection="0"/>
    <xf numFmtId="0" fontId="8" fillId="0" borderId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8" fillId="0" borderId="0"/>
    <xf numFmtId="0" fontId="33" fillId="0" borderId="0"/>
    <xf numFmtId="0" fontId="35" fillId="0" borderId="0"/>
    <xf numFmtId="0" fontId="55" fillId="13" borderId="13" applyNumberFormat="0" applyFont="0" applyAlignment="0" applyProtection="0"/>
    <xf numFmtId="0" fontId="55" fillId="13" borderId="13" applyNumberFormat="0" applyFont="0" applyAlignment="0" applyProtection="0"/>
    <xf numFmtId="0" fontId="8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8" fillId="0" borderId="0"/>
    <xf numFmtId="0" fontId="8" fillId="0" borderId="0"/>
    <xf numFmtId="0" fontId="8" fillId="13" borderId="13" applyNumberFormat="0" applyFont="0" applyAlignment="0" applyProtection="0"/>
    <xf numFmtId="0" fontId="8" fillId="0" borderId="0"/>
    <xf numFmtId="0" fontId="8" fillId="13" borderId="13" applyNumberFormat="0" applyFont="0" applyAlignment="0" applyProtection="0"/>
    <xf numFmtId="0" fontId="8" fillId="0" borderId="0"/>
    <xf numFmtId="0" fontId="8" fillId="0" borderId="0"/>
    <xf numFmtId="0" fontId="8" fillId="13" borderId="13" applyNumberFormat="0" applyFont="0" applyAlignment="0" applyProtection="0"/>
    <xf numFmtId="0" fontId="8" fillId="13" borderId="13" applyNumberFormat="0" applyFont="0" applyAlignment="0" applyProtection="0"/>
    <xf numFmtId="0" fontId="8" fillId="13" borderId="13" applyNumberFormat="0" applyFont="0" applyAlignment="0" applyProtection="0"/>
    <xf numFmtId="0" fontId="8" fillId="13" borderId="13" applyNumberFormat="0" applyFont="0" applyAlignment="0" applyProtection="0"/>
    <xf numFmtId="0" fontId="8" fillId="13" borderId="13" applyNumberFormat="0" applyFont="0" applyAlignment="0" applyProtection="0"/>
    <xf numFmtId="0" fontId="8" fillId="0" borderId="0"/>
    <xf numFmtId="0" fontId="8" fillId="13" borderId="13" applyNumberFormat="0" applyFont="0" applyAlignment="0" applyProtection="0"/>
    <xf numFmtId="0" fontId="8" fillId="23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23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19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8" fillId="16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19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8" fillId="13" borderId="13" applyNumberFormat="0" applyFont="0" applyAlignment="0" applyProtection="0"/>
    <xf numFmtId="0" fontId="8" fillId="0" borderId="0"/>
    <xf numFmtId="0" fontId="8" fillId="13" borderId="13" applyNumberFormat="0" applyFont="0" applyAlignment="0" applyProtection="0"/>
    <xf numFmtId="0" fontId="8" fillId="13" borderId="13" applyNumberFormat="0" applyFont="0" applyAlignment="0" applyProtection="0"/>
    <xf numFmtId="0" fontId="8" fillId="0" borderId="0"/>
    <xf numFmtId="0" fontId="8" fillId="13" borderId="13" applyNumberFormat="0" applyFont="0" applyAlignment="0" applyProtection="0"/>
    <xf numFmtId="0" fontId="8" fillId="23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23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19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8" fillId="16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19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19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8" fillId="24" borderId="0" applyNumberFormat="0" applyBorder="0" applyAlignment="0" applyProtection="0"/>
    <xf numFmtId="0" fontId="8" fillId="23" borderId="0" applyNumberFormat="0" applyBorder="0" applyAlignment="0" applyProtection="0"/>
    <xf numFmtId="0" fontId="8" fillId="1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15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8" fillId="20" borderId="0" applyNumberFormat="0" applyBorder="0" applyAlignment="0" applyProtection="0"/>
    <xf numFmtId="0" fontId="8" fillId="0" borderId="0"/>
    <xf numFmtId="0" fontId="8" fillId="13" borderId="13" applyNumberFormat="0" applyFont="0" applyAlignment="0" applyProtection="0"/>
    <xf numFmtId="0" fontId="8" fillId="0" borderId="0"/>
    <xf numFmtId="0" fontId="8" fillId="13" borderId="13" applyNumberFormat="0" applyFont="0" applyAlignment="0" applyProtection="0"/>
    <xf numFmtId="0" fontId="8" fillId="0" borderId="0"/>
    <xf numFmtId="0" fontId="8" fillId="0" borderId="0"/>
    <xf numFmtId="0" fontId="8" fillId="13" borderId="13" applyNumberFormat="0" applyFont="0" applyAlignment="0" applyProtection="0"/>
    <xf numFmtId="0" fontId="8" fillId="13" borderId="13" applyNumberFormat="0" applyFont="0" applyAlignment="0" applyProtection="0"/>
    <xf numFmtId="0" fontId="8" fillId="13" borderId="13" applyNumberFormat="0" applyFont="0" applyAlignment="0" applyProtection="0"/>
    <xf numFmtId="0" fontId="8" fillId="13" borderId="13" applyNumberFormat="0" applyFont="0" applyAlignment="0" applyProtection="0"/>
    <xf numFmtId="0" fontId="8" fillId="13" borderId="13" applyNumberFormat="0" applyFont="0" applyAlignment="0" applyProtection="0"/>
    <xf numFmtId="0" fontId="8" fillId="0" borderId="0"/>
    <xf numFmtId="0" fontId="8" fillId="13" borderId="13" applyNumberFormat="0" applyFont="0" applyAlignment="0" applyProtection="0"/>
    <xf numFmtId="0" fontId="8" fillId="23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23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19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8" fillId="16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19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0" borderId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8" fillId="13" borderId="13" applyNumberFormat="0" applyFont="0" applyAlignment="0" applyProtection="0"/>
    <xf numFmtId="0" fontId="8" fillId="0" borderId="0"/>
    <xf numFmtId="0" fontId="8" fillId="13" borderId="13" applyNumberFormat="0" applyFont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23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5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19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8" fillId="0" borderId="0"/>
    <xf numFmtId="0" fontId="8" fillId="13" borderId="13" applyNumberFormat="0" applyFont="0" applyAlignment="0" applyProtection="0"/>
    <xf numFmtId="0" fontId="8" fillId="0" borderId="0"/>
    <xf numFmtId="0" fontId="8" fillId="13" borderId="13" applyNumberFormat="0" applyFont="0" applyAlignment="0" applyProtection="0"/>
    <xf numFmtId="0" fontId="8" fillId="0" borderId="0"/>
    <xf numFmtId="0" fontId="8" fillId="0" borderId="0"/>
    <xf numFmtId="0" fontId="8" fillId="13" borderId="13" applyNumberFormat="0" applyFont="0" applyAlignment="0" applyProtection="0"/>
    <xf numFmtId="0" fontId="8" fillId="13" borderId="13" applyNumberFormat="0" applyFont="0" applyAlignment="0" applyProtection="0"/>
    <xf numFmtId="0" fontId="8" fillId="13" borderId="13" applyNumberFormat="0" applyFont="0" applyAlignment="0" applyProtection="0"/>
    <xf numFmtId="0" fontId="8" fillId="13" borderId="13" applyNumberFormat="0" applyFont="0" applyAlignment="0" applyProtection="0"/>
    <xf numFmtId="0" fontId="8" fillId="13" borderId="13" applyNumberFormat="0" applyFont="0" applyAlignment="0" applyProtection="0"/>
    <xf numFmtId="0" fontId="8" fillId="0" borderId="0"/>
    <xf numFmtId="0" fontId="8" fillId="13" borderId="13" applyNumberFormat="0" applyFont="0" applyAlignment="0" applyProtection="0"/>
    <xf numFmtId="0" fontId="8" fillId="23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23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19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8" fillId="16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19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0" borderId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8" fillId="13" borderId="13" applyNumberFormat="0" applyFont="0" applyAlignment="0" applyProtection="0"/>
    <xf numFmtId="0" fontId="8" fillId="0" borderId="0"/>
    <xf numFmtId="0" fontId="8" fillId="13" borderId="13" applyNumberFormat="0" applyFont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23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5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19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8" fillId="0" borderId="0"/>
    <xf numFmtId="0" fontId="8" fillId="13" borderId="13" applyNumberFormat="0" applyFont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8" fillId="0" borderId="0"/>
    <xf numFmtId="0" fontId="35" fillId="0" borderId="0"/>
    <xf numFmtId="0" fontId="8" fillId="0" borderId="0"/>
    <xf numFmtId="0" fontId="8" fillId="13" borderId="13" applyNumberFormat="0" applyFont="0" applyAlignment="0" applyProtection="0"/>
    <xf numFmtId="0" fontId="8" fillId="13" borderId="13" applyNumberFormat="0" applyFont="0" applyAlignment="0" applyProtection="0"/>
    <xf numFmtId="0" fontId="8" fillId="0" borderId="0"/>
    <xf numFmtId="0" fontId="8" fillId="0" borderId="0"/>
    <xf numFmtId="0" fontId="8" fillId="13" borderId="13" applyNumberFormat="0" applyFont="0" applyAlignment="0" applyProtection="0"/>
    <xf numFmtId="0" fontId="8" fillId="23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23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19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8" fillId="16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19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8" fillId="13" borderId="13" applyNumberFormat="0" applyFont="0" applyAlignment="0" applyProtection="0"/>
    <xf numFmtId="0" fontId="8" fillId="0" borderId="0"/>
    <xf numFmtId="0" fontId="8" fillId="13" borderId="13" applyNumberFormat="0" applyFont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23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5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19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8" fillId="13" borderId="13" applyNumberFormat="0" applyFont="0" applyAlignment="0" applyProtection="0"/>
    <xf numFmtId="0" fontId="8" fillId="13" borderId="13" applyNumberFormat="0" applyFont="0" applyAlignment="0" applyProtection="0"/>
    <xf numFmtId="0" fontId="8" fillId="0" borderId="0"/>
    <xf numFmtId="0" fontId="8" fillId="13" borderId="13" applyNumberFormat="0" applyFont="0" applyAlignment="0" applyProtection="0"/>
    <xf numFmtId="0" fontId="8" fillId="23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23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19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8" fillId="16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19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8" fillId="0" borderId="0"/>
    <xf numFmtId="0" fontId="8" fillId="13" borderId="13" applyNumberFormat="0" applyFont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8" fillId="0" borderId="0"/>
    <xf numFmtId="0" fontId="8" fillId="13" borderId="13" applyNumberFormat="0" applyFont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8" fillId="0" borderId="0"/>
    <xf numFmtId="0" fontId="8" fillId="0" borderId="0"/>
    <xf numFmtId="0" fontId="8" fillId="19" borderId="0" applyNumberFormat="0" applyBorder="0" applyAlignment="0" applyProtection="0"/>
    <xf numFmtId="0" fontId="8" fillId="31" borderId="0" applyNumberFormat="0" applyBorder="0" applyAlignment="0" applyProtection="0"/>
    <xf numFmtId="0" fontId="8" fillId="16" borderId="0" applyNumberFormat="0" applyBorder="0" applyAlignment="0" applyProtection="0"/>
    <xf numFmtId="0" fontId="8" fillId="15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8" fillId="24" borderId="0" applyNumberFormat="0" applyBorder="0" applyAlignment="0" applyProtection="0"/>
    <xf numFmtId="0" fontId="8" fillId="23" borderId="0" applyNumberFormat="0" applyBorder="0" applyAlignment="0" applyProtection="0"/>
    <xf numFmtId="0" fontId="8" fillId="20" borderId="0" applyNumberFormat="0" applyBorder="0" applyAlignment="0" applyProtection="0"/>
    <xf numFmtId="0" fontId="8" fillId="0" borderId="0"/>
    <xf numFmtId="0" fontId="8" fillId="0" borderId="0"/>
    <xf numFmtId="0" fontId="33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33" fillId="0" borderId="0"/>
    <xf numFmtId="0" fontId="33" fillId="0" borderId="0"/>
    <xf numFmtId="0" fontId="8" fillId="0" borderId="0"/>
    <xf numFmtId="0" fontId="8" fillId="0" borderId="0"/>
    <xf numFmtId="0" fontId="33" fillId="0" borderId="0"/>
    <xf numFmtId="0" fontId="8" fillId="36" borderId="0" applyNumberFormat="0" applyBorder="0" applyAlignment="0" applyProtection="0"/>
    <xf numFmtId="0" fontId="8" fillId="35" borderId="0" applyNumberFormat="0" applyBorder="0" applyAlignment="0" applyProtection="0"/>
    <xf numFmtId="0" fontId="8" fillId="32" borderId="0" applyNumberFormat="0" applyBorder="0" applyAlignment="0" applyProtection="0"/>
    <xf numFmtId="0" fontId="33" fillId="0" borderId="0"/>
    <xf numFmtId="0" fontId="8" fillId="13" borderId="13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8" fillId="0" borderId="0"/>
    <xf numFmtId="0" fontId="8" fillId="0" borderId="0"/>
    <xf numFmtId="0" fontId="55" fillId="13" borderId="13" applyNumberFormat="0" applyFont="0" applyAlignment="0" applyProtection="0"/>
    <xf numFmtId="0" fontId="55" fillId="13" borderId="13" applyNumberFormat="0" applyFont="0" applyAlignment="0" applyProtection="0"/>
    <xf numFmtId="0" fontId="55" fillId="13" borderId="13" applyNumberFormat="0" applyFont="0" applyAlignment="0" applyProtection="0"/>
    <xf numFmtId="0" fontId="55" fillId="13" borderId="13" applyNumberFormat="0" applyFont="0" applyAlignment="0" applyProtection="0"/>
    <xf numFmtId="0" fontId="55" fillId="13" borderId="13" applyNumberFormat="0" applyFont="0" applyAlignment="0" applyProtection="0"/>
    <xf numFmtId="0" fontId="55" fillId="13" borderId="13" applyNumberFormat="0" applyFont="0" applyAlignment="0" applyProtection="0"/>
    <xf numFmtId="0" fontId="55" fillId="13" borderId="13" applyNumberFormat="0" applyFont="0" applyAlignment="0" applyProtection="0"/>
    <xf numFmtId="0" fontId="55" fillId="13" borderId="13" applyNumberFormat="0" applyFont="0" applyAlignment="0" applyProtection="0"/>
    <xf numFmtId="0" fontId="55" fillId="13" borderId="13" applyNumberFormat="0" applyFont="0" applyAlignment="0" applyProtection="0"/>
    <xf numFmtId="0" fontId="55" fillId="13" borderId="13" applyNumberFormat="0" applyFont="0" applyAlignment="0" applyProtection="0"/>
    <xf numFmtId="0" fontId="55" fillId="13" borderId="13" applyNumberFormat="0" applyFont="0" applyAlignment="0" applyProtection="0"/>
    <xf numFmtId="0" fontId="55" fillId="13" borderId="13" applyNumberFormat="0" applyFont="0" applyAlignment="0" applyProtection="0"/>
    <xf numFmtId="0" fontId="55" fillId="13" borderId="13" applyNumberFormat="0" applyFont="0" applyAlignment="0" applyProtection="0"/>
    <xf numFmtId="0" fontId="55" fillId="13" borderId="13" applyNumberFormat="0" applyFont="0" applyAlignment="0" applyProtection="0"/>
    <xf numFmtId="0" fontId="55" fillId="13" borderId="13" applyNumberFormat="0" applyFont="0" applyAlignment="0" applyProtection="0"/>
    <xf numFmtId="0" fontId="55" fillId="13" borderId="13" applyNumberFormat="0" applyFont="0" applyAlignment="0" applyProtection="0"/>
    <xf numFmtId="0" fontId="55" fillId="13" borderId="13" applyNumberFormat="0" applyFont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5" fillId="13" borderId="13" applyNumberFormat="0" applyFont="0" applyAlignment="0" applyProtection="0"/>
    <xf numFmtId="0" fontId="55" fillId="13" borderId="13" applyNumberFormat="0" applyFont="0" applyAlignment="0" applyProtection="0"/>
    <xf numFmtId="0" fontId="55" fillId="13" borderId="13" applyNumberFormat="0" applyFont="0" applyAlignment="0" applyProtection="0"/>
    <xf numFmtId="0" fontId="55" fillId="13" borderId="13" applyNumberFormat="0" applyFont="0" applyAlignment="0" applyProtection="0"/>
    <xf numFmtId="0" fontId="55" fillId="13" borderId="13" applyNumberFormat="0" applyFont="0" applyAlignment="0" applyProtection="0"/>
    <xf numFmtId="0" fontId="55" fillId="13" borderId="13" applyNumberFormat="0" applyFont="0" applyAlignment="0" applyProtection="0"/>
    <xf numFmtId="0" fontId="55" fillId="13" borderId="13" applyNumberFormat="0" applyFont="0" applyAlignment="0" applyProtection="0"/>
    <xf numFmtId="0" fontId="55" fillId="13" borderId="13" applyNumberFormat="0" applyFont="0" applyAlignment="0" applyProtection="0"/>
    <xf numFmtId="0" fontId="55" fillId="13" borderId="13" applyNumberFormat="0" applyFont="0" applyAlignment="0" applyProtection="0"/>
    <xf numFmtId="0" fontId="55" fillId="13" borderId="13" applyNumberFormat="0" applyFont="0" applyAlignment="0" applyProtection="0"/>
    <xf numFmtId="0" fontId="55" fillId="13" borderId="13" applyNumberFormat="0" applyFont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19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8" fillId="16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19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8" fillId="13" borderId="13" applyNumberFormat="0" applyFont="0" applyAlignment="0" applyProtection="0"/>
    <xf numFmtId="0" fontId="8" fillId="0" borderId="0"/>
    <xf numFmtId="0" fontId="8" fillId="13" borderId="13" applyNumberFormat="0" applyFont="0" applyAlignment="0" applyProtection="0"/>
    <xf numFmtId="0" fontId="8" fillId="13" borderId="13" applyNumberFormat="0" applyFont="0" applyAlignment="0" applyProtection="0"/>
    <xf numFmtId="0" fontId="8" fillId="0" borderId="0"/>
    <xf numFmtId="0" fontId="8" fillId="13" borderId="13" applyNumberFormat="0" applyFont="0" applyAlignment="0" applyProtection="0"/>
    <xf numFmtId="0" fontId="8" fillId="23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23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19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8" fillId="16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19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19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8" fillId="24" borderId="0" applyNumberFormat="0" applyBorder="0" applyAlignment="0" applyProtection="0"/>
    <xf numFmtId="0" fontId="8" fillId="23" borderId="0" applyNumberFormat="0" applyBorder="0" applyAlignment="0" applyProtection="0"/>
    <xf numFmtId="0" fontId="8" fillId="1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15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8" fillId="20" borderId="0" applyNumberFormat="0" applyBorder="0" applyAlignment="0" applyProtection="0"/>
    <xf numFmtId="0" fontId="8" fillId="0" borderId="0"/>
    <xf numFmtId="0" fontId="8" fillId="13" borderId="13" applyNumberFormat="0" applyFont="0" applyAlignment="0" applyProtection="0"/>
    <xf numFmtId="0" fontId="8" fillId="0" borderId="0"/>
    <xf numFmtId="0" fontId="8" fillId="13" borderId="13" applyNumberFormat="0" applyFont="0" applyAlignment="0" applyProtection="0"/>
    <xf numFmtId="0" fontId="8" fillId="0" borderId="0"/>
    <xf numFmtId="0" fontId="8" fillId="0" borderId="0"/>
    <xf numFmtId="0" fontId="8" fillId="13" borderId="13" applyNumberFormat="0" applyFont="0" applyAlignment="0" applyProtection="0"/>
    <xf numFmtId="0" fontId="8" fillId="13" borderId="13" applyNumberFormat="0" applyFont="0" applyAlignment="0" applyProtection="0"/>
    <xf numFmtId="0" fontId="8" fillId="13" borderId="13" applyNumberFormat="0" applyFont="0" applyAlignment="0" applyProtection="0"/>
    <xf numFmtId="0" fontId="8" fillId="13" borderId="13" applyNumberFormat="0" applyFont="0" applyAlignment="0" applyProtection="0"/>
    <xf numFmtId="0" fontId="8" fillId="13" borderId="13" applyNumberFormat="0" applyFont="0" applyAlignment="0" applyProtection="0"/>
    <xf numFmtId="0" fontId="8" fillId="0" borderId="0"/>
    <xf numFmtId="0" fontId="8" fillId="13" borderId="13" applyNumberFormat="0" applyFont="0" applyAlignment="0" applyProtection="0"/>
    <xf numFmtId="0" fontId="8" fillId="23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23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19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8" fillId="16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19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0" borderId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8" fillId="13" borderId="13" applyNumberFormat="0" applyFont="0" applyAlignment="0" applyProtection="0"/>
    <xf numFmtId="0" fontId="8" fillId="0" borderId="0"/>
    <xf numFmtId="0" fontId="8" fillId="13" borderId="13" applyNumberFormat="0" applyFont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23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5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19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8" fillId="0" borderId="0"/>
    <xf numFmtId="0" fontId="8" fillId="13" borderId="13" applyNumberFormat="0" applyFont="0" applyAlignment="0" applyProtection="0"/>
    <xf numFmtId="0" fontId="8" fillId="0" borderId="0"/>
    <xf numFmtId="0" fontId="8" fillId="13" borderId="13" applyNumberFormat="0" applyFont="0" applyAlignment="0" applyProtection="0"/>
    <xf numFmtId="0" fontId="8" fillId="0" borderId="0"/>
    <xf numFmtId="0" fontId="8" fillId="0" borderId="0"/>
    <xf numFmtId="0" fontId="8" fillId="13" borderId="13" applyNumberFormat="0" applyFont="0" applyAlignment="0" applyProtection="0"/>
    <xf numFmtId="0" fontId="8" fillId="13" borderId="13" applyNumberFormat="0" applyFont="0" applyAlignment="0" applyProtection="0"/>
    <xf numFmtId="0" fontId="8" fillId="13" borderId="13" applyNumberFormat="0" applyFont="0" applyAlignment="0" applyProtection="0"/>
    <xf numFmtId="0" fontId="8" fillId="13" borderId="13" applyNumberFormat="0" applyFont="0" applyAlignment="0" applyProtection="0"/>
    <xf numFmtId="0" fontId="8" fillId="13" borderId="13" applyNumberFormat="0" applyFont="0" applyAlignment="0" applyProtection="0"/>
    <xf numFmtId="0" fontId="8" fillId="0" borderId="0"/>
    <xf numFmtId="0" fontId="8" fillId="13" borderId="13" applyNumberFormat="0" applyFont="0" applyAlignment="0" applyProtection="0"/>
    <xf numFmtId="0" fontId="8" fillId="23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23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19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8" fillId="16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19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0" borderId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8" fillId="13" borderId="13" applyNumberFormat="0" applyFont="0" applyAlignment="0" applyProtection="0"/>
    <xf numFmtId="0" fontId="8" fillId="0" borderId="0"/>
    <xf numFmtId="0" fontId="8" fillId="13" borderId="13" applyNumberFormat="0" applyFont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23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5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19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8" fillId="0" borderId="0"/>
    <xf numFmtId="0" fontId="8" fillId="13" borderId="13" applyNumberFormat="0" applyFont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8" fillId="0" borderId="0"/>
    <xf numFmtId="0" fontId="8" fillId="0" borderId="0"/>
    <xf numFmtId="0" fontId="8" fillId="13" borderId="13" applyNumberFormat="0" applyFont="0" applyAlignment="0" applyProtection="0"/>
    <xf numFmtId="0" fontId="8" fillId="13" borderId="13" applyNumberFormat="0" applyFont="0" applyAlignment="0" applyProtection="0"/>
    <xf numFmtId="0" fontId="8" fillId="0" borderId="0"/>
    <xf numFmtId="0" fontId="8" fillId="0" borderId="0"/>
    <xf numFmtId="0" fontId="8" fillId="13" borderId="13" applyNumberFormat="0" applyFont="0" applyAlignment="0" applyProtection="0"/>
    <xf numFmtId="0" fontId="8" fillId="23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23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19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8" fillId="16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19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8" fillId="13" borderId="13" applyNumberFormat="0" applyFont="0" applyAlignment="0" applyProtection="0"/>
    <xf numFmtId="0" fontId="8" fillId="0" borderId="0"/>
    <xf numFmtId="0" fontId="8" fillId="13" borderId="13" applyNumberFormat="0" applyFont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23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5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19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8" fillId="13" borderId="13" applyNumberFormat="0" applyFont="0" applyAlignment="0" applyProtection="0"/>
    <xf numFmtId="0" fontId="8" fillId="13" borderId="13" applyNumberFormat="0" applyFont="0" applyAlignment="0" applyProtection="0"/>
    <xf numFmtId="0" fontId="8" fillId="0" borderId="0"/>
    <xf numFmtId="0" fontId="8" fillId="13" borderId="13" applyNumberFormat="0" applyFont="0" applyAlignment="0" applyProtection="0"/>
    <xf numFmtId="0" fontId="8" fillId="23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23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19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8" fillId="16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19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8" fillId="0" borderId="0"/>
    <xf numFmtId="0" fontId="8" fillId="13" borderId="13" applyNumberFormat="0" applyFont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8" fillId="0" borderId="0"/>
    <xf numFmtId="0" fontId="8" fillId="13" borderId="13" applyNumberFormat="0" applyFont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33" fillId="0" borderId="0"/>
    <xf numFmtId="0" fontId="33" fillId="0" borderId="0"/>
    <xf numFmtId="0" fontId="33" fillId="0" borderId="0"/>
    <xf numFmtId="0" fontId="55" fillId="13" borderId="13" applyNumberFormat="0" applyFont="0" applyAlignment="0" applyProtection="0"/>
    <xf numFmtId="0" fontId="55" fillId="13" borderId="13" applyNumberFormat="0" applyFont="0" applyAlignment="0" applyProtection="0"/>
    <xf numFmtId="0" fontId="55" fillId="13" borderId="13" applyNumberFormat="0" applyFont="0" applyAlignment="0" applyProtection="0"/>
    <xf numFmtId="0" fontId="55" fillId="13" borderId="13" applyNumberFormat="0" applyFont="0" applyAlignment="0" applyProtection="0"/>
    <xf numFmtId="0" fontId="55" fillId="13" borderId="13" applyNumberFormat="0" applyFont="0" applyAlignment="0" applyProtection="0"/>
    <xf numFmtId="0" fontId="55" fillId="13" borderId="13" applyNumberFormat="0" applyFont="0" applyAlignment="0" applyProtection="0"/>
    <xf numFmtId="0" fontId="55" fillId="13" borderId="13" applyNumberFormat="0" applyFont="0" applyAlignment="0" applyProtection="0"/>
    <xf numFmtId="0" fontId="55" fillId="13" borderId="13" applyNumberFormat="0" applyFont="0" applyAlignment="0" applyProtection="0"/>
    <xf numFmtId="0" fontId="55" fillId="13" borderId="13" applyNumberFormat="0" applyFont="0" applyAlignment="0" applyProtection="0"/>
    <xf numFmtId="0" fontId="55" fillId="13" borderId="13" applyNumberFormat="0" applyFont="0" applyAlignment="0" applyProtection="0"/>
    <xf numFmtId="0" fontId="33" fillId="0" borderId="0"/>
    <xf numFmtId="0" fontId="7" fillId="0" borderId="0"/>
    <xf numFmtId="0" fontId="33" fillId="0" borderId="0"/>
    <xf numFmtId="0" fontId="33" fillId="0" borderId="0"/>
    <xf numFmtId="0" fontId="37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80" fillId="0" borderId="0" applyNumberFormat="0" applyFill="0" applyBorder="0" applyAlignment="0" applyProtection="0"/>
    <xf numFmtId="0" fontId="81" fillId="9" borderId="0" applyNumberFormat="0" applyBorder="0" applyAlignment="0" applyProtection="0"/>
    <xf numFmtId="0" fontId="4" fillId="0" borderId="0"/>
    <xf numFmtId="0" fontId="4" fillId="13" borderId="13" applyNumberFormat="0" applyFont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35" borderId="0" applyNumberFormat="0" applyBorder="0" applyAlignment="0" applyProtection="0"/>
    <xf numFmtId="0" fontId="4" fillId="36" borderId="0" applyNumberFormat="0" applyBorder="0" applyAlignment="0" applyProtection="0"/>
    <xf numFmtId="0" fontId="4" fillId="37" borderId="0" applyNumberFormat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9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6" fillId="0" borderId="0"/>
    <xf numFmtId="0" fontId="146" fillId="0" borderId="0"/>
    <xf numFmtId="9" fontId="1" fillId="0" borderId="0" applyFont="0" applyFill="0" applyBorder="0" applyAlignment="0" applyProtection="0"/>
  </cellStyleXfs>
  <cellXfs count="1225">
    <xf numFmtId="0" fontId="0" fillId="0" borderId="0" xfId="0"/>
    <xf numFmtId="0" fontId="22" fillId="0" borderId="0" xfId="1437" applyFont="1" applyAlignment="1">
      <alignment horizontal="center" vertical="center"/>
    </xf>
    <xf numFmtId="0" fontId="24" fillId="0" borderId="0" xfId="1437" applyFont="1" applyFill="1" applyBorder="1" applyAlignment="1">
      <alignment horizontal="center" vertical="center" wrapText="1"/>
    </xf>
    <xf numFmtId="1" fontId="24" fillId="0" borderId="0" xfId="1437" applyNumberFormat="1" applyFont="1" applyFill="1" applyBorder="1" applyAlignment="1">
      <alignment horizontal="center" vertical="center"/>
    </xf>
    <xf numFmtId="0" fontId="24" fillId="0" borderId="0" xfId="1437" applyFont="1" applyFill="1" applyBorder="1" applyAlignment="1">
      <alignment horizontal="center" vertical="center"/>
    </xf>
    <xf numFmtId="0" fontId="28" fillId="4" borderId="4" xfId="1437" applyFont="1" applyFill="1" applyBorder="1" applyAlignment="1">
      <alignment horizontal="right" vertical="center"/>
    </xf>
    <xf numFmtId="1" fontId="26" fillId="0" borderId="4" xfId="1437" applyNumberFormat="1" applyFont="1" applyBorder="1" applyAlignment="1">
      <alignment horizontal="center" vertical="center"/>
    </xf>
    <xf numFmtId="1" fontId="26" fillId="5" borderId="4" xfId="1437" applyNumberFormat="1" applyFont="1" applyFill="1" applyBorder="1" applyAlignment="1">
      <alignment horizontal="center" vertical="center"/>
    </xf>
    <xf numFmtId="0" fontId="26" fillId="5" borderId="4" xfId="1437" applyFont="1" applyFill="1" applyBorder="1" applyAlignment="1">
      <alignment horizontal="center" vertical="center"/>
    </xf>
    <xf numFmtId="0" fontId="26" fillId="0" borderId="4" xfId="1437" applyFont="1" applyBorder="1" applyAlignment="1">
      <alignment horizontal="center" vertical="center"/>
    </xf>
    <xf numFmtId="1" fontId="24" fillId="0" borderId="4" xfId="1437" applyNumberFormat="1" applyFont="1" applyBorder="1" applyAlignment="1">
      <alignment horizontal="center" vertical="center"/>
    </xf>
    <xf numFmtId="0" fontId="28" fillId="4" borderId="1" xfId="1437" applyFont="1" applyFill="1" applyBorder="1" applyAlignment="1">
      <alignment horizontal="right" vertical="center"/>
    </xf>
    <xf numFmtId="0" fontId="26" fillId="5" borderId="1" xfId="1437" applyFont="1" applyFill="1" applyBorder="1" applyAlignment="1">
      <alignment horizontal="center" vertical="center"/>
    </xf>
    <xf numFmtId="0" fontId="26" fillId="0" borderId="3" xfId="1437" applyFont="1" applyBorder="1" applyAlignment="1">
      <alignment horizontal="center" vertical="center"/>
    </xf>
    <xf numFmtId="0" fontId="69" fillId="0" borderId="0" xfId="1437" applyFont="1" applyBorder="1" applyAlignment="1">
      <alignment horizontal="right" vertical="center"/>
    </xf>
    <xf numFmtId="0" fontId="34" fillId="0" borderId="0" xfId="1437" applyFont="1" applyBorder="1" applyAlignment="1">
      <alignment horizontal="center" vertical="center"/>
    </xf>
    <xf numFmtId="1" fontId="34" fillId="0" borderId="0" xfId="1437" applyNumberFormat="1" applyFont="1" applyBorder="1" applyAlignment="1">
      <alignment horizontal="center" vertical="center"/>
    </xf>
    <xf numFmtId="0" fontId="70" fillId="0" borderId="0" xfId="1437" applyFont="1" applyAlignment="1">
      <alignment horizontal="right" vertical="center"/>
    </xf>
    <xf numFmtId="0" fontId="22" fillId="0" borderId="0" xfId="1437" applyFont="1" applyAlignment="1">
      <alignment horizontal="right" vertical="center"/>
    </xf>
    <xf numFmtId="0" fontId="68" fillId="0" borderId="0" xfId="1437" applyFont="1" applyAlignment="1">
      <alignment horizontal="center" vertical="center"/>
    </xf>
    <xf numFmtId="1" fontId="68" fillId="0" borderId="0" xfId="1437" applyNumberFormat="1" applyFont="1" applyAlignment="1">
      <alignment horizontal="center" vertical="center"/>
    </xf>
    <xf numFmtId="1" fontId="26" fillId="5" borderId="1" xfId="1437" applyNumberFormat="1" applyFont="1" applyFill="1" applyBorder="1" applyAlignment="1">
      <alignment horizontal="center" vertical="center"/>
    </xf>
    <xf numFmtId="1" fontId="26" fillId="0" borderId="1" xfId="1437" applyNumberFormat="1" applyFont="1" applyBorder="1" applyAlignment="1">
      <alignment horizontal="center" vertical="center"/>
    </xf>
    <xf numFmtId="0" fontId="26" fillId="0" borderId="1" xfId="1437" applyFont="1" applyBorder="1" applyAlignment="1">
      <alignment horizontal="center" vertical="center"/>
    </xf>
    <xf numFmtId="164" fontId="68" fillId="0" borderId="0" xfId="1437" applyNumberFormat="1" applyFont="1" applyAlignment="1">
      <alignment horizontal="center" vertical="center"/>
    </xf>
    <xf numFmtId="0" fontId="62" fillId="0" borderId="0" xfId="1437" applyFont="1" applyAlignment="1">
      <alignment horizontal="center" vertical="center"/>
    </xf>
    <xf numFmtId="0" fontId="25" fillId="0" borderId="0" xfId="1437" applyFont="1" applyAlignment="1">
      <alignment horizontal="right" vertical="center"/>
    </xf>
    <xf numFmtId="0" fontId="66" fillId="0" borderId="0" xfId="1437" applyFont="1" applyAlignment="1">
      <alignment horizontal="center" vertical="center"/>
    </xf>
    <xf numFmtId="0" fontId="20" fillId="0" borderId="0" xfId="1437" applyFont="1" applyAlignment="1">
      <alignment horizontal="right" vertical="center"/>
    </xf>
    <xf numFmtId="1" fontId="24" fillId="0" borderId="1" xfId="1437" applyNumberFormat="1" applyFont="1" applyBorder="1" applyAlignment="1">
      <alignment horizontal="center" vertical="center"/>
    </xf>
    <xf numFmtId="0" fontId="20" fillId="0" borderId="0" xfId="1437" applyFont="1"/>
    <xf numFmtId="1" fontId="26" fillId="39" borderId="4" xfId="1437" applyNumberFormat="1" applyFont="1" applyFill="1" applyBorder="1" applyAlignment="1">
      <alignment horizontal="center" vertical="center"/>
    </xf>
    <xf numFmtId="1" fontId="26" fillId="39" borderId="1" xfId="1437" applyNumberFormat="1" applyFont="1" applyFill="1" applyBorder="1" applyAlignment="1">
      <alignment horizontal="center" vertical="center"/>
    </xf>
    <xf numFmtId="0" fontId="20" fillId="0" borderId="0" xfId="1437" applyFont="1" applyAlignment="1">
      <alignment horizontal="right"/>
    </xf>
    <xf numFmtId="0" fontId="71" fillId="0" borderId="0" xfId="1437" applyFont="1"/>
    <xf numFmtId="0" fontId="22" fillId="0" borderId="0" xfId="1437" applyFont="1"/>
    <xf numFmtId="0" fontId="30" fillId="6" borderId="19" xfId="1437" applyFont="1" applyFill="1" applyBorder="1" applyAlignment="1">
      <alignment horizontal="center" vertical="center" wrapText="1"/>
    </xf>
    <xf numFmtId="0" fontId="22" fillId="0" borderId="0" xfId="1437" applyFont="1" applyBorder="1"/>
    <xf numFmtId="0" fontId="26" fillId="5" borderId="3" xfId="1437" applyFont="1" applyFill="1" applyBorder="1" applyAlignment="1">
      <alignment horizontal="center" vertical="center"/>
    </xf>
    <xf numFmtId="0" fontId="25" fillId="0" borderId="0" xfId="1437" applyFont="1" applyAlignment="1">
      <alignment vertical="distributed"/>
    </xf>
    <xf numFmtId="0" fontId="72" fillId="0" borderId="0" xfId="1437" applyFont="1" applyAlignment="1">
      <alignment vertical="distributed"/>
    </xf>
    <xf numFmtId="0" fontId="66" fillId="0" borderId="0" xfId="1437" applyFont="1" applyAlignment="1">
      <alignment vertical="distributed"/>
    </xf>
    <xf numFmtId="0" fontId="31" fillId="38" borderId="19" xfId="1437" applyFont="1" applyFill="1" applyBorder="1" applyAlignment="1">
      <alignment horizontal="center" vertical="center" wrapText="1"/>
    </xf>
    <xf numFmtId="0" fontId="66" fillId="0" borderId="0" xfId="1437" applyFont="1" applyAlignment="1">
      <alignment horizontal="center"/>
    </xf>
    <xf numFmtId="0" fontId="22" fillId="0" borderId="0" xfId="1437" applyFont="1" applyAlignment="1"/>
    <xf numFmtId="0" fontId="32" fillId="38" borderId="19" xfId="1437" applyFont="1" applyFill="1" applyBorder="1" applyAlignment="1">
      <alignment horizontal="center" vertical="center"/>
    </xf>
    <xf numFmtId="1" fontId="22" fillId="0" borderId="0" xfId="1437" applyNumberFormat="1" applyFont="1"/>
    <xf numFmtId="1" fontId="25" fillId="0" borderId="0" xfId="1437" applyNumberFormat="1" applyFont="1" applyFill="1" applyBorder="1" applyAlignment="1">
      <alignment horizontal="center" vertical="center"/>
    </xf>
    <xf numFmtId="0" fontId="73" fillId="0" borderId="0" xfId="1437" applyFont="1"/>
    <xf numFmtId="0" fontId="28" fillId="38" borderId="20" xfId="1437" applyFont="1" applyFill="1" applyBorder="1" applyAlignment="1">
      <alignment horizontal="center" vertical="center" wrapText="1"/>
    </xf>
    <xf numFmtId="0" fontId="28" fillId="38" borderId="21" xfId="1437" applyFont="1" applyFill="1" applyBorder="1" applyAlignment="1">
      <alignment horizontal="center" vertical="center"/>
    </xf>
    <xf numFmtId="0" fontId="28" fillId="38" borderId="22" xfId="1437" applyFont="1" applyFill="1" applyBorder="1" applyAlignment="1">
      <alignment horizontal="center" vertical="center"/>
    </xf>
    <xf numFmtId="0" fontId="74" fillId="0" borderId="0" xfId="1438" applyFont="1" applyAlignment="1">
      <alignment horizontal="center" vertical="center"/>
    </xf>
    <xf numFmtId="0" fontId="25" fillId="0" borderId="0" xfId="1437" applyFont="1" applyAlignment="1"/>
    <xf numFmtId="0" fontId="75" fillId="38" borderId="19" xfId="1437" applyFont="1" applyFill="1" applyBorder="1" applyAlignment="1">
      <alignment horizontal="center" vertical="center" wrapText="1"/>
    </xf>
    <xf numFmtId="0" fontId="23" fillId="0" borderId="23" xfId="1437" applyFont="1" applyBorder="1" applyAlignment="1">
      <alignment horizontal="center" vertical="center" wrapText="1"/>
    </xf>
    <xf numFmtId="0" fontId="23" fillId="0" borderId="24" xfId="1437" applyFont="1" applyBorder="1" applyAlignment="1">
      <alignment horizontal="center" vertical="center" wrapText="1"/>
    </xf>
    <xf numFmtId="0" fontId="23" fillId="0" borderId="0" xfId="1437" applyFont="1" applyBorder="1" applyAlignment="1">
      <alignment horizontal="center" vertical="center" wrapText="1"/>
    </xf>
    <xf numFmtId="1" fontId="26" fillId="0" borderId="4" xfId="1437" applyNumberFormat="1" applyFont="1" applyFill="1" applyBorder="1" applyAlignment="1">
      <alignment horizontal="center" vertical="center"/>
    </xf>
    <xf numFmtId="0" fontId="22" fillId="0" borderId="25" xfId="1437" applyFont="1" applyBorder="1"/>
    <xf numFmtId="0" fontId="22" fillId="0" borderId="26" xfId="1437" applyFont="1" applyBorder="1"/>
    <xf numFmtId="1" fontId="26" fillId="0" borderId="1" xfId="1437" applyNumberFormat="1" applyFont="1" applyFill="1" applyBorder="1" applyAlignment="1">
      <alignment horizontal="center" vertical="center"/>
    </xf>
    <xf numFmtId="0" fontId="22" fillId="0" borderId="27" xfId="1437" applyFont="1" applyBorder="1"/>
    <xf numFmtId="0" fontId="22" fillId="0" borderId="28" xfId="1437" applyFont="1" applyBorder="1"/>
    <xf numFmtId="0" fontId="22" fillId="0" borderId="29" xfId="1437" applyFont="1" applyBorder="1"/>
    <xf numFmtId="0" fontId="22" fillId="0" borderId="30" xfId="1437" applyFont="1" applyBorder="1"/>
    <xf numFmtId="0" fontId="22" fillId="0" borderId="31" xfId="1437" applyFont="1" applyBorder="1"/>
    <xf numFmtId="0" fontId="22" fillId="0" borderId="32" xfId="1437" applyFont="1" applyBorder="1"/>
    <xf numFmtId="1" fontId="24" fillId="0" borderId="0" xfId="1437" applyNumberFormat="1" applyFont="1" applyFill="1" applyBorder="1" applyAlignment="1">
      <alignment horizontal="center" vertical="center" wrapText="1"/>
    </xf>
    <xf numFmtId="0" fontId="25" fillId="0" borderId="0" xfId="1437" applyFont="1"/>
    <xf numFmtId="0" fontId="26" fillId="0" borderId="0" xfId="1438" applyFont="1"/>
    <xf numFmtId="0" fontId="59" fillId="0" borderId="0" xfId="1438" applyFont="1"/>
    <xf numFmtId="0" fontId="29" fillId="40" borderId="19" xfId="1440" applyFont="1" applyFill="1" applyBorder="1" applyAlignment="1">
      <alignment horizontal="center" vertical="center"/>
    </xf>
    <xf numFmtId="1" fontId="27" fillId="0" borderId="0" xfId="1440" applyNumberFormat="1" applyFont="1" applyFill="1" applyBorder="1" applyAlignment="1">
      <alignment horizontal="center" vertical="center"/>
    </xf>
    <xf numFmtId="1" fontId="24" fillId="0" borderId="0" xfId="1440" applyNumberFormat="1" applyFont="1" applyFill="1" applyBorder="1" applyAlignment="1">
      <alignment horizontal="center" vertical="center"/>
    </xf>
    <xf numFmtId="1" fontId="26" fillId="0" borderId="0" xfId="1438" applyNumberFormat="1" applyFont="1"/>
    <xf numFmtId="1" fontId="26" fillId="0" borderId="4" xfId="1440" applyNumberFormat="1" applyFont="1" applyFill="1" applyBorder="1" applyAlignment="1">
      <alignment horizontal="center" vertical="center"/>
    </xf>
    <xf numFmtId="1" fontId="59" fillId="5" borderId="4" xfId="1440" applyNumberFormat="1" applyFont="1" applyFill="1" applyBorder="1" applyAlignment="1">
      <alignment horizontal="center" vertical="center"/>
    </xf>
    <xf numFmtId="1" fontId="59" fillId="0" borderId="4" xfId="1440" applyNumberFormat="1" applyFont="1" applyFill="1" applyBorder="1" applyAlignment="1">
      <alignment horizontal="center" vertical="center"/>
    </xf>
    <xf numFmtId="1" fontId="24" fillId="0" borderId="4" xfId="1440" applyNumberFormat="1" applyFont="1" applyFill="1" applyBorder="1" applyAlignment="1">
      <alignment horizontal="center" vertical="center"/>
    </xf>
    <xf numFmtId="1" fontId="26" fillId="5" borderId="4" xfId="1440" applyNumberFormat="1" applyFont="1" applyFill="1" applyBorder="1" applyAlignment="1">
      <alignment horizontal="center" vertical="center"/>
    </xf>
    <xf numFmtId="1" fontId="59" fillId="0" borderId="0" xfId="1438" applyNumberFormat="1" applyFont="1"/>
    <xf numFmtId="1" fontId="26" fillId="0" borderId="1" xfId="1440" applyNumberFormat="1" applyFont="1" applyFill="1" applyBorder="1" applyAlignment="1">
      <alignment horizontal="center" vertical="center"/>
    </xf>
    <xf numFmtId="1" fontId="59" fillId="5" borderId="1" xfId="1440" applyNumberFormat="1" applyFont="1" applyFill="1" applyBorder="1" applyAlignment="1">
      <alignment horizontal="center" vertical="center"/>
    </xf>
    <xf numFmtId="1" fontId="59" fillId="0" borderId="1" xfId="1440" applyNumberFormat="1" applyFont="1" applyFill="1" applyBorder="1" applyAlignment="1">
      <alignment horizontal="center" vertical="center"/>
    </xf>
    <xf numFmtId="1" fontId="26" fillId="5" borderId="1" xfId="1440" applyNumberFormat="1" applyFont="1" applyFill="1" applyBorder="1" applyAlignment="1">
      <alignment horizontal="center" vertical="center"/>
    </xf>
    <xf numFmtId="1" fontId="20" fillId="0" borderId="0" xfId="1440" applyNumberFormat="1" applyFont="1" applyFill="1" applyBorder="1" applyAlignment="1">
      <alignment horizontal="center" vertical="center"/>
    </xf>
    <xf numFmtId="0" fontId="20" fillId="0" borderId="0" xfId="462" applyFont="1"/>
    <xf numFmtId="1" fontId="24" fillId="0" borderId="0" xfId="462" applyNumberFormat="1" applyFont="1" applyFill="1" applyBorder="1" applyAlignment="1">
      <alignment horizontal="center" vertical="center"/>
    </xf>
    <xf numFmtId="0" fontId="20" fillId="0" borderId="0" xfId="462" applyFont="1" applyFill="1"/>
    <xf numFmtId="1" fontId="26" fillId="5" borderId="4" xfId="462" applyNumberFormat="1" applyFont="1" applyFill="1" applyBorder="1" applyAlignment="1">
      <alignment horizontal="center" vertical="center"/>
    </xf>
    <xf numFmtId="1" fontId="26" fillId="0" borderId="4" xfId="462" applyNumberFormat="1" applyFont="1" applyFill="1" applyBorder="1" applyAlignment="1">
      <alignment horizontal="center" vertical="center"/>
    </xf>
    <xf numFmtId="1" fontId="20" fillId="0" borderId="0" xfId="462" applyNumberFormat="1" applyFont="1"/>
    <xf numFmtId="1" fontId="26" fillId="5" borderId="4" xfId="1441" applyNumberFormat="1" applyFont="1" applyFill="1" applyBorder="1" applyAlignment="1">
      <alignment horizontal="center" vertical="center" wrapText="1"/>
    </xf>
    <xf numFmtId="1" fontId="26" fillId="5" borderId="1" xfId="1441" applyNumberFormat="1" applyFont="1" applyFill="1" applyBorder="1" applyAlignment="1">
      <alignment horizontal="center" vertical="center" wrapText="1"/>
    </xf>
    <xf numFmtId="1" fontId="26" fillId="0" borderId="4" xfId="1441" applyNumberFormat="1" applyFont="1" applyBorder="1" applyAlignment="1">
      <alignment horizontal="center" vertical="center" wrapText="1"/>
    </xf>
    <xf numFmtId="1" fontId="26" fillId="0" borderId="1" xfId="1441" applyNumberFormat="1" applyFont="1" applyBorder="1" applyAlignment="1">
      <alignment horizontal="center" vertical="center" wrapText="1"/>
    </xf>
    <xf numFmtId="0" fontId="77" fillId="0" borderId="0" xfId="1441" applyFont="1" applyAlignment="1">
      <alignment readingOrder="2"/>
    </xf>
    <xf numFmtId="0" fontId="77" fillId="2" borderId="0" xfId="1441" applyFont="1" applyFill="1" applyAlignment="1">
      <alignment readingOrder="2"/>
    </xf>
    <xf numFmtId="0" fontId="21" fillId="0" borderId="0" xfId="1441" applyFont="1" applyAlignment="1">
      <alignment readingOrder="2"/>
    </xf>
    <xf numFmtId="0" fontId="21" fillId="0" borderId="0" xfId="1441" applyFont="1" applyAlignment="1">
      <alignment horizontal="center" readingOrder="2"/>
    </xf>
    <xf numFmtId="0" fontId="77" fillId="0" borderId="0" xfId="1441" applyFont="1" applyAlignment="1">
      <alignment horizontal="center" readingOrder="2"/>
    </xf>
    <xf numFmtId="1" fontId="26" fillId="5" borderId="3" xfId="462" applyNumberFormat="1" applyFont="1" applyFill="1" applyBorder="1" applyAlignment="1">
      <alignment horizontal="center" vertical="center"/>
    </xf>
    <xf numFmtId="1" fontId="26" fillId="0" borderId="3" xfId="462" applyNumberFormat="1" applyFont="1" applyFill="1" applyBorder="1" applyAlignment="1">
      <alignment horizontal="center" vertical="center"/>
    </xf>
    <xf numFmtId="0" fontId="28" fillId="38" borderId="19" xfId="1442" applyNumberFormat="1" applyFont="1" applyFill="1" applyBorder="1" applyAlignment="1">
      <alignment horizontal="center" vertical="center" readingOrder="2"/>
    </xf>
    <xf numFmtId="0" fontId="29" fillId="38" borderId="19" xfId="1441" applyFont="1" applyFill="1" applyBorder="1" applyAlignment="1">
      <alignment horizontal="center" vertical="center" wrapText="1" readingOrder="2"/>
    </xf>
    <xf numFmtId="0" fontId="29" fillId="38" borderId="19" xfId="1441" applyFont="1" applyFill="1" applyBorder="1" applyAlignment="1">
      <alignment horizontal="center" vertical="center" wrapText="1"/>
    </xf>
    <xf numFmtId="0" fontId="24" fillId="0" borderId="0" xfId="1442" applyNumberFormat="1" applyFont="1" applyFill="1" applyBorder="1" applyAlignment="1">
      <alignment horizontal="center" vertical="center" readingOrder="2"/>
    </xf>
    <xf numFmtId="0" fontId="24" fillId="0" borderId="0" xfId="1441" applyFont="1" applyFill="1" applyBorder="1" applyAlignment="1">
      <alignment horizontal="center" vertical="center" wrapText="1" readingOrder="2"/>
    </xf>
    <xf numFmtId="1" fontId="24" fillId="0" borderId="0" xfId="1441" applyNumberFormat="1" applyFont="1" applyFill="1" applyBorder="1" applyAlignment="1">
      <alignment horizontal="center" vertical="center" wrapText="1" readingOrder="2"/>
    </xf>
    <xf numFmtId="1" fontId="24" fillId="0" borderId="4" xfId="1441" applyNumberFormat="1" applyFont="1" applyBorder="1" applyAlignment="1">
      <alignment horizontal="center" vertical="center" readingOrder="2"/>
    </xf>
    <xf numFmtId="0" fontId="21" fillId="0" borderId="0" xfId="1441" applyFont="1" applyBorder="1" applyAlignment="1">
      <alignment horizontal="center" readingOrder="2"/>
    </xf>
    <xf numFmtId="1" fontId="78" fillId="2" borderId="0" xfId="1438" applyNumberFormat="1" applyFont="1" applyFill="1" applyBorder="1" applyAlignment="1">
      <alignment horizontal="center" vertical="center" wrapText="1"/>
    </xf>
    <xf numFmtId="0" fontId="79" fillId="0" borderId="0" xfId="1438" applyFont="1" applyBorder="1" applyAlignment="1">
      <alignment vertical="center" wrapText="1"/>
    </xf>
    <xf numFmtId="0" fontId="74" fillId="0" borderId="0" xfId="1438" applyFont="1" applyAlignment="1">
      <alignment horizontal="right" vertical="center"/>
    </xf>
    <xf numFmtId="1" fontId="26" fillId="0" borderId="3" xfId="1441" applyNumberFormat="1" applyFont="1" applyBorder="1" applyAlignment="1">
      <alignment horizontal="center" vertical="center" wrapText="1"/>
    </xf>
    <xf numFmtId="0" fontId="28" fillId="38" borderId="19" xfId="1437" applyFont="1" applyFill="1" applyBorder="1" applyAlignment="1">
      <alignment horizontal="center" vertical="center" wrapText="1"/>
    </xf>
    <xf numFmtId="0" fontId="28" fillId="38" borderId="19" xfId="1437" applyFont="1" applyFill="1" applyBorder="1" applyAlignment="1">
      <alignment horizontal="center" vertical="center"/>
    </xf>
    <xf numFmtId="0" fontId="20" fillId="0" borderId="0" xfId="1437" applyFont="1" applyAlignment="1">
      <alignment horizontal="right" readingOrder="2"/>
    </xf>
    <xf numFmtId="0" fontId="28" fillId="40" borderId="19" xfId="1440" applyFont="1" applyFill="1" applyBorder="1" applyAlignment="1">
      <alignment horizontal="center" vertical="center"/>
    </xf>
    <xf numFmtId="0" fontId="28" fillId="40" borderId="19" xfId="1440" applyFont="1" applyFill="1" applyBorder="1" applyAlignment="1">
      <alignment horizontal="center" vertical="center" wrapText="1"/>
    </xf>
    <xf numFmtId="0" fontId="29" fillId="40" borderId="19" xfId="1440" applyFont="1" applyFill="1" applyBorder="1" applyAlignment="1">
      <alignment horizontal="center" vertical="center" wrapText="1"/>
    </xf>
    <xf numFmtId="0" fontId="29" fillId="38" borderId="19" xfId="462" applyFont="1" applyFill="1" applyBorder="1" applyAlignment="1" applyProtection="1">
      <alignment horizontal="center" vertical="center" wrapText="1" readingOrder="2"/>
    </xf>
    <xf numFmtId="1" fontId="25" fillId="0" borderId="0" xfId="1437" applyNumberFormat="1" applyFont="1" applyAlignment="1">
      <alignment horizontal="center"/>
    </xf>
    <xf numFmtId="0" fontId="20" fillId="0" borderId="0" xfId="1437" applyFont="1" applyAlignment="1">
      <alignment readingOrder="2"/>
    </xf>
    <xf numFmtId="0" fontId="24" fillId="0" borderId="36" xfId="1437" applyFont="1" applyFill="1" applyBorder="1" applyAlignment="1">
      <alignment horizontal="center" vertical="center"/>
    </xf>
    <xf numFmtId="1" fontId="24" fillId="0" borderId="37" xfId="1437" applyNumberFormat="1" applyFont="1" applyFill="1" applyBorder="1" applyAlignment="1">
      <alignment horizontal="center" vertical="center"/>
    </xf>
    <xf numFmtId="1" fontId="25" fillId="0" borderId="37" xfId="1437" applyNumberFormat="1" applyFont="1" applyFill="1" applyBorder="1" applyAlignment="1">
      <alignment horizontal="center" vertical="center"/>
    </xf>
    <xf numFmtId="0" fontId="25" fillId="0" borderId="0" xfId="1437" applyFont="1" applyBorder="1" applyAlignment="1">
      <alignment horizontal="center" vertical="center"/>
    </xf>
    <xf numFmtId="0" fontId="5" fillId="0" borderId="0" xfId="1450"/>
    <xf numFmtId="1" fontId="64" fillId="0" borderId="0" xfId="1437" applyNumberFormat="1" applyFont="1" applyFill="1" applyBorder="1" applyAlignment="1">
      <alignment horizontal="center" vertical="center"/>
    </xf>
    <xf numFmtId="0" fontId="64" fillId="0" borderId="0" xfId="1437" applyFont="1" applyFill="1" applyBorder="1" applyAlignment="1">
      <alignment horizontal="center" vertical="center"/>
    </xf>
    <xf numFmtId="0" fontId="64" fillId="0" borderId="0" xfId="1437" applyFont="1" applyFill="1" applyBorder="1" applyAlignment="1">
      <alignment horizontal="center" vertical="center" wrapText="1"/>
    </xf>
    <xf numFmtId="1" fontId="23" fillId="0" borderId="0" xfId="1437" applyNumberFormat="1" applyFont="1" applyFill="1" applyBorder="1" applyAlignment="1">
      <alignment horizontal="center" vertical="center"/>
    </xf>
    <xf numFmtId="0" fontId="30" fillId="4" borderId="1" xfId="1439" applyFont="1" applyFill="1" applyBorder="1" applyAlignment="1">
      <alignment horizontal="right" vertical="center"/>
    </xf>
    <xf numFmtId="0" fontId="30" fillId="4" borderId="4" xfId="1439" applyFont="1" applyFill="1" applyBorder="1" applyAlignment="1">
      <alignment horizontal="right" vertical="center"/>
    </xf>
    <xf numFmtId="0" fontId="30" fillId="4" borderId="1" xfId="1437" applyFont="1" applyFill="1" applyBorder="1" applyAlignment="1">
      <alignment horizontal="right" vertical="center"/>
    </xf>
    <xf numFmtId="1" fontId="77" fillId="2" borderId="0" xfId="1441" applyNumberFormat="1" applyFont="1" applyFill="1" applyAlignment="1">
      <alignment readingOrder="2"/>
    </xf>
    <xf numFmtId="1" fontId="77" fillId="0" borderId="0" xfId="1441" applyNumberFormat="1" applyFont="1" applyAlignment="1">
      <alignment readingOrder="2"/>
    </xf>
    <xf numFmtId="0" fontId="67" fillId="0" borderId="4" xfId="1437" applyFont="1" applyBorder="1" applyAlignment="1">
      <alignment horizontal="center" vertical="center"/>
    </xf>
    <xf numFmtId="0" fontId="67" fillId="5" borderId="4" xfId="1437" applyFont="1" applyFill="1" applyBorder="1" applyAlignment="1">
      <alignment horizontal="center" vertical="center"/>
    </xf>
    <xf numFmtId="0" fontId="67" fillId="5" borderId="3" xfId="1437" applyFont="1" applyFill="1" applyBorder="1" applyAlignment="1">
      <alignment horizontal="center" vertical="center"/>
    </xf>
    <xf numFmtId="1" fontId="26" fillId="3" borderId="4" xfId="1441" applyNumberFormat="1" applyFont="1" applyFill="1" applyBorder="1" applyAlignment="1">
      <alignment horizontal="center" vertical="center" wrapText="1"/>
    </xf>
    <xf numFmtId="1" fontId="26" fillId="3" borderId="1" xfId="1441" applyNumberFormat="1" applyFont="1" applyFill="1" applyBorder="1" applyAlignment="1">
      <alignment horizontal="center" vertical="center" wrapText="1"/>
    </xf>
    <xf numFmtId="1" fontId="24" fillId="5" borderId="4" xfId="1441" applyNumberFormat="1" applyFont="1" applyFill="1" applyBorder="1" applyAlignment="1">
      <alignment horizontal="center" vertical="center" wrapText="1"/>
    </xf>
    <xf numFmtId="1" fontId="22" fillId="0" borderId="0" xfId="1437" applyNumberFormat="1" applyFont="1" applyAlignment="1">
      <alignment horizontal="center" vertical="center"/>
    </xf>
    <xf numFmtId="0" fontId="28" fillId="38" borderId="19" xfId="1437" applyFont="1" applyFill="1" applyBorder="1" applyAlignment="1">
      <alignment horizontal="center" vertical="center" wrapText="1"/>
    </xf>
    <xf numFmtId="0" fontId="28" fillId="38" borderId="19" xfId="1437" applyFont="1" applyFill="1" applyBorder="1" applyAlignment="1">
      <alignment horizontal="center" vertical="center"/>
    </xf>
    <xf numFmtId="0" fontId="66" fillId="0" borderId="0" xfId="1437" applyFont="1" applyAlignment="1">
      <alignment horizontal="center" vertical="center"/>
    </xf>
    <xf numFmtId="0" fontId="28" fillId="38" borderId="19" xfId="1437" applyFont="1" applyFill="1" applyBorder="1" applyAlignment="1">
      <alignment horizontal="center" vertical="center"/>
    </xf>
    <xf numFmtId="0" fontId="66" fillId="0" borderId="0" xfId="1437" applyFont="1" applyAlignment="1">
      <alignment horizontal="center" vertical="center"/>
    </xf>
    <xf numFmtId="0" fontId="28" fillId="4" borderId="38" xfId="1437" applyFont="1" applyFill="1" applyBorder="1" applyAlignment="1">
      <alignment horizontal="right" vertical="center"/>
    </xf>
    <xf numFmtId="0" fontId="28" fillId="4" borderId="16" xfId="1437" applyFont="1" applyFill="1" applyBorder="1" applyAlignment="1">
      <alignment horizontal="right" vertical="center"/>
    </xf>
    <xf numFmtId="9" fontId="28" fillId="38" borderId="19" xfId="1437" applyNumberFormat="1" applyFont="1" applyFill="1" applyBorder="1" applyAlignment="1">
      <alignment horizontal="center" vertical="center"/>
    </xf>
    <xf numFmtId="0" fontId="25" fillId="0" borderId="0" xfId="1437" applyFont="1" applyAlignment="1">
      <alignment horizontal="right" vertical="center" wrapText="1"/>
    </xf>
    <xf numFmtId="0" fontId="66" fillId="0" borderId="0" xfId="1437" applyFont="1" applyAlignment="1">
      <alignment horizontal="center" vertical="center" wrapText="1"/>
    </xf>
    <xf numFmtId="0" fontId="68" fillId="0" borderId="0" xfId="1437" applyFont="1" applyAlignment="1">
      <alignment horizontal="center" vertical="center" wrapText="1"/>
    </xf>
    <xf numFmtId="9" fontId="28" fillId="38" borderId="19" xfId="1437" applyNumberFormat="1" applyFont="1" applyFill="1" applyBorder="1" applyAlignment="1">
      <alignment horizontal="center" vertical="center" wrapText="1"/>
    </xf>
    <xf numFmtId="0" fontId="63" fillId="0" borderId="0" xfId="1437" applyFont="1" applyBorder="1" applyAlignment="1">
      <alignment horizontal="right"/>
    </xf>
    <xf numFmtId="0" fontId="0" fillId="0" borderId="0" xfId="0" applyFill="1" applyAlignment="1">
      <alignment readingOrder="1"/>
    </xf>
    <xf numFmtId="0" fontId="0" fillId="0" borderId="0" xfId="0" applyFill="1" applyAlignment="1">
      <alignment textRotation="90" readingOrder="1"/>
    </xf>
    <xf numFmtId="0" fontId="0" fillId="0" borderId="0" xfId="0"/>
    <xf numFmtId="0" fontId="26" fillId="0" borderId="0" xfId="1451" applyFont="1"/>
    <xf numFmtId="0" fontId="59" fillId="0" borderId="0" xfId="1451" applyFont="1"/>
    <xf numFmtId="1" fontId="26" fillId="0" borderId="0" xfId="1451" applyNumberFormat="1" applyFont="1"/>
    <xf numFmtId="1" fontId="59" fillId="0" borderId="0" xfId="1451" applyNumberFormat="1" applyFont="1"/>
    <xf numFmtId="0" fontId="23" fillId="0" borderId="0" xfId="1440" applyFont="1" applyBorder="1" applyAlignment="1">
      <alignment vertical="center" readingOrder="2"/>
    </xf>
    <xf numFmtId="0" fontId="33" fillId="0" borderId="0" xfId="472" applyBorder="1" applyAlignment="1"/>
    <xf numFmtId="0" fontId="33" fillId="0" borderId="0" xfId="472" applyAlignment="1"/>
    <xf numFmtId="0" fontId="28" fillId="38" borderId="19" xfId="1437" applyFont="1" applyFill="1" applyBorder="1" applyAlignment="1">
      <alignment horizontal="center" vertical="center"/>
    </xf>
    <xf numFmtId="0" fontId="66" fillId="0" borderId="0" xfId="1437" applyFont="1" applyAlignment="1">
      <alignment horizontal="center" vertical="center"/>
    </xf>
    <xf numFmtId="0" fontId="28" fillId="38" borderId="19" xfId="1437" applyFont="1" applyFill="1" applyBorder="1" applyAlignment="1">
      <alignment horizontal="center" vertical="center" wrapText="1"/>
    </xf>
    <xf numFmtId="0" fontId="28" fillId="38" borderId="19" xfId="1437" applyFont="1" applyFill="1" applyBorder="1" applyAlignment="1">
      <alignment horizontal="center" vertical="center"/>
    </xf>
    <xf numFmtId="1" fontId="26" fillId="3" borderId="4" xfId="1437" applyNumberFormat="1" applyFont="1" applyFill="1" applyBorder="1" applyAlignment="1">
      <alignment horizontal="center" vertical="center"/>
    </xf>
    <xf numFmtId="1" fontId="26" fillId="3" borderId="1" xfId="1437" applyNumberFormat="1" applyFont="1" applyFill="1" applyBorder="1" applyAlignment="1">
      <alignment horizontal="center" vertical="center"/>
    </xf>
    <xf numFmtId="0" fontId="25" fillId="0" borderId="0" xfId="1437" applyFont="1" applyBorder="1" applyAlignment="1">
      <alignment horizontal="center" vertical="center"/>
    </xf>
    <xf numFmtId="0" fontId="0" fillId="0" borderId="0" xfId="0"/>
    <xf numFmtId="0" fontId="0" fillId="0" borderId="0" xfId="0" applyAlignment="1">
      <alignment wrapText="1"/>
    </xf>
    <xf numFmtId="1" fontId="5" fillId="0" borderId="0" xfId="1450" applyNumberFormat="1"/>
    <xf numFmtId="0" fontId="31" fillId="38" borderId="0" xfId="1437" applyFont="1" applyFill="1" applyBorder="1" applyAlignment="1">
      <alignment horizontal="center" vertical="center" wrapText="1"/>
    </xf>
    <xf numFmtId="0" fontId="74" fillId="0" borderId="0" xfId="1488" applyFont="1"/>
    <xf numFmtId="1" fontId="26" fillId="5" borderId="1" xfId="0" applyNumberFormat="1" applyFont="1" applyFill="1" applyBorder="1" applyAlignment="1">
      <alignment horizontal="center" vertical="center"/>
    </xf>
    <xf numFmtId="1" fontId="26" fillId="0" borderId="1" xfId="0" applyNumberFormat="1" applyFont="1" applyBorder="1" applyAlignment="1">
      <alignment horizontal="center" vertical="center"/>
    </xf>
    <xf numFmtId="1" fontId="24" fillId="0" borderId="4" xfId="0" applyNumberFormat="1" applyFont="1" applyBorder="1" applyAlignment="1">
      <alignment horizontal="center" vertical="center"/>
    </xf>
    <xf numFmtId="1" fontId="74" fillId="0" borderId="0" xfId="1488" applyNumberFormat="1" applyFont="1"/>
    <xf numFmtId="0" fontId="74" fillId="0" borderId="0" xfId="1488" applyFont="1" applyBorder="1"/>
    <xf numFmtId="1" fontId="26" fillId="5" borderId="4" xfId="0" applyNumberFormat="1" applyFont="1" applyFill="1" applyBorder="1" applyAlignment="1">
      <alignment horizontal="center" vertical="center"/>
    </xf>
    <xf numFmtId="1" fontId="26" fillId="0" borderId="4" xfId="0" applyNumberFormat="1" applyFont="1" applyBorder="1" applyAlignment="1">
      <alignment horizontal="center" vertical="center"/>
    </xf>
    <xf numFmtId="0" fontId="28" fillId="38" borderId="2" xfId="1437" applyFont="1" applyFill="1" applyBorder="1" applyAlignment="1">
      <alignment horizontal="center" vertical="center" wrapText="1"/>
    </xf>
    <xf numFmtId="0" fontId="28" fillId="38" borderId="2" xfId="1437" applyFont="1" applyFill="1" applyBorder="1" applyAlignment="1">
      <alignment horizontal="center" vertical="center"/>
    </xf>
    <xf numFmtId="0" fontId="30" fillId="38" borderId="2" xfId="1437" applyFont="1" applyFill="1" applyBorder="1" applyAlignment="1">
      <alignment horizontal="center" vertical="center" wrapText="1"/>
    </xf>
    <xf numFmtId="0" fontId="74" fillId="0" borderId="0" xfId="1489" applyFont="1" applyAlignment="1">
      <alignment horizontal="center" vertical="center"/>
    </xf>
    <xf numFmtId="0" fontId="74" fillId="0" borderId="0" xfId="1489" applyFont="1" applyAlignment="1">
      <alignment horizontal="right" vertical="center"/>
    </xf>
    <xf numFmtId="0" fontId="79" fillId="0" borderId="0" xfId="1489" applyFont="1" applyBorder="1" applyAlignment="1">
      <alignment vertical="center" wrapText="1"/>
    </xf>
    <xf numFmtId="1" fontId="74" fillId="0" borderId="0" xfId="1489" applyNumberFormat="1" applyFont="1" applyAlignment="1">
      <alignment horizontal="center" vertical="center"/>
    </xf>
    <xf numFmtId="0" fontId="30" fillId="38" borderId="42" xfId="462" applyFont="1" applyFill="1" applyBorder="1" applyAlignment="1" applyProtection="1">
      <alignment horizontal="center" vertical="center" wrapText="1" readingOrder="2"/>
    </xf>
    <xf numFmtId="0" fontId="30" fillId="38" borderId="43" xfId="462" applyFont="1" applyFill="1" applyBorder="1" applyAlignment="1" applyProtection="1">
      <alignment horizontal="center" vertical="center" wrapText="1" readingOrder="2"/>
    </xf>
    <xf numFmtId="0" fontId="30" fillId="38" borderId="44" xfId="462" applyFont="1" applyFill="1" applyBorder="1" applyAlignment="1" applyProtection="1">
      <alignment horizontal="center" vertical="center" wrapText="1" readingOrder="2"/>
    </xf>
    <xf numFmtId="0" fontId="30" fillId="38" borderId="40" xfId="462" applyFont="1" applyFill="1" applyBorder="1" applyAlignment="1" applyProtection="1">
      <alignment horizontal="center" vertical="center" wrapText="1" readingOrder="2"/>
    </xf>
    <xf numFmtId="1" fontId="0" fillId="0" borderId="0" xfId="0" applyNumberFormat="1" applyFill="1" applyAlignment="1">
      <alignment readingOrder="1"/>
    </xf>
    <xf numFmtId="1" fontId="26" fillId="5" borderId="3" xfId="1437" applyNumberFormat="1" applyFont="1" applyFill="1" applyBorder="1" applyAlignment="1">
      <alignment horizontal="center" vertical="center"/>
    </xf>
    <xf numFmtId="1" fontId="26" fillId="0" borderId="3" xfId="1437" applyNumberFormat="1" applyFont="1" applyBorder="1" applyAlignment="1">
      <alignment horizontal="center" vertical="center"/>
    </xf>
    <xf numFmtId="0" fontId="83" fillId="0" borderId="0" xfId="1441" applyFont="1" applyAlignment="1">
      <alignment horizontal="center" vertical="center"/>
    </xf>
    <xf numFmtId="0" fontId="28" fillId="38" borderId="19" xfId="1441" applyFont="1" applyFill="1" applyBorder="1" applyAlignment="1">
      <alignment horizontal="center" vertical="center" wrapText="1"/>
    </xf>
    <xf numFmtId="0" fontId="26" fillId="0" borderId="4" xfId="1437" applyFont="1" applyFill="1" applyBorder="1" applyAlignment="1">
      <alignment horizontal="center" vertical="center"/>
    </xf>
    <xf numFmtId="0" fontId="24" fillId="0" borderId="4" xfId="1437" applyFont="1" applyFill="1" applyBorder="1" applyAlignment="1">
      <alignment horizontal="center" vertical="center"/>
    </xf>
    <xf numFmtId="0" fontId="26" fillId="3" borderId="4" xfId="1437" applyFont="1" applyFill="1" applyBorder="1" applyAlignment="1">
      <alignment horizontal="center" vertical="center"/>
    </xf>
    <xf numFmtId="0" fontId="26" fillId="0" borderId="1" xfId="1437" applyFont="1" applyFill="1" applyBorder="1" applyAlignment="1">
      <alignment horizontal="center" vertical="center"/>
    </xf>
    <xf numFmtId="0" fontId="26" fillId="3" borderId="1" xfId="1437" applyFont="1" applyFill="1" applyBorder="1" applyAlignment="1">
      <alignment horizontal="center" vertical="center"/>
    </xf>
    <xf numFmtId="0" fontId="83" fillId="0" borderId="0" xfId="1441" applyFont="1" applyAlignment="1">
      <alignment horizontal="right" vertical="center"/>
    </xf>
    <xf numFmtId="0" fontId="74" fillId="0" borderId="0" xfId="1441" applyFont="1" applyAlignment="1">
      <alignment horizontal="right"/>
    </xf>
    <xf numFmtId="0" fontId="74" fillId="0" borderId="0" xfId="1441" applyFont="1"/>
    <xf numFmtId="2" fontId="24" fillId="0" borderId="0" xfId="1441" applyNumberFormat="1" applyFont="1" applyFill="1" applyBorder="1" applyAlignment="1">
      <alignment horizontal="center" vertical="center" wrapText="1"/>
    </xf>
    <xf numFmtId="1" fontId="85" fillId="0" borderId="0" xfId="1441" applyNumberFormat="1" applyFont="1" applyFill="1" applyBorder="1" applyAlignment="1">
      <alignment horizontal="center" vertical="center" wrapText="1"/>
    </xf>
    <xf numFmtId="1" fontId="26" fillId="0" borderId="4" xfId="1441" applyNumberFormat="1" applyFont="1" applyFill="1" applyBorder="1" applyAlignment="1">
      <alignment horizontal="center" vertical="center" wrapText="1"/>
    </xf>
    <xf numFmtId="1" fontId="26" fillId="0" borderId="1" xfId="1441" applyNumberFormat="1" applyFont="1" applyFill="1" applyBorder="1" applyAlignment="1">
      <alignment horizontal="center" vertical="center" wrapText="1"/>
    </xf>
    <xf numFmtId="2" fontId="83" fillId="0" borderId="0" xfId="1441" applyNumberFormat="1" applyFont="1" applyAlignment="1">
      <alignment horizontal="center" vertical="center"/>
    </xf>
    <xf numFmtId="2" fontId="28" fillId="38" borderId="19" xfId="1441" applyNumberFormat="1" applyFont="1" applyFill="1" applyBorder="1" applyAlignment="1">
      <alignment horizontal="center" vertical="center" wrapText="1"/>
    </xf>
    <xf numFmtId="2" fontId="29" fillId="38" borderId="19" xfId="1441" applyNumberFormat="1" applyFont="1" applyFill="1" applyBorder="1" applyAlignment="1">
      <alignment horizontal="center" vertical="center" wrapText="1"/>
    </xf>
    <xf numFmtId="1" fontId="83" fillId="0" borderId="0" xfId="1441" applyNumberFormat="1" applyFont="1" applyAlignment="1">
      <alignment horizontal="center" vertical="center"/>
    </xf>
    <xf numFmtId="1" fontId="24" fillId="0" borderId="4" xfId="1441" applyNumberFormat="1" applyFont="1" applyBorder="1" applyAlignment="1">
      <alignment horizontal="center" vertical="center" wrapText="1"/>
    </xf>
    <xf numFmtId="1" fontId="86" fillId="5" borderId="1" xfId="1441" applyNumberFormat="1" applyFont="1" applyFill="1" applyBorder="1" applyAlignment="1">
      <alignment horizontal="center" vertical="center" wrapText="1"/>
    </xf>
    <xf numFmtId="1" fontId="86" fillId="0" borderId="1" xfId="1441" applyNumberFormat="1" applyFont="1" applyFill="1" applyBorder="1" applyAlignment="1">
      <alignment horizontal="center" vertical="center" wrapText="1"/>
    </xf>
    <xf numFmtId="2" fontId="83" fillId="0" borderId="0" xfId="1441" applyNumberFormat="1" applyFont="1" applyFill="1" applyBorder="1" applyAlignment="1">
      <alignment vertical="center" wrapText="1" readingOrder="2"/>
    </xf>
    <xf numFmtId="2" fontId="83" fillId="0" borderId="0" xfId="1441" applyNumberFormat="1" applyFont="1" applyAlignment="1">
      <alignment horizontal="right" vertical="center"/>
    </xf>
    <xf numFmtId="0" fontId="28" fillId="38" borderId="20" xfId="1441" applyFont="1" applyFill="1" applyBorder="1" applyAlignment="1">
      <alignment horizontal="center" vertical="center" wrapText="1"/>
    </xf>
    <xf numFmtId="0" fontId="28" fillId="38" borderId="21" xfId="1441" applyFont="1" applyFill="1" applyBorder="1" applyAlignment="1">
      <alignment horizontal="center" vertical="center" wrapText="1"/>
    </xf>
    <xf numFmtId="0" fontId="29" fillId="38" borderId="21" xfId="1441" applyFont="1" applyFill="1" applyBorder="1" applyAlignment="1">
      <alignment horizontal="center" vertical="center" wrapText="1"/>
    </xf>
    <xf numFmtId="0" fontId="29" fillId="38" borderId="21" xfId="1441" applyFont="1" applyFill="1" applyBorder="1" applyAlignment="1">
      <alignment horizontal="center" vertical="center" wrapText="1" readingOrder="2"/>
    </xf>
    <xf numFmtId="0" fontId="29" fillId="38" borderId="22" xfId="1441" applyFont="1" applyFill="1" applyBorder="1" applyAlignment="1">
      <alignment horizontal="center" vertical="center" wrapText="1"/>
    </xf>
    <xf numFmtId="1" fontId="24" fillId="0" borderId="0" xfId="1441" applyNumberFormat="1" applyFont="1" applyFill="1" applyBorder="1" applyAlignment="1">
      <alignment horizontal="center" vertical="center" wrapText="1"/>
    </xf>
    <xf numFmtId="1" fontId="24" fillId="0" borderId="4" xfId="1441" applyNumberFormat="1" applyFont="1" applyFill="1" applyBorder="1" applyAlignment="1">
      <alignment horizontal="center" vertical="center" wrapText="1"/>
    </xf>
    <xf numFmtId="3" fontId="89" fillId="0" borderId="0" xfId="1441" applyNumberFormat="1" applyFont="1" applyBorder="1" applyAlignment="1">
      <alignment horizontal="center" wrapText="1"/>
    </xf>
    <xf numFmtId="3" fontId="77" fillId="0" borderId="0" xfId="1441" applyNumberFormat="1" applyFont="1" applyAlignment="1">
      <alignment readingOrder="2"/>
    </xf>
    <xf numFmtId="164" fontId="26" fillId="0" borderId="4" xfId="1441" applyNumberFormat="1" applyFont="1" applyFill="1" applyBorder="1" applyAlignment="1">
      <alignment horizontal="center" vertical="center" wrapText="1"/>
    </xf>
    <xf numFmtId="164" fontId="24" fillId="0" borderId="0" xfId="1441" applyNumberFormat="1" applyFont="1" applyFill="1" applyBorder="1" applyAlignment="1">
      <alignment horizontal="center" vertical="center" wrapText="1"/>
    </xf>
    <xf numFmtId="3" fontId="22" fillId="0" borderId="0" xfId="1437" applyNumberFormat="1" applyFont="1"/>
    <xf numFmtId="0" fontId="28" fillId="38" borderId="19" xfId="1437" applyFont="1" applyFill="1" applyBorder="1" applyAlignment="1">
      <alignment horizontal="center" vertical="center" wrapText="1"/>
    </xf>
    <xf numFmtId="0" fontId="90" fillId="0" borderId="0" xfId="1490" applyFont="1"/>
    <xf numFmtId="0" fontId="28" fillId="38" borderId="19" xfId="1437" applyFont="1" applyFill="1" applyBorder="1" applyAlignment="1">
      <alignment horizontal="center" vertical="center"/>
    </xf>
    <xf numFmtId="0" fontId="0" fillId="0" borderId="0" xfId="0" applyBorder="1"/>
    <xf numFmtId="0" fontId="24" fillId="0" borderId="4" xfId="1437" applyFont="1" applyBorder="1" applyAlignment="1">
      <alignment horizontal="center" vertical="center"/>
    </xf>
    <xf numFmtId="0" fontId="24" fillId="0" borderId="3" xfId="1437" applyFont="1" applyBorder="1" applyAlignment="1">
      <alignment horizontal="center" vertical="center"/>
    </xf>
    <xf numFmtId="0" fontId="33" fillId="0" borderId="0" xfId="0" applyFont="1" applyFill="1" applyAlignment="1">
      <alignment readingOrder="1"/>
    </xf>
    <xf numFmtId="1" fontId="24" fillId="3" borderId="4" xfId="1437" applyNumberFormat="1" applyFont="1" applyFill="1" applyBorder="1" applyAlignment="1">
      <alignment horizontal="center" vertical="center"/>
    </xf>
    <xf numFmtId="1" fontId="24" fillId="3" borderId="1" xfId="1437" applyNumberFormat="1" applyFont="1" applyFill="1" applyBorder="1" applyAlignment="1">
      <alignment horizontal="center" vertical="center"/>
    </xf>
    <xf numFmtId="1" fontId="26" fillId="0" borderId="4" xfId="1441" applyNumberFormat="1" applyFont="1" applyBorder="1" applyAlignment="1">
      <alignment horizontal="center" vertical="center" readingOrder="2"/>
    </xf>
    <xf numFmtId="0" fontId="30" fillId="38" borderId="19" xfId="1437" applyFont="1" applyFill="1" applyBorder="1" applyAlignment="1">
      <alignment horizontal="center" vertical="center" wrapText="1"/>
    </xf>
    <xf numFmtId="0" fontId="28" fillId="4" borderId="4" xfId="1439" applyFont="1" applyFill="1" applyBorder="1" applyAlignment="1">
      <alignment horizontal="right" vertical="center" wrapText="1"/>
    </xf>
    <xf numFmtId="0" fontId="28" fillId="4" borderId="1" xfId="1439" applyFont="1" applyFill="1" applyBorder="1" applyAlignment="1">
      <alignment horizontal="right" vertical="center" wrapText="1"/>
    </xf>
    <xf numFmtId="0" fontId="28" fillId="4" borderId="1" xfId="1437" applyFont="1" applyFill="1" applyBorder="1" applyAlignment="1">
      <alignment horizontal="right" vertical="center" wrapText="1"/>
    </xf>
    <xf numFmtId="0" fontId="59" fillId="0" borderId="0" xfId="1438" applyFont="1" applyAlignment="1"/>
    <xf numFmtId="9" fontId="30" fillId="38" borderId="19" xfId="1437" applyNumberFormat="1" applyFont="1" applyFill="1" applyBorder="1" applyAlignment="1">
      <alignment horizontal="center" vertical="center" wrapText="1"/>
    </xf>
    <xf numFmtId="1" fontId="26" fillId="5" borderId="41" xfId="1437" applyNumberFormat="1" applyFont="1" applyFill="1" applyBorder="1" applyAlignment="1">
      <alignment horizontal="center" vertical="center"/>
    </xf>
    <xf numFmtId="1" fontId="26" fillId="5" borderId="18" xfId="1437" applyNumberFormat="1" applyFont="1" applyFill="1" applyBorder="1" applyAlignment="1">
      <alignment horizontal="center" vertical="center"/>
    </xf>
    <xf numFmtId="0" fontId="28" fillId="38" borderId="44" xfId="462" applyFont="1" applyFill="1" applyBorder="1" applyAlignment="1" applyProtection="1">
      <alignment horizontal="center" vertical="center" wrapText="1" readingOrder="2"/>
    </xf>
    <xf numFmtId="0" fontId="28" fillId="38" borderId="43" xfId="462" applyFont="1" applyFill="1" applyBorder="1" applyAlignment="1" applyProtection="1">
      <alignment horizontal="center" vertical="center" wrapText="1" readingOrder="2"/>
    </xf>
    <xf numFmtId="0" fontId="0" fillId="0" borderId="0" xfId="0"/>
    <xf numFmtId="0" fontId="0" fillId="0" borderId="0" xfId="0"/>
    <xf numFmtId="0" fontId="29" fillId="38" borderId="2" xfId="462" applyFont="1" applyFill="1" applyBorder="1" applyAlignment="1" applyProtection="1">
      <alignment horizontal="center" vertical="center" wrapText="1" readingOrder="2"/>
    </xf>
    <xf numFmtId="0" fontId="0" fillId="0" borderId="0" xfId="0" applyAlignment="1"/>
    <xf numFmtId="0" fontId="92" fillId="0" borderId="0" xfId="0" applyFont="1" applyFill="1" applyAlignment="1"/>
    <xf numFmtId="0" fontId="0" fillId="0" borderId="0" xfId="0" applyFill="1" applyAlignment="1"/>
    <xf numFmtId="0" fontId="30" fillId="38" borderId="2" xfId="462" applyFont="1" applyFill="1" applyBorder="1" applyAlignment="1" applyProtection="1">
      <alignment horizontal="center" vertical="center" wrapText="1" readingOrder="2"/>
    </xf>
    <xf numFmtId="0" fontId="31" fillId="38" borderId="2" xfId="462" applyFont="1" applyFill="1" applyBorder="1" applyAlignment="1" applyProtection="1">
      <alignment horizontal="center" vertical="center" wrapText="1" readingOrder="2"/>
    </xf>
    <xf numFmtId="0" fontId="24" fillId="0" borderId="0" xfId="1437" applyFont="1" applyBorder="1" applyAlignment="1">
      <alignment horizontal="center" vertical="center"/>
    </xf>
    <xf numFmtId="1" fontId="24" fillId="0" borderId="3" xfId="462" applyNumberFormat="1" applyFont="1" applyFill="1" applyBorder="1" applyAlignment="1">
      <alignment horizontal="center" vertical="center"/>
    </xf>
    <xf numFmtId="1" fontId="24" fillId="5" borderId="3" xfId="462" applyNumberFormat="1" applyFont="1" applyFill="1" applyBorder="1" applyAlignment="1">
      <alignment horizontal="center" vertical="center"/>
    </xf>
    <xf numFmtId="1" fontId="26" fillId="5" borderId="1" xfId="462" applyNumberFormat="1" applyFont="1" applyFill="1" applyBorder="1" applyAlignment="1">
      <alignment horizontal="center" vertical="center"/>
    </xf>
    <xf numFmtId="1" fontId="26" fillId="0" borderId="1" xfId="462" applyNumberFormat="1" applyFont="1" applyFill="1" applyBorder="1" applyAlignment="1">
      <alignment horizontal="center" vertical="center"/>
    </xf>
    <xf numFmtId="1" fontId="24" fillId="0" borderId="1" xfId="1440" applyNumberFormat="1" applyFont="1" applyFill="1" applyBorder="1" applyAlignment="1">
      <alignment horizontal="center" vertical="center"/>
    </xf>
    <xf numFmtId="0" fontId="66" fillId="0" borderId="0" xfId="1437" applyFont="1" applyAlignment="1">
      <alignment horizontal="center" vertical="center"/>
    </xf>
    <xf numFmtId="0" fontId="31" fillId="38" borderId="44" xfId="462" applyFont="1" applyFill="1" applyBorder="1" applyAlignment="1" applyProtection="1">
      <alignment horizontal="center" vertical="center" wrapText="1" readingOrder="2"/>
    </xf>
    <xf numFmtId="1" fontId="24" fillId="5" borderId="4" xfId="1437" applyNumberFormat="1" applyFont="1" applyFill="1" applyBorder="1" applyAlignment="1">
      <alignment horizontal="center" vertical="center"/>
    </xf>
    <xf numFmtId="1" fontId="24" fillId="5" borderId="1" xfId="1437" applyNumberFormat="1" applyFont="1" applyFill="1" applyBorder="1" applyAlignment="1">
      <alignment horizontal="center" vertical="center"/>
    </xf>
    <xf numFmtId="0" fontId="28" fillId="38" borderId="19" xfId="1437" applyFont="1" applyFill="1" applyBorder="1" applyAlignment="1">
      <alignment horizontal="center" vertical="center" wrapText="1"/>
    </xf>
    <xf numFmtId="0" fontId="96" fillId="0" borderId="0" xfId="1441" applyFont="1" applyAlignment="1">
      <alignment readingOrder="2"/>
    </xf>
    <xf numFmtId="0" fontId="28" fillId="38" borderId="19" xfId="1437" applyFont="1" applyFill="1" applyBorder="1" applyAlignment="1">
      <alignment horizontal="center" vertical="center"/>
    </xf>
    <xf numFmtId="0" fontId="25" fillId="0" borderId="0" xfId="1437" applyFont="1" applyAlignment="1">
      <alignment horizontal="center" vertical="center"/>
    </xf>
    <xf numFmtId="0" fontId="20" fillId="0" borderId="0" xfId="1437" applyFont="1" applyAlignment="1">
      <alignment horizontal="center" vertical="center"/>
    </xf>
    <xf numFmtId="0" fontId="28" fillId="6" borderId="19" xfId="1437" applyFont="1" applyFill="1" applyBorder="1" applyAlignment="1">
      <alignment horizontal="center" vertical="center" wrapText="1"/>
    </xf>
    <xf numFmtId="1" fontId="20" fillId="0" borderId="0" xfId="1437" applyNumberFormat="1" applyFont="1" applyAlignment="1">
      <alignment horizontal="center" vertical="center"/>
    </xf>
    <xf numFmtId="0" fontId="25" fillId="0" borderId="0" xfId="1437" applyFont="1" applyAlignment="1">
      <alignment horizontal="center" vertical="center" wrapText="1"/>
    </xf>
    <xf numFmtId="0" fontId="20" fillId="0" borderId="0" xfId="1437" applyFont="1" applyAlignment="1">
      <alignment horizontal="center" vertical="center" wrapText="1"/>
    </xf>
    <xf numFmtId="0" fontId="84" fillId="0" borderId="0" xfId="1438" applyFont="1" applyAlignment="1">
      <alignment horizontal="center" vertical="center"/>
    </xf>
    <xf numFmtId="0" fontId="97" fillId="0" borderId="0" xfId="0" applyFont="1"/>
    <xf numFmtId="0" fontId="84" fillId="0" borderId="0" xfId="1441" applyFont="1" applyAlignment="1">
      <alignment horizontal="right"/>
    </xf>
    <xf numFmtId="0" fontId="98" fillId="0" borderId="0" xfId="1488" applyFont="1" applyFill="1" applyBorder="1" applyAlignment="1">
      <alignment horizontal="center" vertical="center"/>
    </xf>
    <xf numFmtId="0" fontId="84" fillId="0" borderId="0" xfId="1488" applyFont="1"/>
    <xf numFmtId="0" fontId="0" fillId="0" borderId="0" xfId="0"/>
    <xf numFmtId="1" fontId="2" fillId="0" borderId="0" xfId="1450" applyNumberFormat="1" applyFont="1"/>
    <xf numFmtId="0" fontId="28" fillId="4" borderId="2" xfId="1437" applyFont="1" applyFill="1" applyBorder="1" applyAlignment="1">
      <alignment horizontal="right" vertical="center"/>
    </xf>
    <xf numFmtId="1" fontId="24" fillId="0" borderId="2" xfId="1437" applyNumberFormat="1" applyFont="1" applyBorder="1" applyAlignment="1">
      <alignment horizontal="center" vertical="center"/>
    </xf>
    <xf numFmtId="1" fontId="26" fillId="5" borderId="2" xfId="1437" applyNumberFormat="1" applyFont="1" applyFill="1" applyBorder="1" applyAlignment="1">
      <alignment horizontal="center" vertical="center"/>
    </xf>
    <xf numFmtId="1" fontId="26" fillId="0" borderId="2" xfId="1437" applyNumberFormat="1" applyFont="1" applyBorder="1" applyAlignment="1">
      <alignment horizontal="center" vertical="center"/>
    </xf>
    <xf numFmtId="3" fontId="26" fillId="3" borderId="1" xfId="1437" applyNumberFormat="1" applyFont="1" applyFill="1" applyBorder="1" applyAlignment="1">
      <alignment horizontal="center" vertical="center"/>
    </xf>
    <xf numFmtId="3" fontId="26" fillId="0" borderId="4" xfId="1437" applyNumberFormat="1" applyFont="1" applyFill="1" applyBorder="1" applyAlignment="1">
      <alignment horizontal="center" vertical="center"/>
    </xf>
    <xf numFmtId="1" fontId="24" fillId="0" borderId="3" xfId="1441" applyNumberFormat="1" applyFont="1" applyBorder="1" applyAlignment="1">
      <alignment horizontal="center" vertical="center" wrapText="1"/>
    </xf>
    <xf numFmtId="1" fontId="23" fillId="3" borderId="0" xfId="1437" applyNumberFormat="1" applyFont="1" applyFill="1" applyBorder="1" applyAlignment="1">
      <alignment horizontal="center" vertical="center"/>
    </xf>
    <xf numFmtId="0" fontId="67" fillId="3" borderId="4" xfId="1437" applyFont="1" applyFill="1" applyBorder="1" applyAlignment="1">
      <alignment horizontal="center" vertical="center"/>
    </xf>
    <xf numFmtId="0" fontId="20" fillId="3" borderId="0" xfId="462" applyFont="1" applyFill="1"/>
    <xf numFmtId="1" fontId="20" fillId="3" borderId="0" xfId="462" applyNumberFormat="1" applyFont="1" applyFill="1"/>
    <xf numFmtId="0" fontId="77" fillId="3" borderId="0" xfId="1441" applyFont="1" applyFill="1" applyAlignment="1">
      <alignment readingOrder="2"/>
    </xf>
    <xf numFmtId="1" fontId="83" fillId="3" borderId="0" xfId="1441" applyNumberFormat="1" applyFont="1" applyFill="1" applyAlignment="1">
      <alignment horizontal="center" vertical="center"/>
    </xf>
    <xf numFmtId="2" fontId="83" fillId="3" borderId="0" xfId="1441" applyNumberFormat="1" applyFont="1" applyFill="1" applyAlignment="1">
      <alignment horizontal="center" vertical="center"/>
    </xf>
    <xf numFmtId="0" fontId="83" fillId="3" borderId="0" xfId="1441" applyFont="1" applyFill="1" applyAlignment="1">
      <alignment horizontal="center" vertical="center"/>
    </xf>
    <xf numFmtId="0" fontId="74" fillId="3" borderId="0" xfId="1441" applyFont="1" applyFill="1"/>
    <xf numFmtId="1" fontId="78" fillId="3" borderId="0" xfId="1438" applyNumberFormat="1" applyFont="1" applyFill="1" applyBorder="1" applyAlignment="1">
      <alignment horizontal="center" vertical="center" wrapText="1"/>
    </xf>
    <xf numFmtId="0" fontId="79" fillId="3" borderId="0" xfId="1438" applyFont="1" applyFill="1" applyBorder="1" applyAlignment="1">
      <alignment vertical="center" wrapText="1"/>
    </xf>
    <xf numFmtId="0" fontId="74" fillId="3" borderId="0" xfId="1438" applyFont="1" applyFill="1" applyAlignment="1">
      <alignment horizontal="center" vertical="center"/>
    </xf>
    <xf numFmtId="1" fontId="74" fillId="3" borderId="0" xfId="1438" applyNumberFormat="1" applyFont="1" applyFill="1" applyAlignment="1">
      <alignment horizontal="center" vertical="center"/>
    </xf>
    <xf numFmtId="0" fontId="90" fillId="3" borderId="0" xfId="1490" applyFont="1" applyFill="1"/>
    <xf numFmtId="0" fontId="24" fillId="3" borderId="0" xfId="1437" applyFont="1" applyFill="1" applyBorder="1" applyAlignment="1">
      <alignment horizontal="center" vertical="center"/>
    </xf>
    <xf numFmtId="1" fontId="24" fillId="3" borderId="0" xfId="1437" applyNumberFormat="1" applyFont="1" applyFill="1" applyBorder="1" applyAlignment="1">
      <alignment horizontal="center" vertical="center"/>
    </xf>
    <xf numFmtId="0" fontId="74" fillId="3" borderId="0" xfId="1488" applyFont="1" applyFill="1" applyBorder="1"/>
    <xf numFmtId="1" fontId="74" fillId="3" borderId="0" xfId="1488" applyNumberFormat="1" applyFont="1" applyFill="1" applyBorder="1"/>
    <xf numFmtId="0" fontId="74" fillId="3" borderId="0" xfId="1488" applyFont="1" applyFill="1"/>
    <xf numFmtId="1" fontId="74" fillId="3" borderId="0" xfId="1488" applyNumberFormat="1" applyFont="1" applyFill="1"/>
    <xf numFmtId="0" fontId="59" fillId="3" borderId="0" xfId="1451" applyFont="1" applyFill="1"/>
    <xf numFmtId="1" fontId="59" fillId="3" borderId="0" xfId="1451" applyNumberFormat="1" applyFont="1" applyFill="1"/>
    <xf numFmtId="1" fontId="24" fillId="3" borderId="0" xfId="1440" applyNumberFormat="1" applyFont="1" applyFill="1" applyBorder="1" applyAlignment="1">
      <alignment horizontal="center" vertical="center"/>
    </xf>
    <xf numFmtId="1" fontId="26" fillId="3" borderId="4" xfId="1440" applyNumberFormat="1" applyFont="1" applyFill="1" applyBorder="1" applyAlignment="1">
      <alignment horizontal="center" vertical="center"/>
    </xf>
    <xf numFmtId="1" fontId="26" fillId="3" borderId="1" xfId="1440" applyNumberFormat="1" applyFont="1" applyFill="1" applyBorder="1" applyAlignment="1">
      <alignment horizontal="center" vertical="center"/>
    </xf>
    <xf numFmtId="1" fontId="24" fillId="3" borderId="0" xfId="462" applyNumberFormat="1" applyFont="1" applyFill="1" applyBorder="1" applyAlignment="1">
      <alignment horizontal="center" vertical="center"/>
    </xf>
    <xf numFmtId="1" fontId="26" fillId="3" borderId="4" xfId="462" applyNumberFormat="1" applyFont="1" applyFill="1" applyBorder="1" applyAlignment="1">
      <alignment horizontal="center" vertical="center"/>
    </xf>
    <xf numFmtId="1" fontId="26" fillId="3" borderId="3" xfId="462" applyNumberFormat="1" applyFont="1" applyFill="1" applyBorder="1" applyAlignment="1">
      <alignment horizontal="center" vertical="center"/>
    </xf>
    <xf numFmtId="0" fontId="68" fillId="3" borderId="0" xfId="1437" applyFont="1" applyFill="1" applyAlignment="1">
      <alignment horizontal="center" vertical="center"/>
    </xf>
    <xf numFmtId="0" fontId="22" fillId="3" borderId="0" xfId="1437" applyFont="1" applyFill="1"/>
    <xf numFmtId="0" fontId="20" fillId="3" borderId="0" xfId="1437" applyFont="1" applyFill="1"/>
    <xf numFmtId="0" fontId="0" fillId="3" borderId="0" xfId="0" applyFill="1"/>
    <xf numFmtId="0" fontId="22" fillId="3" borderId="0" xfId="1437" applyFont="1" applyFill="1" applyBorder="1"/>
    <xf numFmtId="0" fontId="64" fillId="3" borderId="4" xfId="1437" applyFont="1" applyFill="1" applyBorder="1" applyAlignment="1">
      <alignment horizontal="center" vertical="center"/>
    </xf>
    <xf numFmtId="0" fontId="0" fillId="3" borderId="0" xfId="0" applyFill="1" applyAlignment="1">
      <alignment readingOrder="1"/>
    </xf>
    <xf numFmtId="0" fontId="20" fillId="3" borderId="0" xfId="1437" applyFont="1" applyFill="1" applyAlignment="1">
      <alignment horizontal="center" vertical="center"/>
    </xf>
    <xf numFmtId="0" fontId="26" fillId="3" borderId="3" xfId="1437" applyFont="1" applyFill="1" applyBorder="1" applyAlignment="1">
      <alignment horizontal="center" vertical="center"/>
    </xf>
    <xf numFmtId="1" fontId="20" fillId="3" borderId="0" xfId="1437" applyNumberFormat="1" applyFont="1" applyFill="1" applyAlignment="1">
      <alignment horizontal="center" vertical="center"/>
    </xf>
    <xf numFmtId="0" fontId="22" fillId="3" borderId="0" xfId="1437" applyFont="1" applyFill="1" applyAlignment="1">
      <alignment horizontal="center" vertical="center"/>
    </xf>
    <xf numFmtId="1" fontId="24" fillId="0" borderId="1" xfId="462" applyNumberFormat="1" applyFont="1" applyFill="1" applyBorder="1" applyAlignment="1">
      <alignment horizontal="center" vertical="center"/>
    </xf>
    <xf numFmtId="0" fontId="64" fillId="0" borderId="4" xfId="1437" applyFont="1" applyBorder="1" applyAlignment="1">
      <alignment horizontal="center" vertical="center"/>
    </xf>
    <xf numFmtId="0" fontId="74" fillId="0" borderId="0" xfId="1489" applyFont="1" applyBorder="1" applyAlignment="1">
      <alignment horizontal="center" vertical="center"/>
    </xf>
    <xf numFmtId="0" fontId="100" fillId="41" borderId="53" xfId="0" applyFont="1" applyFill="1" applyBorder="1" applyAlignment="1">
      <alignment horizontal="left" vertical="top" wrapText="1"/>
    </xf>
    <xf numFmtId="0" fontId="100" fillId="41" borderId="54" xfId="0" applyFont="1" applyFill="1" applyBorder="1" applyAlignment="1">
      <alignment horizontal="left" vertical="top" wrapText="1"/>
    </xf>
    <xf numFmtId="0" fontId="101" fillId="42" borderId="53" xfId="0" applyFont="1" applyFill="1" applyBorder="1" applyAlignment="1">
      <alignment horizontal="left" vertical="top" wrapText="1"/>
    </xf>
    <xf numFmtId="1" fontId="101" fillId="42" borderId="53" xfId="0" applyNumberFormat="1" applyFont="1" applyFill="1" applyBorder="1" applyAlignment="1">
      <alignment horizontal="left" vertical="top" wrapText="1"/>
    </xf>
    <xf numFmtId="1" fontId="101" fillId="42" borderId="54" xfId="0" applyNumberFormat="1" applyFont="1" applyFill="1" applyBorder="1" applyAlignment="1">
      <alignment horizontal="left" vertical="top" wrapText="1"/>
    </xf>
    <xf numFmtId="0" fontId="101" fillId="43" borderId="53" xfId="0" applyFont="1" applyFill="1" applyBorder="1" applyAlignment="1">
      <alignment horizontal="left" vertical="top" wrapText="1"/>
    </xf>
    <xf numFmtId="1" fontId="101" fillId="43" borderId="53" xfId="0" applyNumberFormat="1" applyFont="1" applyFill="1" applyBorder="1" applyAlignment="1">
      <alignment horizontal="left" vertical="top" wrapText="1"/>
    </xf>
    <xf numFmtId="1" fontId="101" fillId="43" borderId="54" xfId="0" applyNumberFormat="1" applyFont="1" applyFill="1" applyBorder="1" applyAlignment="1">
      <alignment horizontal="left" vertical="top" wrapText="1"/>
    </xf>
    <xf numFmtId="0" fontId="0" fillId="0" borderId="0" xfId="0"/>
    <xf numFmtId="0" fontId="33" fillId="0" borderId="0" xfId="472"/>
    <xf numFmtId="0" fontId="30" fillId="44" borderId="60" xfId="472" applyFont="1" applyFill="1" applyBorder="1" applyAlignment="1">
      <alignment horizontal="center" vertical="center" wrapText="1" readingOrder="2"/>
    </xf>
    <xf numFmtId="0" fontId="31" fillId="44" borderId="60" xfId="472" applyFont="1" applyFill="1" applyBorder="1" applyAlignment="1">
      <alignment horizontal="center" vertical="center" wrapText="1" readingOrder="2"/>
    </xf>
    <xf numFmtId="0" fontId="25" fillId="0" borderId="0" xfId="472" applyFont="1" applyAlignment="1">
      <alignment horizontal="center" vertical="center" wrapText="1"/>
    </xf>
    <xf numFmtId="0" fontId="25" fillId="0" borderId="0" xfId="472" applyFont="1" applyAlignment="1">
      <alignment horizontal="center" vertical="center"/>
    </xf>
    <xf numFmtId="1" fontId="0" fillId="0" borderId="0" xfId="0" applyNumberFormat="1"/>
    <xf numFmtId="0" fontId="24" fillId="0" borderId="5" xfId="472" applyFont="1" applyBorder="1" applyAlignment="1">
      <alignment horizontal="center" vertical="center" readingOrder="2"/>
    </xf>
    <xf numFmtId="1" fontId="24" fillId="0" borderId="5" xfId="472" applyNumberFormat="1" applyFont="1" applyBorder="1" applyAlignment="1">
      <alignment horizontal="center" vertical="center" wrapText="1"/>
    </xf>
    <xf numFmtId="0" fontId="25" fillId="0" borderId="5" xfId="472" applyFont="1" applyBorder="1" applyAlignment="1">
      <alignment horizontal="center" vertical="center" wrapText="1"/>
    </xf>
    <xf numFmtId="0" fontId="28" fillId="4" borderId="62" xfId="472" applyFont="1" applyFill="1" applyBorder="1" applyAlignment="1">
      <alignment horizontal="right" vertical="center"/>
    </xf>
    <xf numFmtId="0" fontId="20" fillId="0" borderId="63" xfId="472" applyFont="1" applyBorder="1" applyAlignment="1">
      <alignment horizontal="center" vertical="center" wrapText="1"/>
    </xf>
    <xf numFmtId="0" fontId="20" fillId="5" borderId="63" xfId="472" applyFont="1" applyFill="1" applyBorder="1" applyAlignment="1">
      <alignment horizontal="center" vertical="center" wrapText="1"/>
    </xf>
    <xf numFmtId="0" fontId="20" fillId="0" borderId="64" xfId="472" applyFont="1" applyBorder="1" applyAlignment="1">
      <alignment horizontal="center" vertical="center" wrapText="1"/>
    </xf>
    <xf numFmtId="0" fontId="28" fillId="4" borderId="65" xfId="472" applyFont="1" applyFill="1" applyBorder="1" applyAlignment="1">
      <alignment horizontal="right" vertical="center" readingOrder="2"/>
    </xf>
    <xf numFmtId="0" fontId="20" fillId="0" borderId="66" xfId="472" applyFont="1" applyBorder="1" applyAlignment="1">
      <alignment horizontal="center" vertical="center" wrapText="1"/>
    </xf>
    <xf numFmtId="0" fontId="20" fillId="5" borderId="66" xfId="472" applyFont="1" applyFill="1" applyBorder="1" applyAlignment="1">
      <alignment horizontal="center" vertical="center" wrapText="1"/>
    </xf>
    <xf numFmtId="0" fontId="20" fillId="0" borderId="67" xfId="472" applyFont="1" applyBorder="1" applyAlignment="1">
      <alignment horizontal="center" vertical="center" wrapText="1"/>
    </xf>
    <xf numFmtId="0" fontId="28" fillId="4" borderId="65" xfId="472" applyFont="1" applyFill="1" applyBorder="1" applyAlignment="1">
      <alignment horizontal="right" vertical="center"/>
    </xf>
    <xf numFmtId="0" fontId="28" fillId="4" borderId="68" xfId="472" applyFont="1" applyFill="1" applyBorder="1" applyAlignment="1">
      <alignment horizontal="right" vertical="center"/>
    </xf>
    <xf numFmtId="0" fontId="20" fillId="0" borderId="69" xfId="472" applyFont="1" applyBorder="1" applyAlignment="1">
      <alignment horizontal="center" vertical="center" wrapText="1"/>
    </xf>
    <xf numFmtId="0" fontId="20" fillId="5" borderId="69" xfId="472" applyFont="1" applyFill="1" applyBorder="1" applyAlignment="1">
      <alignment horizontal="center" vertical="center" wrapText="1"/>
    </xf>
    <xf numFmtId="0" fontId="20" fillId="0" borderId="70" xfId="472" applyFont="1" applyBorder="1" applyAlignment="1">
      <alignment horizontal="center" vertical="center" wrapText="1"/>
    </xf>
    <xf numFmtId="0" fontId="20" fillId="0" borderId="0" xfId="472" applyFont="1" applyAlignment="1">
      <alignment vertical="center"/>
    </xf>
    <xf numFmtId="0" fontId="29" fillId="44" borderId="2" xfId="472" applyFont="1" applyFill="1" applyBorder="1" applyAlignment="1">
      <alignment horizontal="center" vertical="center" readingOrder="2"/>
    </xf>
    <xf numFmtId="1" fontId="30" fillId="44" borderId="2" xfId="472" applyNumberFormat="1" applyFont="1" applyFill="1" applyBorder="1" applyAlignment="1">
      <alignment horizontal="center" vertical="center" readingOrder="2"/>
    </xf>
    <xf numFmtId="0" fontId="30" fillId="44" borderId="2" xfId="472" applyFont="1" applyFill="1" applyBorder="1" applyAlignment="1">
      <alignment horizontal="center" vertical="center" readingOrder="2"/>
    </xf>
    <xf numFmtId="1" fontId="25" fillId="0" borderId="0" xfId="472" applyNumberFormat="1" applyFont="1" applyAlignment="1">
      <alignment horizontal="center" vertical="center" readingOrder="2"/>
    </xf>
    <xf numFmtId="1" fontId="25" fillId="0" borderId="0" xfId="472" applyNumberFormat="1" applyFont="1" applyAlignment="1">
      <alignment horizontal="center" vertical="center" wrapText="1"/>
    </xf>
    <xf numFmtId="0" fontId="105" fillId="0" borderId="0" xfId="472" applyFont="1" applyAlignment="1">
      <alignment horizontal="center" vertical="center" readingOrder="2"/>
    </xf>
    <xf numFmtId="1" fontId="105" fillId="0" borderId="0" xfId="472" applyNumberFormat="1" applyFont="1" applyAlignment="1">
      <alignment horizontal="center" vertical="center" readingOrder="2"/>
    </xf>
    <xf numFmtId="1" fontId="105" fillId="0" borderId="0" xfId="472" applyNumberFormat="1" applyFont="1" applyAlignment="1">
      <alignment horizontal="center" vertical="center" wrapText="1"/>
    </xf>
    <xf numFmtId="0" fontId="25" fillId="0" borderId="5" xfId="472" applyFont="1" applyBorder="1" applyAlignment="1">
      <alignment horizontal="center" vertical="center" readingOrder="2"/>
    </xf>
    <xf numFmtId="1" fontId="25" fillId="0" borderId="5" xfId="472" applyNumberFormat="1" applyFont="1" applyBorder="1" applyAlignment="1">
      <alignment horizontal="center" vertical="center" wrapText="1"/>
    </xf>
    <xf numFmtId="0" fontId="28" fillId="4" borderId="73" xfId="472" applyFont="1" applyFill="1" applyBorder="1" applyAlignment="1">
      <alignment horizontal="right" vertical="center" readingOrder="2"/>
    </xf>
    <xf numFmtId="0" fontId="25" fillId="0" borderId="1" xfId="472" applyFont="1" applyBorder="1" applyAlignment="1">
      <alignment horizontal="center" vertical="center" wrapText="1"/>
    </xf>
    <xf numFmtId="0" fontId="20" fillId="5" borderId="1" xfId="472" applyFont="1" applyFill="1" applyBorder="1" applyAlignment="1">
      <alignment horizontal="center" vertical="center" wrapText="1"/>
    </xf>
    <xf numFmtId="0" fontId="20" fillId="0" borderId="1" xfId="472" applyFont="1" applyBorder="1" applyAlignment="1">
      <alignment horizontal="center" vertical="center" wrapText="1"/>
    </xf>
    <xf numFmtId="1" fontId="20" fillId="0" borderId="0" xfId="472" applyNumberFormat="1" applyFont="1" applyAlignment="1">
      <alignment vertical="center"/>
    </xf>
    <xf numFmtId="0" fontId="28" fillId="4" borderId="16" xfId="472" applyFont="1" applyFill="1" applyBorder="1" applyAlignment="1">
      <alignment horizontal="right" vertical="center" readingOrder="2"/>
    </xf>
    <xf numFmtId="0" fontId="25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1" fillId="0" borderId="0" xfId="1492"/>
    <xf numFmtId="0" fontId="29" fillId="4" borderId="16" xfId="472" applyFont="1" applyFill="1" applyBorder="1" applyAlignment="1">
      <alignment readingOrder="2"/>
    </xf>
    <xf numFmtId="0" fontId="28" fillId="4" borderId="16" xfId="472" applyFont="1" applyFill="1" applyBorder="1" applyAlignment="1">
      <alignment horizontal="right" vertical="center"/>
    </xf>
    <xf numFmtId="0" fontId="29" fillId="4" borderId="16" xfId="472" applyFont="1" applyFill="1" applyBorder="1" applyAlignment="1">
      <alignment horizontal="right" vertical="center" readingOrder="2"/>
    </xf>
    <xf numFmtId="0" fontId="25" fillId="0" borderId="19" xfId="0" applyFont="1" applyBorder="1" applyAlignment="1">
      <alignment horizontal="center" vertical="center"/>
    </xf>
    <xf numFmtId="0" fontId="20" fillId="5" borderId="19" xfId="472" applyFont="1" applyFill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/>
    </xf>
    <xf numFmtId="0" fontId="95" fillId="0" borderId="0" xfId="472" applyFont="1" applyAlignment="1">
      <alignment horizontal="right" vertical="center" wrapText="1" readingOrder="2"/>
    </xf>
    <xf numFmtId="1" fontId="95" fillId="0" borderId="0" xfId="472" applyNumberFormat="1" applyFont="1" applyAlignment="1">
      <alignment horizontal="right" vertical="center" wrapText="1" readingOrder="2"/>
    </xf>
    <xf numFmtId="0" fontId="95" fillId="0" borderId="0" xfId="472" applyFont="1" applyAlignment="1">
      <alignment horizontal="center" vertical="center" wrapText="1" readingOrder="2"/>
    </xf>
    <xf numFmtId="1" fontId="95" fillId="0" borderId="0" xfId="472" applyNumberFormat="1" applyFont="1" applyAlignment="1">
      <alignment horizontal="center" vertical="center" wrapText="1" readingOrder="2"/>
    </xf>
    <xf numFmtId="0" fontId="20" fillId="0" borderId="0" xfId="472" applyFont="1" applyAlignment="1">
      <alignment horizontal="center" vertical="center" readingOrder="2"/>
    </xf>
    <xf numFmtId="1" fontId="20" fillId="0" borderId="0" xfId="472" applyNumberFormat="1" applyFont="1" applyAlignment="1">
      <alignment horizontal="center" vertical="center" readingOrder="2"/>
    </xf>
    <xf numFmtId="0" fontId="20" fillId="0" borderId="0" xfId="472" applyFont="1" applyAlignment="1">
      <alignment horizontal="center" vertical="center"/>
    </xf>
    <xf numFmtId="1" fontId="20" fillId="0" borderId="0" xfId="472" applyNumberFormat="1" applyFont="1" applyAlignment="1">
      <alignment horizontal="center" vertical="center"/>
    </xf>
    <xf numFmtId="1" fontId="28" fillId="44" borderId="2" xfId="472" applyNumberFormat="1" applyFont="1" applyFill="1" applyBorder="1" applyAlignment="1">
      <alignment horizontal="center" vertical="center" readingOrder="2"/>
    </xf>
    <xf numFmtId="1" fontId="29" fillId="44" borderId="2" xfId="472" applyNumberFormat="1" applyFont="1" applyFill="1" applyBorder="1" applyAlignment="1">
      <alignment horizontal="center" vertical="center" wrapText="1" readingOrder="2"/>
    </xf>
    <xf numFmtId="1" fontId="29" fillId="44" borderId="2" xfId="472" quotePrefix="1" applyNumberFormat="1" applyFont="1" applyFill="1" applyBorder="1" applyAlignment="1">
      <alignment horizontal="center" vertical="center" wrapText="1" readingOrder="2"/>
    </xf>
    <xf numFmtId="0" fontId="106" fillId="5" borderId="21" xfId="472" applyFont="1" applyFill="1" applyBorder="1" applyAlignment="1">
      <alignment horizontal="center" vertical="center" readingOrder="2"/>
    </xf>
    <xf numFmtId="0" fontId="25" fillId="0" borderId="21" xfId="0" applyFont="1" applyBorder="1" applyAlignment="1">
      <alignment horizontal="center" vertical="center"/>
    </xf>
    <xf numFmtId="0" fontId="20" fillId="5" borderId="21" xfId="0" applyFont="1" applyFill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106" fillId="5" borderId="75" xfId="472" applyFont="1" applyFill="1" applyBorder="1" applyAlignment="1">
      <alignment horizontal="center" vertical="center" readingOrder="2"/>
    </xf>
    <xf numFmtId="0" fontId="25" fillId="0" borderId="75" xfId="0" applyFont="1" applyBorder="1" applyAlignment="1">
      <alignment horizontal="center" vertical="center"/>
    </xf>
    <xf numFmtId="0" fontId="20" fillId="5" borderId="75" xfId="0" applyFont="1" applyFill="1" applyBorder="1" applyAlignment="1">
      <alignment horizontal="center" vertical="center"/>
    </xf>
    <xf numFmtId="0" fontId="20" fillId="0" borderId="75" xfId="0" applyFont="1" applyBorder="1" applyAlignment="1">
      <alignment horizontal="center" vertical="center"/>
    </xf>
    <xf numFmtId="0" fontId="106" fillId="5" borderId="75" xfId="472" quotePrefix="1" applyFont="1" applyFill="1" applyBorder="1" applyAlignment="1">
      <alignment horizontal="center" vertical="center" readingOrder="2"/>
    </xf>
    <xf numFmtId="0" fontId="107" fillId="5" borderId="75" xfId="472" applyFont="1" applyFill="1" applyBorder="1" applyAlignment="1">
      <alignment horizontal="center" vertical="center" readingOrder="2"/>
    </xf>
    <xf numFmtId="0" fontId="106" fillId="5" borderId="75" xfId="472" applyFont="1" applyFill="1" applyBorder="1" applyAlignment="1">
      <alignment horizontal="center" vertical="center"/>
    </xf>
    <xf numFmtId="0" fontId="106" fillId="5" borderId="75" xfId="472" quotePrefix="1" applyFont="1" applyFill="1" applyBorder="1" applyAlignment="1">
      <alignment horizontal="center" vertical="center"/>
    </xf>
    <xf numFmtId="0" fontId="28" fillId="4" borderId="73" xfId="472" applyFont="1" applyFill="1" applyBorder="1" applyAlignment="1">
      <alignment horizontal="center" vertical="center" readingOrder="2"/>
    </xf>
    <xf numFmtId="0" fontId="33" fillId="45" borderId="0" xfId="472" applyFill="1"/>
    <xf numFmtId="0" fontId="28" fillId="4" borderId="76" xfId="472" applyFont="1" applyFill="1" applyBorder="1" applyAlignment="1">
      <alignment horizontal="center" vertical="center" readingOrder="2"/>
    </xf>
    <xf numFmtId="0" fontId="28" fillId="4" borderId="74" xfId="472" applyFont="1" applyFill="1" applyBorder="1" applyAlignment="1">
      <alignment horizontal="center" vertical="center" readingOrder="2"/>
    </xf>
    <xf numFmtId="0" fontId="28" fillId="3" borderId="15" xfId="472" applyFont="1" applyFill="1" applyBorder="1" applyAlignment="1">
      <alignment horizontal="center" vertical="center" readingOrder="2"/>
    </xf>
    <xf numFmtId="0" fontId="106" fillId="3" borderId="0" xfId="472" applyFont="1" applyFill="1" applyAlignment="1">
      <alignment horizontal="center" vertical="center" readingOrder="2"/>
    </xf>
    <xf numFmtId="1" fontId="26" fillId="3" borderId="0" xfId="1493" applyNumberFormat="1" applyFont="1" applyFill="1" applyAlignment="1">
      <alignment horizontal="center" vertical="center" readingOrder="2"/>
    </xf>
    <xf numFmtId="1" fontId="59" fillId="3" borderId="0" xfId="472" applyNumberFormat="1" applyFont="1" applyFill="1" applyAlignment="1">
      <alignment horizontal="center" vertical="center" wrapText="1"/>
    </xf>
    <xf numFmtId="0" fontId="97" fillId="0" borderId="0" xfId="472" applyFont="1"/>
    <xf numFmtId="0" fontId="28" fillId="4" borderId="77" xfId="472" applyFont="1" applyFill="1" applyBorder="1" applyAlignment="1">
      <alignment horizontal="right" vertical="center" readingOrder="2"/>
    </xf>
    <xf numFmtId="0" fontId="24" fillId="0" borderId="78" xfId="1494" applyFont="1" applyBorder="1" applyAlignment="1">
      <alignment horizontal="center" vertical="center"/>
    </xf>
    <xf numFmtId="0" fontId="26" fillId="5" borderId="63" xfId="1494" applyFont="1" applyFill="1" applyBorder="1" applyAlignment="1">
      <alignment horizontal="center" vertical="center"/>
    </xf>
    <xf numFmtId="0" fontId="26" fillId="0" borderId="63" xfId="1494" applyFont="1" applyBorder="1" applyAlignment="1">
      <alignment horizontal="center" vertical="center"/>
    </xf>
    <xf numFmtId="0" fontId="26" fillId="5" borderId="64" xfId="1494" applyFont="1" applyFill="1" applyBorder="1" applyAlignment="1">
      <alignment horizontal="center" vertical="center"/>
    </xf>
    <xf numFmtId="0" fontId="28" fillId="4" borderId="79" xfId="472" applyFont="1" applyFill="1" applyBorder="1" applyAlignment="1">
      <alignment horizontal="right" vertical="center" readingOrder="2"/>
    </xf>
    <xf numFmtId="0" fontId="24" fillId="0" borderId="80" xfId="1494" applyFont="1" applyBorder="1" applyAlignment="1">
      <alignment horizontal="center" vertical="center"/>
    </xf>
    <xf numFmtId="0" fontId="26" fillId="5" borderId="66" xfId="1494" applyFont="1" applyFill="1" applyBorder="1" applyAlignment="1">
      <alignment horizontal="center" vertical="center"/>
    </xf>
    <xf numFmtId="0" fontId="26" fillId="0" borderId="66" xfId="1494" applyFont="1" applyBorder="1" applyAlignment="1">
      <alignment horizontal="center" vertical="center"/>
    </xf>
    <xf numFmtId="0" fontId="26" fillId="5" borderId="67" xfId="1494" applyFont="1" applyFill="1" applyBorder="1" applyAlignment="1">
      <alignment horizontal="center" vertical="center"/>
    </xf>
    <xf numFmtId="0" fontId="29" fillId="4" borderId="79" xfId="472" applyFont="1" applyFill="1" applyBorder="1" applyAlignment="1">
      <alignment readingOrder="2"/>
    </xf>
    <xf numFmtId="0" fontId="28" fillId="4" borderId="79" xfId="472" applyFont="1" applyFill="1" applyBorder="1" applyAlignment="1">
      <alignment horizontal="right" vertical="center"/>
    </xf>
    <xf numFmtId="0" fontId="29" fillId="4" borderId="79" xfId="472" applyFont="1" applyFill="1" applyBorder="1" applyAlignment="1">
      <alignment horizontal="right" vertical="center" readingOrder="2"/>
    </xf>
    <xf numFmtId="0" fontId="24" fillId="0" borderId="81" xfId="1494" applyFont="1" applyBorder="1" applyAlignment="1">
      <alignment horizontal="center" vertical="center"/>
    </xf>
    <xf numFmtId="0" fontId="26" fillId="5" borderId="82" xfId="1494" applyFont="1" applyFill="1" applyBorder="1" applyAlignment="1">
      <alignment horizontal="center" vertical="center"/>
    </xf>
    <xf numFmtId="0" fontId="26" fillId="0" borderId="82" xfId="1494" applyFont="1" applyBorder="1" applyAlignment="1">
      <alignment horizontal="center" vertical="center"/>
    </xf>
    <xf numFmtId="0" fontId="26" fillId="5" borderId="83" xfId="1494" applyFont="1" applyFill="1" applyBorder="1" applyAlignment="1">
      <alignment horizontal="center" vertical="center"/>
    </xf>
    <xf numFmtId="0" fontId="95" fillId="0" borderId="0" xfId="472" applyFont="1" applyAlignment="1">
      <alignment vertical="center" wrapText="1" readingOrder="2"/>
    </xf>
    <xf numFmtId="1" fontId="95" fillId="0" borderId="0" xfId="472" applyNumberFormat="1" applyFont="1" applyAlignment="1">
      <alignment vertical="center" wrapText="1" readingOrder="2"/>
    </xf>
    <xf numFmtId="0" fontId="26" fillId="0" borderId="0" xfId="472" applyFont="1" applyAlignment="1">
      <alignment horizontal="center" vertical="center" wrapText="1"/>
    </xf>
    <xf numFmtId="0" fontId="106" fillId="5" borderId="84" xfId="472" applyFont="1" applyFill="1" applyBorder="1" applyAlignment="1">
      <alignment horizontal="center" vertical="center" readingOrder="2"/>
    </xf>
    <xf numFmtId="0" fontId="20" fillId="5" borderId="85" xfId="0" applyFont="1" applyFill="1" applyBorder="1" applyAlignment="1">
      <alignment horizontal="center" vertical="center"/>
    </xf>
    <xf numFmtId="0" fontId="106" fillId="5" borderId="86" xfId="472" applyFont="1" applyFill="1" applyBorder="1" applyAlignment="1">
      <alignment horizontal="center" vertical="center" readingOrder="2"/>
    </xf>
    <xf numFmtId="0" fontId="20" fillId="5" borderId="87" xfId="0" applyFont="1" applyFill="1" applyBorder="1" applyAlignment="1">
      <alignment horizontal="center" vertical="center"/>
    </xf>
    <xf numFmtId="0" fontId="106" fillId="5" borderId="88" xfId="472" applyFont="1" applyFill="1" applyBorder="1" applyAlignment="1">
      <alignment horizontal="center" vertical="center" readingOrder="2"/>
    </xf>
    <xf numFmtId="0" fontId="20" fillId="5" borderId="89" xfId="0" applyFont="1" applyFill="1" applyBorder="1" applyAlignment="1">
      <alignment horizontal="center" vertical="center"/>
    </xf>
    <xf numFmtId="0" fontId="106" fillId="5" borderId="86" xfId="472" quotePrefix="1" applyFont="1" applyFill="1" applyBorder="1" applyAlignment="1">
      <alignment horizontal="center" vertical="center" readingOrder="2"/>
    </xf>
    <xf numFmtId="0" fontId="107" fillId="5" borderId="86" xfId="472" applyFont="1" applyFill="1" applyBorder="1" applyAlignment="1">
      <alignment horizontal="center" vertical="center" readingOrder="2"/>
    </xf>
    <xf numFmtId="0" fontId="106" fillId="5" borderId="86" xfId="472" applyFont="1" applyFill="1" applyBorder="1" applyAlignment="1">
      <alignment horizontal="center" vertical="center"/>
    </xf>
    <xf numFmtId="0" fontId="28" fillId="4" borderId="90" xfId="472" applyFont="1" applyFill="1" applyBorder="1" applyAlignment="1">
      <alignment horizontal="center" vertical="center" readingOrder="2"/>
    </xf>
    <xf numFmtId="0" fontId="28" fillId="4" borderId="71" xfId="472" applyFont="1" applyFill="1" applyBorder="1" applyAlignment="1">
      <alignment horizontal="center" vertical="center" readingOrder="2"/>
    </xf>
    <xf numFmtId="0" fontId="28" fillId="4" borderId="72" xfId="472" applyFont="1" applyFill="1" applyBorder="1" applyAlignment="1">
      <alignment horizontal="center" vertical="center" readingOrder="2"/>
    </xf>
    <xf numFmtId="0" fontId="106" fillId="5" borderId="91" xfId="472" applyFont="1" applyFill="1" applyBorder="1" applyAlignment="1">
      <alignment horizontal="center" vertical="center" readingOrder="2"/>
    </xf>
    <xf numFmtId="0" fontId="25" fillId="0" borderId="92" xfId="0" applyFont="1" applyBorder="1" applyAlignment="1">
      <alignment horizontal="center" vertical="center"/>
    </xf>
    <xf numFmtId="0" fontId="20" fillId="5" borderId="92" xfId="0" applyFont="1" applyFill="1" applyBorder="1" applyAlignment="1">
      <alignment horizontal="center" vertical="center"/>
    </xf>
    <xf numFmtId="0" fontId="20" fillId="0" borderId="92" xfId="0" applyFont="1" applyBorder="1" applyAlignment="1">
      <alignment horizontal="center" vertical="center"/>
    </xf>
    <xf numFmtId="0" fontId="20" fillId="5" borderId="93" xfId="0" applyFont="1" applyFill="1" applyBorder="1" applyAlignment="1">
      <alignment horizontal="center" vertical="center"/>
    </xf>
    <xf numFmtId="0" fontId="106" fillId="3" borderId="15" xfId="472" applyFont="1" applyFill="1" applyBorder="1" applyAlignment="1">
      <alignment horizontal="center" vertical="center" readingOrder="2"/>
    </xf>
    <xf numFmtId="0" fontId="29" fillId="44" borderId="2" xfId="472" quotePrefix="1" applyFont="1" applyFill="1" applyBorder="1" applyAlignment="1">
      <alignment horizontal="center" vertical="center" wrapText="1" readingOrder="2"/>
    </xf>
    <xf numFmtId="0" fontId="109" fillId="44" borderId="2" xfId="472" applyFont="1" applyFill="1" applyBorder="1" applyAlignment="1">
      <alignment horizontal="center" vertical="center" wrapText="1" readingOrder="2"/>
    </xf>
    <xf numFmtId="0" fontId="109" fillId="44" borderId="2" xfId="472" quotePrefix="1" applyFont="1" applyFill="1" applyBorder="1" applyAlignment="1">
      <alignment horizontal="center" vertical="center" wrapText="1" readingOrder="2"/>
    </xf>
    <xf numFmtId="0" fontId="110" fillId="44" borderId="2" xfId="472" applyFont="1" applyFill="1" applyBorder="1" applyAlignment="1">
      <alignment horizontal="center" vertical="center" wrapText="1" readingOrder="2"/>
    </xf>
    <xf numFmtId="0" fontId="110" fillId="44" borderId="2" xfId="472" quotePrefix="1" applyFont="1" applyFill="1" applyBorder="1" applyAlignment="1">
      <alignment horizontal="center" vertical="center" wrapText="1" readingOrder="2"/>
    </xf>
    <xf numFmtId="0" fontId="20" fillId="0" borderId="0" xfId="472" applyFont="1" applyAlignment="1">
      <alignment vertical="center" wrapText="1"/>
    </xf>
    <xf numFmtId="0" fontId="24" fillId="0" borderId="0" xfId="472" applyFont="1" applyAlignment="1">
      <alignment horizontal="center" vertical="center" shrinkToFit="1" readingOrder="2"/>
    </xf>
    <xf numFmtId="1" fontId="24" fillId="0" borderId="0" xfId="472" applyNumberFormat="1" applyFont="1" applyAlignment="1">
      <alignment horizontal="center" shrinkToFit="1"/>
    </xf>
    <xf numFmtId="0" fontId="20" fillId="0" borderId="0" xfId="472" applyFont="1" applyAlignment="1">
      <alignment vertical="center" shrinkToFit="1"/>
    </xf>
    <xf numFmtId="1" fontId="24" fillId="0" borderId="0" xfId="472" applyNumberFormat="1" applyFont="1" applyAlignment="1">
      <alignment horizontal="center" vertical="center" shrinkToFit="1" readingOrder="2"/>
    </xf>
    <xf numFmtId="1" fontId="105" fillId="0" borderId="0" xfId="472" applyNumberFormat="1" applyFont="1" applyAlignment="1">
      <alignment horizontal="center" shrinkToFit="1"/>
    </xf>
    <xf numFmtId="1" fontId="20" fillId="0" borderId="0" xfId="472" applyNumberFormat="1" applyFont="1" applyAlignment="1">
      <alignment vertical="center" shrinkToFit="1"/>
    </xf>
    <xf numFmtId="0" fontId="105" fillId="0" borderId="0" xfId="472" applyFont="1" applyAlignment="1">
      <alignment horizontal="center" vertical="center" shrinkToFit="1" readingOrder="2"/>
    </xf>
    <xf numFmtId="1" fontId="105" fillId="0" borderId="5" xfId="472" applyNumberFormat="1" applyFont="1" applyBorder="1" applyAlignment="1">
      <alignment horizontal="center" shrinkToFit="1"/>
    </xf>
    <xf numFmtId="0" fontId="28" fillId="4" borderId="5" xfId="472" applyFont="1" applyFill="1" applyBorder="1" applyAlignment="1">
      <alignment horizontal="right" vertical="center" shrinkToFit="1" readingOrder="2"/>
    </xf>
    <xf numFmtId="0" fontId="20" fillId="0" borderId="19" xfId="472" applyFont="1" applyBorder="1" applyAlignment="1">
      <alignment horizontal="center" shrinkToFit="1"/>
    </xf>
    <xf numFmtId="0" fontId="20" fillId="5" borderId="19" xfId="472" applyFont="1" applyFill="1" applyBorder="1" applyAlignment="1">
      <alignment horizontal="center" shrinkToFit="1"/>
    </xf>
    <xf numFmtId="0" fontId="20" fillId="5" borderId="0" xfId="472" applyFont="1" applyFill="1" applyAlignment="1">
      <alignment horizontal="center" shrinkToFit="1"/>
    </xf>
    <xf numFmtId="0" fontId="28" fillId="4" borderId="73" xfId="472" applyFont="1" applyFill="1" applyBorder="1" applyAlignment="1">
      <alignment horizontal="right" vertical="center" shrinkToFit="1" readingOrder="2"/>
    </xf>
    <xf numFmtId="0" fontId="20" fillId="0" borderId="37" xfId="472" applyFont="1" applyBorder="1" applyAlignment="1">
      <alignment horizontal="center" shrinkToFit="1"/>
    </xf>
    <xf numFmtId="0" fontId="20" fillId="5" borderId="37" xfId="472" applyFont="1" applyFill="1" applyBorder="1" applyAlignment="1">
      <alignment horizontal="center" shrinkToFit="1"/>
    </xf>
    <xf numFmtId="0" fontId="20" fillId="5" borderId="3" xfId="472" applyFont="1" applyFill="1" applyBorder="1" applyAlignment="1">
      <alignment horizontal="center" shrinkToFit="1"/>
    </xf>
    <xf numFmtId="0" fontId="28" fillId="4" borderId="16" xfId="472" applyFont="1" applyFill="1" applyBorder="1" applyAlignment="1">
      <alignment horizontal="right" vertical="center" shrinkToFit="1" readingOrder="2"/>
    </xf>
    <xf numFmtId="0" fontId="20" fillId="5" borderId="1" xfId="472" applyFont="1" applyFill="1" applyBorder="1" applyAlignment="1">
      <alignment horizontal="center" shrinkToFit="1"/>
    </xf>
    <xf numFmtId="0" fontId="28" fillId="4" borderId="16" xfId="472" applyFont="1" applyFill="1" applyBorder="1" applyAlignment="1">
      <alignment shrinkToFit="1" readingOrder="2"/>
    </xf>
    <xf numFmtId="0" fontId="28" fillId="4" borderId="16" xfId="472" applyFont="1" applyFill="1" applyBorder="1" applyAlignment="1">
      <alignment horizontal="right" vertical="center" shrinkToFit="1"/>
    </xf>
    <xf numFmtId="0" fontId="20" fillId="0" borderId="4" xfId="472" applyFont="1" applyBorder="1" applyAlignment="1">
      <alignment horizontal="center" shrinkToFit="1"/>
    </xf>
    <xf numFmtId="0" fontId="20" fillId="5" borderId="4" xfId="472" applyFont="1" applyFill="1" applyBorder="1" applyAlignment="1">
      <alignment horizontal="center" shrinkToFit="1"/>
    </xf>
    <xf numFmtId="164" fontId="20" fillId="0" borderId="0" xfId="472" applyNumberFormat="1" applyFont="1" applyAlignment="1">
      <alignment horizontal="center" vertical="center"/>
    </xf>
    <xf numFmtId="164" fontId="20" fillId="0" borderId="0" xfId="472" applyNumberFormat="1" applyFont="1" applyAlignment="1">
      <alignment vertical="center"/>
    </xf>
    <xf numFmtId="0" fontId="29" fillId="44" borderId="2" xfId="472" quotePrefix="1" applyFont="1" applyFill="1" applyBorder="1" applyAlignment="1">
      <alignment horizontal="center" vertical="center" readingOrder="2"/>
    </xf>
    <xf numFmtId="1" fontId="28" fillId="44" borderId="2" xfId="472" applyNumberFormat="1" applyFont="1" applyFill="1" applyBorder="1" applyAlignment="1">
      <alignment horizontal="center" vertical="center" wrapText="1" readingOrder="2"/>
    </xf>
    <xf numFmtId="0" fontId="28" fillId="44" borderId="2" xfId="472" applyFont="1" applyFill="1" applyBorder="1" applyAlignment="1">
      <alignment horizontal="center" vertical="center" wrapText="1" readingOrder="2"/>
    </xf>
    <xf numFmtId="0" fontId="24" fillId="0" borderId="0" xfId="472" applyFont="1" applyAlignment="1">
      <alignment horizontal="center" vertical="center" wrapText="1"/>
    </xf>
    <xf numFmtId="0" fontId="105" fillId="0" borderId="5" xfId="472" applyFont="1" applyBorder="1" applyAlignment="1">
      <alignment horizontal="center" vertical="center" readingOrder="2"/>
    </xf>
    <xf numFmtId="1" fontId="105" fillId="0" borderId="5" xfId="472" applyNumberFormat="1" applyFont="1" applyBorder="1" applyAlignment="1">
      <alignment horizontal="center" vertical="center" wrapText="1"/>
    </xf>
    <xf numFmtId="0" fontId="28" fillId="4" borderId="84" xfId="472" applyFont="1" applyFill="1" applyBorder="1" applyAlignment="1">
      <alignment horizontal="right" vertical="center" readingOrder="2"/>
    </xf>
    <xf numFmtId="0" fontId="106" fillId="3" borderId="21" xfId="472" applyFont="1" applyFill="1" applyBorder="1" applyAlignment="1">
      <alignment horizontal="center" vertical="center" wrapText="1"/>
    </xf>
    <xf numFmtId="1" fontId="26" fillId="5" borderId="21" xfId="472" applyNumberFormat="1" applyFont="1" applyFill="1" applyBorder="1" applyAlignment="1">
      <alignment horizontal="center" vertical="center" wrapText="1"/>
    </xf>
    <xf numFmtId="0" fontId="26" fillId="0" borderId="21" xfId="472" applyFont="1" applyBorder="1" applyAlignment="1">
      <alignment horizontal="center" vertical="center" wrapText="1"/>
    </xf>
    <xf numFmtId="0" fontId="26" fillId="0" borderId="22" xfId="472" applyFont="1" applyBorder="1" applyAlignment="1">
      <alignment horizontal="center" vertical="center" wrapText="1"/>
    </xf>
    <xf numFmtId="0" fontId="28" fillId="4" borderId="94" xfId="472" applyFont="1" applyFill="1" applyBorder="1" applyAlignment="1">
      <alignment horizontal="right" vertical="center" readingOrder="2"/>
    </xf>
    <xf numFmtId="0" fontId="26" fillId="0" borderId="75" xfId="472" applyFont="1" applyBorder="1" applyAlignment="1">
      <alignment horizontal="center" vertical="center" wrapText="1"/>
    </xf>
    <xf numFmtId="1" fontId="26" fillId="5" borderId="75" xfId="472" applyNumberFormat="1" applyFont="1" applyFill="1" applyBorder="1" applyAlignment="1">
      <alignment horizontal="center" vertical="center" wrapText="1"/>
    </xf>
    <xf numFmtId="0" fontId="26" fillId="0" borderId="95" xfId="472" applyFont="1" applyBorder="1" applyAlignment="1">
      <alignment horizontal="center" vertical="center" wrapText="1"/>
    </xf>
    <xf numFmtId="0" fontId="28" fillId="4" borderId="96" xfId="472" applyFont="1" applyFill="1" applyBorder="1" applyAlignment="1">
      <alignment horizontal="right" vertical="center" readingOrder="2"/>
    </xf>
    <xf numFmtId="0" fontId="106" fillId="3" borderId="97" xfId="472" applyFont="1" applyFill="1" applyBorder="1" applyAlignment="1">
      <alignment horizontal="center" vertical="center" wrapText="1"/>
    </xf>
    <xf numFmtId="1" fontId="26" fillId="5" borderId="97" xfId="472" applyNumberFormat="1" applyFont="1" applyFill="1" applyBorder="1" applyAlignment="1">
      <alignment horizontal="center" vertical="center" wrapText="1"/>
    </xf>
    <xf numFmtId="0" fontId="26" fillId="0" borderId="97" xfId="472" applyFont="1" applyBorder="1" applyAlignment="1">
      <alignment horizontal="center" vertical="center" wrapText="1"/>
    </xf>
    <xf numFmtId="0" fontId="26" fillId="0" borderId="98" xfId="472" applyFont="1" applyBorder="1" applyAlignment="1">
      <alignment horizontal="center" vertical="center" wrapText="1"/>
    </xf>
    <xf numFmtId="0" fontId="112" fillId="0" borderId="0" xfId="472" applyFont="1" applyAlignment="1">
      <alignment readingOrder="2"/>
    </xf>
    <xf numFmtId="1" fontId="108" fillId="0" borderId="0" xfId="472" applyNumberFormat="1" applyFont="1" applyAlignment="1">
      <alignment horizontal="center" vertical="center" wrapText="1"/>
    </xf>
    <xf numFmtId="0" fontId="108" fillId="0" borderId="0" xfId="472" applyFont="1" applyAlignment="1">
      <alignment horizontal="center" vertical="center" wrapText="1"/>
    </xf>
    <xf numFmtId="0" fontId="21" fillId="0" borderId="0" xfId="472" applyFont="1" applyAlignment="1">
      <alignment horizontal="right" vertical="center" readingOrder="2"/>
    </xf>
    <xf numFmtId="0" fontId="112" fillId="0" borderId="0" xfId="472" applyFont="1" applyAlignment="1">
      <alignment horizontal="right" vertical="center" readingOrder="2"/>
    </xf>
    <xf numFmtId="164" fontId="28" fillId="44" borderId="2" xfId="472" applyNumberFormat="1" applyFont="1" applyFill="1" applyBorder="1" applyAlignment="1">
      <alignment horizontal="center" vertical="center" wrapText="1" readingOrder="2"/>
    </xf>
    <xf numFmtId="164" fontId="28" fillId="44" borderId="2" xfId="472" quotePrefix="1" applyNumberFormat="1" applyFont="1" applyFill="1" applyBorder="1" applyAlignment="1">
      <alignment horizontal="center" vertical="center" wrapText="1" readingOrder="2"/>
    </xf>
    <xf numFmtId="164" fontId="24" fillId="0" borderId="0" xfId="472" applyNumberFormat="1" applyFont="1" applyAlignment="1">
      <alignment horizontal="center" vertical="center" wrapText="1"/>
    </xf>
    <xf numFmtId="164" fontId="105" fillId="0" borderId="0" xfId="472" applyNumberFormat="1" applyFont="1" applyAlignment="1">
      <alignment horizontal="center" vertical="center" wrapText="1"/>
    </xf>
    <xf numFmtId="1" fontId="26" fillId="0" borderId="21" xfId="472" applyNumberFormat="1" applyFont="1" applyBorder="1" applyAlignment="1">
      <alignment horizontal="center" vertical="center" readingOrder="2"/>
    </xf>
    <xf numFmtId="164" fontId="26" fillId="5" borderId="21" xfId="0" applyNumberFormat="1" applyFont="1" applyFill="1" applyBorder="1" applyAlignment="1">
      <alignment horizontal="center" vertical="center" wrapText="1"/>
    </xf>
    <xf numFmtId="164" fontId="26" fillId="0" borderId="21" xfId="0" applyNumberFormat="1" applyFont="1" applyBorder="1" applyAlignment="1">
      <alignment horizontal="center" vertical="center" wrapText="1"/>
    </xf>
    <xf numFmtId="164" fontId="26" fillId="5" borderId="22" xfId="0" applyNumberFormat="1" applyFont="1" applyFill="1" applyBorder="1" applyAlignment="1">
      <alignment horizontal="center" vertical="center" wrapText="1"/>
    </xf>
    <xf numFmtId="1" fontId="26" fillId="0" borderId="75" xfId="472" applyNumberFormat="1" applyFont="1" applyBorder="1" applyAlignment="1">
      <alignment horizontal="center" vertical="center" wrapText="1"/>
    </xf>
    <xf numFmtId="164" fontId="26" fillId="5" borderId="75" xfId="0" applyNumberFormat="1" applyFont="1" applyFill="1" applyBorder="1" applyAlignment="1">
      <alignment horizontal="center" vertical="center" wrapText="1"/>
    </xf>
    <xf numFmtId="164" fontId="26" fillId="0" borderId="75" xfId="0" applyNumberFormat="1" applyFont="1" applyBorder="1" applyAlignment="1">
      <alignment horizontal="center" vertical="center" wrapText="1"/>
    </xf>
    <xf numFmtId="164" fontId="26" fillId="5" borderId="95" xfId="0" applyNumberFormat="1" applyFont="1" applyFill="1" applyBorder="1" applyAlignment="1">
      <alignment horizontal="center" vertical="center" wrapText="1"/>
    </xf>
    <xf numFmtId="1" fontId="106" fillId="3" borderId="75" xfId="472" applyNumberFormat="1" applyFont="1" applyFill="1" applyBorder="1" applyAlignment="1">
      <alignment horizontal="center" vertical="center" wrapText="1"/>
    </xf>
    <xf numFmtId="1" fontId="26" fillId="0" borderId="97" xfId="472" applyNumberFormat="1" applyFont="1" applyBorder="1" applyAlignment="1">
      <alignment horizontal="center" vertical="center" wrapText="1"/>
    </xf>
    <xf numFmtId="164" fontId="26" fillId="5" borderId="97" xfId="0" applyNumberFormat="1" applyFont="1" applyFill="1" applyBorder="1" applyAlignment="1">
      <alignment horizontal="center" vertical="center" wrapText="1"/>
    </xf>
    <xf numFmtId="164" fontId="26" fillId="0" borderId="97" xfId="0" applyNumberFormat="1" applyFont="1" applyBorder="1" applyAlignment="1">
      <alignment horizontal="center" vertical="center" wrapText="1"/>
    </xf>
    <xf numFmtId="164" fontId="26" fillId="5" borderId="98" xfId="0" applyNumberFormat="1" applyFont="1" applyFill="1" applyBorder="1" applyAlignment="1">
      <alignment horizontal="center" vertical="center" wrapText="1"/>
    </xf>
    <xf numFmtId="0" fontId="111" fillId="0" borderId="0" xfId="472" applyFont="1" applyAlignment="1">
      <alignment horizontal="right" vertical="center" wrapText="1" readingOrder="2"/>
    </xf>
    <xf numFmtId="0" fontId="20" fillId="0" borderId="0" xfId="472" applyFont="1"/>
    <xf numFmtId="0" fontId="29" fillId="44" borderId="0" xfId="472" applyFont="1" applyFill="1" applyAlignment="1">
      <alignment horizontal="center" vertical="center" readingOrder="2"/>
    </xf>
    <xf numFmtId="0" fontId="28" fillId="44" borderId="2" xfId="472" quotePrefix="1" applyFont="1" applyFill="1" applyBorder="1" applyAlignment="1">
      <alignment horizontal="center" vertical="center" readingOrder="2"/>
    </xf>
    <xf numFmtId="1" fontId="30" fillId="44" borderId="2" xfId="472" applyNumberFormat="1" applyFont="1" applyFill="1" applyBorder="1" applyAlignment="1">
      <alignment horizontal="center" vertical="center" wrapText="1" readingOrder="2"/>
    </xf>
    <xf numFmtId="164" fontId="30" fillId="44" borderId="2" xfId="472" applyNumberFormat="1" applyFont="1" applyFill="1" applyBorder="1" applyAlignment="1">
      <alignment horizontal="center" vertical="center" wrapText="1" readingOrder="2"/>
    </xf>
    <xf numFmtId="1" fontId="25" fillId="0" borderId="5" xfId="472" applyNumberFormat="1" applyFont="1" applyBorder="1" applyAlignment="1">
      <alignment horizontal="center" vertical="center" readingOrder="2"/>
    </xf>
    <xf numFmtId="164" fontId="25" fillId="0" borderId="5" xfId="472" applyNumberFormat="1" applyFont="1" applyBorder="1" applyAlignment="1">
      <alignment horizontal="center" vertical="center" readingOrder="2"/>
    </xf>
    <xf numFmtId="164" fontId="24" fillId="0" borderId="5" xfId="472" applyNumberFormat="1" applyFont="1" applyBorder="1" applyAlignment="1">
      <alignment horizontal="center" vertical="center" wrapText="1"/>
    </xf>
    <xf numFmtId="0" fontId="107" fillId="5" borderId="21" xfId="472" applyFont="1" applyFill="1" applyBorder="1" applyAlignment="1">
      <alignment horizontal="right" vertical="center" readingOrder="2"/>
    </xf>
    <xf numFmtId="1" fontId="20" fillId="3" borderId="21" xfId="0" applyNumberFormat="1" applyFont="1" applyFill="1" applyBorder="1" applyAlignment="1">
      <alignment horizontal="center" readingOrder="2"/>
    </xf>
    <xf numFmtId="164" fontId="20" fillId="5" borderId="21" xfId="0" applyNumberFormat="1" applyFont="1" applyFill="1" applyBorder="1" applyAlignment="1">
      <alignment horizontal="center" readingOrder="2"/>
    </xf>
    <xf numFmtId="164" fontId="20" fillId="0" borderId="21" xfId="0" applyNumberFormat="1" applyFont="1" applyBorder="1" applyAlignment="1">
      <alignment horizontal="center" readingOrder="2"/>
    </xf>
    <xf numFmtId="164" fontId="20" fillId="5" borderId="22" xfId="0" applyNumberFormat="1" applyFont="1" applyFill="1" applyBorder="1" applyAlignment="1">
      <alignment horizontal="center" readingOrder="2"/>
    </xf>
    <xf numFmtId="0" fontId="107" fillId="5" borderId="75" xfId="472" applyFont="1" applyFill="1" applyBorder="1" applyAlignment="1">
      <alignment horizontal="right" vertical="center" readingOrder="2"/>
    </xf>
    <xf numFmtId="1" fontId="20" fillId="3" borderId="75" xfId="0" applyNumberFormat="1" applyFont="1" applyFill="1" applyBorder="1" applyAlignment="1">
      <alignment horizontal="center" readingOrder="2"/>
    </xf>
    <xf numFmtId="164" fontId="20" fillId="5" borderId="75" xfId="0" applyNumberFormat="1" applyFont="1" applyFill="1" applyBorder="1" applyAlignment="1">
      <alignment horizontal="center" readingOrder="2"/>
    </xf>
    <xf numFmtId="164" fontId="20" fillId="0" borderId="75" xfId="0" applyNumberFormat="1" applyFont="1" applyBorder="1" applyAlignment="1">
      <alignment horizontal="center" readingOrder="2"/>
    </xf>
    <xf numFmtId="164" fontId="20" fillId="5" borderId="95" xfId="0" applyNumberFormat="1" applyFont="1" applyFill="1" applyBorder="1" applyAlignment="1">
      <alignment horizontal="center" readingOrder="2"/>
    </xf>
    <xf numFmtId="0" fontId="28" fillId="4" borderId="94" xfId="472" applyFont="1" applyFill="1" applyBorder="1" applyAlignment="1">
      <alignment horizontal="center" vertical="center" readingOrder="2"/>
    </xf>
    <xf numFmtId="0" fontId="28" fillId="4" borderId="94" xfId="472" applyFont="1" applyFill="1" applyBorder="1" applyAlignment="1">
      <alignment horizontal="center" readingOrder="2"/>
    </xf>
    <xf numFmtId="0" fontId="20" fillId="2" borderId="0" xfId="472" applyFont="1" applyFill="1"/>
    <xf numFmtId="0" fontId="107" fillId="5" borderId="75" xfId="472" quotePrefix="1" applyFont="1" applyFill="1" applyBorder="1" applyAlignment="1">
      <alignment horizontal="right" vertical="center" readingOrder="2"/>
    </xf>
    <xf numFmtId="0" fontId="28" fillId="4" borderId="96" xfId="472" applyFont="1" applyFill="1" applyBorder="1" applyAlignment="1">
      <alignment horizontal="center" vertical="center" readingOrder="2"/>
    </xf>
    <xf numFmtId="0" fontId="107" fillId="5" borderId="97" xfId="472" applyFont="1" applyFill="1" applyBorder="1" applyAlignment="1">
      <alignment horizontal="right" vertical="center" readingOrder="2"/>
    </xf>
    <xf numFmtId="1" fontId="20" fillId="3" borderId="97" xfId="0" applyNumberFormat="1" applyFont="1" applyFill="1" applyBorder="1" applyAlignment="1">
      <alignment horizontal="center" readingOrder="2"/>
    </xf>
    <xf numFmtId="164" fontId="20" fillId="5" borderId="97" xfId="0" applyNumberFormat="1" applyFont="1" applyFill="1" applyBorder="1" applyAlignment="1">
      <alignment horizontal="center" readingOrder="2"/>
    </xf>
    <xf numFmtId="164" fontId="20" fillId="0" borderId="97" xfId="0" applyNumberFormat="1" applyFont="1" applyBorder="1" applyAlignment="1">
      <alignment horizontal="center" readingOrder="2"/>
    </xf>
    <xf numFmtId="164" fontId="20" fillId="5" borderId="98" xfId="0" applyNumberFormat="1" applyFont="1" applyFill="1" applyBorder="1" applyAlignment="1">
      <alignment horizontal="center" readingOrder="2"/>
    </xf>
    <xf numFmtId="2" fontId="115" fillId="3" borderId="15" xfId="472" applyNumberFormat="1" applyFont="1" applyFill="1" applyBorder="1" applyAlignment="1">
      <alignment vertical="center" wrapText="1" readingOrder="2"/>
    </xf>
    <xf numFmtId="2" fontId="71" fillId="3" borderId="0" xfId="472" applyNumberFormat="1" applyFont="1" applyFill="1" applyAlignment="1">
      <alignment vertical="center" wrapText="1" readingOrder="2"/>
    </xf>
    <xf numFmtId="2" fontId="115" fillId="3" borderId="0" xfId="472" applyNumberFormat="1" applyFont="1" applyFill="1" applyAlignment="1">
      <alignment vertical="center" wrapText="1" readingOrder="2"/>
    </xf>
    <xf numFmtId="0" fontId="113" fillId="3" borderId="0" xfId="472" applyFont="1" applyFill="1" applyAlignment="1">
      <alignment horizontal="center" vertical="center" wrapText="1" readingOrder="2"/>
    </xf>
    <xf numFmtId="0" fontId="113" fillId="3" borderId="0" xfId="472" applyFont="1" applyFill="1" applyAlignment="1">
      <alignment horizontal="right" vertical="center" wrapText="1" readingOrder="2"/>
    </xf>
    <xf numFmtId="1" fontId="113" fillId="3" borderId="0" xfId="472" applyNumberFormat="1" applyFont="1" applyFill="1" applyAlignment="1">
      <alignment horizontal="right" vertical="center" wrapText="1" readingOrder="2"/>
    </xf>
    <xf numFmtId="1" fontId="20" fillId="0" borderId="0" xfId="472" applyNumberFormat="1" applyFont="1" applyAlignment="1">
      <alignment horizontal="center"/>
    </xf>
    <xf numFmtId="0" fontId="22" fillId="0" borderId="0" xfId="472" applyFont="1"/>
    <xf numFmtId="0" fontId="25" fillId="0" borderId="21" xfId="525" applyFont="1" applyBorder="1" applyAlignment="1">
      <alignment horizontal="center"/>
    </xf>
    <xf numFmtId="0" fontId="20" fillId="5" borderId="21" xfId="525" applyFont="1" applyFill="1" applyBorder="1" applyAlignment="1">
      <alignment horizontal="center"/>
    </xf>
    <xf numFmtId="0" fontId="20" fillId="0" borderId="21" xfId="525" applyFont="1" applyBorder="1" applyAlignment="1">
      <alignment horizontal="center"/>
    </xf>
    <xf numFmtId="0" fontId="20" fillId="5" borderId="99" xfId="525" applyFont="1" applyFill="1" applyBorder="1" applyAlignment="1">
      <alignment horizontal="center"/>
    </xf>
    <xf numFmtId="0" fontId="25" fillId="0" borderId="75" xfId="525" applyFont="1" applyBorder="1" applyAlignment="1">
      <alignment horizontal="center"/>
    </xf>
    <xf numFmtId="0" fontId="20" fillId="5" borderId="75" xfId="525" applyFont="1" applyFill="1" applyBorder="1" applyAlignment="1">
      <alignment horizontal="center"/>
    </xf>
    <xf numFmtId="0" fontId="20" fillId="0" borderId="75" xfId="525" applyFont="1" applyBorder="1" applyAlignment="1">
      <alignment horizontal="center"/>
    </xf>
    <xf numFmtId="0" fontId="20" fillId="5" borderId="95" xfId="525" applyFont="1" applyFill="1" applyBorder="1" applyAlignment="1">
      <alignment horizontal="center"/>
    </xf>
    <xf numFmtId="0" fontId="29" fillId="4" borderId="94" xfId="472" applyFont="1" applyFill="1" applyBorder="1" applyAlignment="1">
      <alignment readingOrder="2"/>
    </xf>
    <xf numFmtId="0" fontId="28" fillId="4" borderId="94" xfId="472" applyFont="1" applyFill="1" applyBorder="1" applyAlignment="1">
      <alignment horizontal="right" vertical="center"/>
    </xf>
    <xf numFmtId="0" fontId="29" fillId="4" borderId="94" xfId="472" applyFont="1" applyFill="1" applyBorder="1" applyAlignment="1">
      <alignment horizontal="right" vertical="center" readingOrder="2"/>
    </xf>
    <xf numFmtId="0" fontId="25" fillId="0" borderId="97" xfId="525" applyFont="1" applyBorder="1" applyAlignment="1">
      <alignment horizontal="center"/>
    </xf>
    <xf numFmtId="0" fontId="20" fillId="5" borderId="97" xfId="525" applyFont="1" applyFill="1" applyBorder="1" applyAlignment="1">
      <alignment horizontal="center"/>
    </xf>
    <xf numFmtId="0" fontId="20" fillId="0" borderId="97" xfId="525" applyFont="1" applyBorder="1" applyAlignment="1">
      <alignment horizontal="center"/>
    </xf>
    <xf numFmtId="0" fontId="20" fillId="5" borderId="98" xfId="525" applyFont="1" applyFill="1" applyBorder="1" applyAlignment="1">
      <alignment horizontal="center"/>
    </xf>
    <xf numFmtId="0" fontId="95" fillId="0" borderId="0" xfId="472" applyFont="1" applyAlignment="1">
      <alignment vertical="center" readingOrder="2"/>
    </xf>
    <xf numFmtId="1" fontId="95" fillId="0" borderId="0" xfId="472" applyNumberFormat="1" applyFont="1" applyAlignment="1">
      <alignment vertical="center" readingOrder="2"/>
    </xf>
    <xf numFmtId="1" fontId="22" fillId="0" borderId="0" xfId="472" applyNumberFormat="1" applyFont="1" applyAlignment="1">
      <alignment horizontal="center"/>
    </xf>
    <xf numFmtId="0" fontId="28" fillId="44" borderId="2" xfId="472" quotePrefix="1" applyFont="1" applyFill="1" applyBorder="1" applyAlignment="1">
      <alignment horizontal="center" vertical="center" wrapText="1" readingOrder="2"/>
    </xf>
    <xf numFmtId="164" fontId="29" fillId="44" borderId="2" xfId="472" applyNumberFormat="1" applyFont="1" applyFill="1" applyBorder="1" applyAlignment="1">
      <alignment horizontal="center" vertical="center" wrapText="1" readingOrder="2"/>
    </xf>
    <xf numFmtId="1" fontId="105" fillId="3" borderId="21" xfId="472" applyNumberFormat="1" applyFont="1" applyFill="1" applyBorder="1" applyAlignment="1">
      <alignment horizontal="center" vertical="center" readingOrder="2"/>
    </xf>
    <xf numFmtId="0" fontId="20" fillId="5" borderId="21" xfId="525" applyFont="1" applyFill="1" applyBorder="1" applyAlignment="1">
      <alignment horizontal="center" vertical="center"/>
    </xf>
    <xf numFmtId="0" fontId="20" fillId="0" borderId="21" xfId="525" applyFont="1" applyBorder="1" applyAlignment="1">
      <alignment horizontal="center" vertical="center"/>
    </xf>
    <xf numFmtId="0" fontId="20" fillId="5" borderId="85" xfId="525" applyFont="1" applyFill="1" applyBorder="1" applyAlignment="1">
      <alignment horizontal="center" vertical="center"/>
    </xf>
    <xf numFmtId="1" fontId="105" fillId="3" borderId="75" xfId="472" applyNumberFormat="1" applyFont="1" applyFill="1" applyBorder="1" applyAlignment="1">
      <alignment horizontal="center" vertical="center" readingOrder="2"/>
    </xf>
    <xf numFmtId="0" fontId="20" fillId="5" borderId="75" xfId="525" applyFont="1" applyFill="1" applyBorder="1" applyAlignment="1">
      <alignment horizontal="center" vertical="center"/>
    </xf>
    <xf numFmtId="0" fontId="20" fillId="0" borderId="75" xfId="525" applyFont="1" applyBorder="1" applyAlignment="1">
      <alignment horizontal="center" vertical="center"/>
    </xf>
    <xf numFmtId="0" fontId="20" fillId="5" borderId="95" xfId="525" applyFont="1" applyFill="1" applyBorder="1" applyAlignment="1">
      <alignment horizontal="center" vertical="center"/>
    </xf>
    <xf numFmtId="0" fontId="29" fillId="4" borderId="94" xfId="472" applyFont="1" applyFill="1" applyBorder="1" applyAlignment="1">
      <alignment horizontal="center" readingOrder="2"/>
    </xf>
    <xf numFmtId="0" fontId="29" fillId="4" borderId="94" xfId="472" applyFont="1" applyFill="1" applyBorder="1" applyAlignment="1">
      <alignment horizontal="center" vertical="center" readingOrder="2"/>
    </xf>
    <xf numFmtId="0" fontId="20" fillId="3" borderId="75" xfId="525" applyFont="1" applyFill="1" applyBorder="1" applyAlignment="1">
      <alignment horizontal="center" vertical="center"/>
    </xf>
    <xf numFmtId="0" fontId="29" fillId="4" borderId="96" xfId="472" applyFont="1" applyFill="1" applyBorder="1" applyAlignment="1">
      <alignment horizontal="center" vertical="center" readingOrder="2"/>
    </xf>
    <xf numFmtId="1" fontId="105" fillId="3" borderId="97" xfId="472" applyNumberFormat="1" applyFont="1" applyFill="1" applyBorder="1" applyAlignment="1">
      <alignment horizontal="center" vertical="center" readingOrder="2"/>
    </xf>
    <xf numFmtId="0" fontId="20" fillId="5" borderId="97" xfId="525" applyFont="1" applyFill="1" applyBorder="1" applyAlignment="1">
      <alignment horizontal="center" vertical="center"/>
    </xf>
    <xf numFmtId="0" fontId="20" fillId="0" borderId="97" xfId="525" applyFont="1" applyBorder="1" applyAlignment="1">
      <alignment horizontal="center" vertical="center"/>
    </xf>
    <xf numFmtId="0" fontId="20" fillId="5" borderId="98" xfId="525" applyFont="1" applyFill="1" applyBorder="1" applyAlignment="1">
      <alignment horizontal="center" vertical="center"/>
    </xf>
    <xf numFmtId="1" fontId="33" fillId="0" borderId="0" xfId="472" applyNumberFormat="1"/>
    <xf numFmtId="0" fontId="29" fillId="44" borderId="1" xfId="472" applyFont="1" applyFill="1" applyBorder="1" applyAlignment="1">
      <alignment horizontal="center" vertical="center" readingOrder="2"/>
    </xf>
    <xf numFmtId="1" fontId="28" fillId="44" borderId="1" xfId="472" applyNumberFormat="1" applyFont="1" applyFill="1" applyBorder="1" applyAlignment="1">
      <alignment horizontal="center" vertical="center" readingOrder="2"/>
    </xf>
    <xf numFmtId="0" fontId="28" fillId="4" borderId="100" xfId="472" applyFont="1" applyFill="1" applyBorder="1" applyAlignment="1">
      <alignment horizontal="right" vertical="center" readingOrder="2"/>
    </xf>
    <xf numFmtId="0" fontId="25" fillId="0" borderId="101" xfId="0" applyFont="1" applyBorder="1" applyAlignment="1">
      <alignment horizontal="center"/>
    </xf>
    <xf numFmtId="0" fontId="20" fillId="5" borderId="101" xfId="0" applyFont="1" applyFill="1" applyBorder="1" applyAlignment="1">
      <alignment horizontal="center"/>
    </xf>
    <xf numFmtId="0" fontId="20" fillId="0" borderId="101" xfId="0" applyFont="1" applyBorder="1" applyAlignment="1">
      <alignment horizontal="center"/>
    </xf>
    <xf numFmtId="0" fontId="20" fillId="5" borderId="102" xfId="0" applyFont="1" applyFill="1" applyBorder="1" applyAlignment="1">
      <alignment horizontal="center"/>
    </xf>
    <xf numFmtId="0" fontId="28" fillId="4" borderId="103" xfId="472" applyFont="1" applyFill="1" applyBorder="1" applyAlignment="1">
      <alignment horizontal="right" vertical="center" readingOrder="2"/>
    </xf>
    <xf numFmtId="0" fontId="25" fillId="0" borderId="79" xfId="0" applyFont="1" applyBorder="1" applyAlignment="1">
      <alignment horizontal="center"/>
    </xf>
    <xf numFmtId="0" fontId="20" fillId="5" borderId="79" xfId="0" applyFont="1" applyFill="1" applyBorder="1" applyAlignment="1">
      <alignment horizontal="center"/>
    </xf>
    <xf numFmtId="0" fontId="20" fillId="0" borderId="79" xfId="0" applyFont="1" applyBorder="1" applyAlignment="1">
      <alignment horizontal="center"/>
    </xf>
    <xf numFmtId="0" fontId="20" fillId="5" borderId="104" xfId="0" applyFont="1" applyFill="1" applyBorder="1" applyAlignment="1">
      <alignment horizontal="center"/>
    </xf>
    <xf numFmtId="0" fontId="29" fillId="4" borderId="103" xfId="472" applyFont="1" applyFill="1" applyBorder="1" applyAlignment="1">
      <alignment readingOrder="2"/>
    </xf>
    <xf numFmtId="0" fontId="28" fillId="4" borderId="103" xfId="472" applyFont="1" applyFill="1" applyBorder="1" applyAlignment="1">
      <alignment horizontal="right" vertical="center"/>
    </xf>
    <xf numFmtId="0" fontId="29" fillId="4" borderId="103" xfId="472" applyFont="1" applyFill="1" applyBorder="1" applyAlignment="1">
      <alignment horizontal="right" vertical="center" readingOrder="2"/>
    </xf>
    <xf numFmtId="0" fontId="28" fillId="4" borderId="105" xfId="472" applyFont="1" applyFill="1" applyBorder="1" applyAlignment="1">
      <alignment horizontal="right" vertical="center" readingOrder="2"/>
    </xf>
    <xf numFmtId="0" fontId="25" fillId="0" borderId="106" xfId="0" applyFont="1" applyBorder="1" applyAlignment="1">
      <alignment horizontal="center"/>
    </xf>
    <xf numFmtId="0" fontId="20" fillId="5" borderId="106" xfId="0" applyFont="1" applyFill="1" applyBorder="1" applyAlignment="1">
      <alignment horizontal="center"/>
    </xf>
    <xf numFmtId="0" fontId="20" fillId="0" borderId="106" xfId="0" applyFont="1" applyBorder="1" applyAlignment="1">
      <alignment horizontal="center"/>
    </xf>
    <xf numFmtId="0" fontId="20" fillId="5" borderId="107" xfId="0" applyFont="1" applyFill="1" applyBorder="1" applyAlignment="1">
      <alignment horizontal="center"/>
    </xf>
    <xf numFmtId="0" fontId="95" fillId="0" borderId="0" xfId="472" applyFont="1" applyAlignment="1">
      <alignment horizontal="right" vertical="center"/>
    </xf>
    <xf numFmtId="1" fontId="95" fillId="0" borderId="0" xfId="472" applyNumberFormat="1" applyFont="1" applyAlignment="1">
      <alignment horizontal="right" vertical="center"/>
    </xf>
    <xf numFmtId="0" fontId="21" fillId="0" borderId="0" xfId="472" applyFont="1" applyAlignment="1">
      <alignment horizontal="right" vertical="center"/>
    </xf>
    <xf numFmtId="0" fontId="22" fillId="0" borderId="0" xfId="472" applyFont="1" applyAlignment="1">
      <alignment horizontal="center"/>
    </xf>
    <xf numFmtId="0" fontId="20" fillId="5" borderId="22" xfId="0" applyFont="1" applyFill="1" applyBorder="1" applyAlignment="1">
      <alignment horizontal="center" vertical="center"/>
    </xf>
    <xf numFmtId="0" fontId="20" fillId="5" borderId="95" xfId="0" applyFont="1" applyFill="1" applyBorder="1" applyAlignment="1">
      <alignment horizontal="center" vertical="center"/>
    </xf>
    <xf numFmtId="0" fontId="107" fillId="5" borderId="92" xfId="472" applyFont="1" applyFill="1" applyBorder="1" applyAlignment="1">
      <alignment horizontal="right" vertical="center" readingOrder="2"/>
    </xf>
    <xf numFmtId="0" fontId="20" fillId="5" borderId="97" xfId="0" applyFont="1" applyFill="1" applyBorder="1" applyAlignment="1">
      <alignment horizontal="center" vertical="center"/>
    </xf>
    <xf numFmtId="0" fontId="20" fillId="0" borderId="97" xfId="0" applyFont="1" applyBorder="1" applyAlignment="1">
      <alignment horizontal="center" vertical="center"/>
    </xf>
    <xf numFmtId="0" fontId="20" fillId="5" borderId="98" xfId="0" applyFont="1" applyFill="1" applyBorder="1" applyAlignment="1">
      <alignment horizontal="center" vertical="center"/>
    </xf>
    <xf numFmtId="0" fontId="33" fillId="0" borderId="0" xfId="472" applyAlignment="1">
      <alignment horizontal="center" vertical="center"/>
    </xf>
    <xf numFmtId="0" fontId="28" fillId="44" borderId="1" xfId="472" applyFont="1" applyFill="1" applyBorder="1" applyAlignment="1">
      <alignment horizontal="center" vertical="center" readingOrder="2"/>
    </xf>
    <xf numFmtId="1" fontId="24" fillId="0" borderId="108" xfId="472" applyNumberFormat="1" applyFont="1" applyBorder="1" applyAlignment="1">
      <alignment horizontal="center" vertical="center" wrapText="1"/>
    </xf>
    <xf numFmtId="1" fontId="26" fillId="5" borderId="17" xfId="472" applyNumberFormat="1" applyFont="1" applyFill="1" applyBorder="1" applyAlignment="1">
      <alignment horizontal="center" vertical="center" wrapText="1"/>
    </xf>
    <xf numFmtId="1" fontId="26" fillId="0" borderId="109" xfId="472" applyNumberFormat="1" applyFont="1" applyBorder="1" applyAlignment="1">
      <alignment horizontal="center" vertical="center" wrapText="1"/>
    </xf>
    <xf numFmtId="0" fontId="28" fillId="4" borderId="3" xfId="472" applyFont="1" applyFill="1" applyBorder="1" applyAlignment="1">
      <alignment horizontal="right" vertical="center" readingOrder="2"/>
    </xf>
    <xf numFmtId="1" fontId="24" fillId="0" borderId="3" xfId="472" applyNumberFormat="1" applyFont="1" applyBorder="1" applyAlignment="1">
      <alignment horizontal="center" vertical="center" wrapText="1"/>
    </xf>
    <xf numFmtId="1" fontId="26" fillId="5" borderId="3" xfId="472" applyNumberFormat="1" applyFont="1" applyFill="1" applyBorder="1" applyAlignment="1">
      <alignment horizontal="center" vertical="center" wrapText="1"/>
    </xf>
    <xf numFmtId="1" fontId="26" fillId="0" borderId="3" xfId="472" applyNumberFormat="1" applyFont="1" applyBorder="1" applyAlignment="1">
      <alignment horizontal="center" vertical="center" wrapText="1"/>
    </xf>
    <xf numFmtId="0" fontId="28" fillId="4" borderId="1" xfId="472" applyFont="1" applyFill="1" applyBorder="1" applyAlignment="1">
      <alignment horizontal="right" vertical="center" readingOrder="2"/>
    </xf>
    <xf numFmtId="1" fontId="24" fillId="0" borderId="1" xfId="472" applyNumberFormat="1" applyFont="1" applyBorder="1" applyAlignment="1">
      <alignment horizontal="center" vertical="center" wrapText="1"/>
    </xf>
    <xf numFmtId="1" fontId="26" fillId="5" borderId="1" xfId="472" applyNumberFormat="1" applyFont="1" applyFill="1" applyBorder="1" applyAlignment="1">
      <alignment horizontal="center" vertical="center" wrapText="1"/>
    </xf>
    <xf numFmtId="1" fontId="26" fillId="0" borderId="1" xfId="472" applyNumberFormat="1" applyFont="1" applyBorder="1" applyAlignment="1">
      <alignment horizontal="center" vertical="center" wrapText="1"/>
    </xf>
    <xf numFmtId="0" fontId="29" fillId="4" borderId="1" xfId="472" applyFont="1" applyFill="1" applyBorder="1" applyAlignment="1">
      <alignment readingOrder="2"/>
    </xf>
    <xf numFmtId="0" fontId="28" fillId="4" borderId="1" xfId="472" applyFont="1" applyFill="1" applyBorder="1" applyAlignment="1">
      <alignment horizontal="right" vertical="center"/>
    </xf>
    <xf numFmtId="0" fontId="29" fillId="4" borderId="1" xfId="472" applyFont="1" applyFill="1" applyBorder="1" applyAlignment="1">
      <alignment horizontal="right" vertical="center" readingOrder="2"/>
    </xf>
    <xf numFmtId="0" fontId="95" fillId="0" borderId="0" xfId="472" applyFont="1" applyAlignment="1">
      <alignment vertical="center"/>
    </xf>
    <xf numFmtId="1" fontId="95" fillId="0" borderId="0" xfId="472" applyNumberFormat="1" applyFont="1" applyAlignment="1">
      <alignment vertical="center"/>
    </xf>
    <xf numFmtId="0" fontId="25" fillId="0" borderId="110" xfId="472" applyFont="1" applyBorder="1" applyAlignment="1">
      <alignment horizontal="center" vertical="center" readingOrder="2"/>
    </xf>
    <xf numFmtId="0" fontId="28" fillId="4" borderId="111" xfId="472" applyFont="1" applyFill="1" applyBorder="1" applyAlignment="1">
      <alignment horizontal="center" vertical="center" readingOrder="2"/>
    </xf>
    <xf numFmtId="0" fontId="107" fillId="5" borderId="112" xfId="472" applyFont="1" applyFill="1" applyBorder="1" applyAlignment="1">
      <alignment horizontal="right" vertical="center" readingOrder="2"/>
    </xf>
    <xf numFmtId="0" fontId="28" fillId="4" borderId="114" xfId="472" applyFont="1" applyFill="1" applyBorder="1" applyAlignment="1">
      <alignment horizontal="center" vertical="center" readingOrder="2"/>
    </xf>
    <xf numFmtId="0" fontId="28" fillId="4" borderId="113" xfId="472" applyFont="1" applyFill="1" applyBorder="1" applyAlignment="1">
      <alignment horizontal="center" vertical="center" readingOrder="2"/>
    </xf>
    <xf numFmtId="0" fontId="28" fillId="4" borderId="94" xfId="472" applyFont="1" applyFill="1" applyBorder="1" applyAlignment="1">
      <alignment horizontal="center" vertical="center"/>
    </xf>
    <xf numFmtId="1" fontId="20" fillId="5" borderId="1" xfId="525" applyNumberFormat="1" applyFont="1" applyFill="1" applyBorder="1" applyAlignment="1">
      <alignment horizontal="center"/>
    </xf>
    <xf numFmtId="0" fontId="28" fillId="4" borderId="2" xfId="472" applyFont="1" applyFill="1" applyBorder="1" applyAlignment="1">
      <alignment horizontal="right" vertical="center" readingOrder="2"/>
    </xf>
    <xf numFmtId="1" fontId="20" fillId="5" borderId="2" xfId="525" applyNumberFormat="1" applyFont="1" applyFill="1" applyBorder="1" applyAlignment="1">
      <alignment horizontal="center"/>
    </xf>
    <xf numFmtId="1" fontId="20" fillId="5" borderId="75" xfId="525" applyNumberFormat="1" applyFont="1" applyFill="1" applyBorder="1" applyAlignment="1">
      <alignment horizontal="center"/>
    </xf>
    <xf numFmtId="0" fontId="28" fillId="4" borderId="91" xfId="472" applyFont="1" applyFill="1" applyBorder="1" applyAlignment="1">
      <alignment horizontal="right" vertical="center" readingOrder="2"/>
    </xf>
    <xf numFmtId="1" fontId="20" fillId="5" borderId="97" xfId="525" applyNumberFormat="1" applyFont="1" applyFill="1" applyBorder="1" applyAlignment="1">
      <alignment horizontal="center"/>
    </xf>
    <xf numFmtId="1" fontId="20" fillId="5" borderId="3" xfId="525" applyNumberFormat="1" applyFont="1" applyFill="1" applyBorder="1" applyAlignment="1">
      <alignment horizontal="center"/>
    </xf>
    <xf numFmtId="0" fontId="28" fillId="4" borderId="1" xfId="472" applyFont="1" applyFill="1" applyBorder="1" applyAlignment="1">
      <alignment readingOrder="2"/>
    </xf>
    <xf numFmtId="0" fontId="29" fillId="4" borderId="111" xfId="472" applyFont="1" applyFill="1" applyBorder="1" applyAlignment="1">
      <alignment horizontal="center" vertical="center" readingOrder="2"/>
    </xf>
    <xf numFmtId="1" fontId="107" fillId="5" borderId="75" xfId="472" applyNumberFormat="1" applyFont="1" applyFill="1" applyBorder="1" applyAlignment="1">
      <alignment horizontal="right" vertical="center" readingOrder="2"/>
    </xf>
    <xf numFmtId="1" fontId="106" fillId="3" borderId="75" xfId="472" applyNumberFormat="1" applyFont="1" applyFill="1" applyBorder="1" applyAlignment="1">
      <alignment horizontal="center" vertical="center" readingOrder="2"/>
    </xf>
    <xf numFmtId="1" fontId="106" fillId="5" borderId="75" xfId="472" applyNumberFormat="1" applyFont="1" applyFill="1" applyBorder="1" applyAlignment="1">
      <alignment horizontal="center" vertical="center" readingOrder="2"/>
    </xf>
    <xf numFmtId="1" fontId="106" fillId="5" borderId="115" xfId="472" applyNumberFormat="1" applyFont="1" applyFill="1" applyBorder="1" applyAlignment="1">
      <alignment horizontal="center" vertical="center" readingOrder="2"/>
    </xf>
    <xf numFmtId="0" fontId="29" fillId="4" borderId="114" xfId="472" applyFont="1" applyFill="1" applyBorder="1" applyAlignment="1">
      <alignment horizontal="center" vertical="center" readingOrder="2"/>
    </xf>
    <xf numFmtId="0" fontId="29" fillId="4" borderId="113" xfId="472" applyFont="1" applyFill="1" applyBorder="1" applyAlignment="1">
      <alignment horizontal="center" vertical="center" readingOrder="2"/>
    </xf>
    <xf numFmtId="0" fontId="29" fillId="4" borderId="94" xfId="472" applyFont="1" applyFill="1" applyBorder="1" applyAlignment="1">
      <alignment horizontal="center" vertical="center"/>
    </xf>
    <xf numFmtId="0" fontId="25" fillId="0" borderId="0" xfId="472" applyFont="1" applyAlignment="1">
      <alignment horizontal="center" vertical="center" readingOrder="2"/>
    </xf>
    <xf numFmtId="0" fontId="28" fillId="44" borderId="2" xfId="472" applyFont="1" applyFill="1" applyBorder="1" applyAlignment="1">
      <alignment horizontal="center" vertical="center" readingOrder="2"/>
    </xf>
    <xf numFmtId="0" fontId="22" fillId="0" borderId="0" xfId="472" applyFont="1" applyAlignment="1">
      <alignment textRotation="180"/>
    </xf>
    <xf numFmtId="0" fontId="28" fillId="4" borderId="116" xfId="472" applyFont="1" applyFill="1" applyBorder="1" applyAlignment="1">
      <alignment horizontal="right" vertical="center" readingOrder="2"/>
    </xf>
    <xf numFmtId="0" fontId="20" fillId="5" borderId="17" xfId="525" applyFont="1" applyFill="1" applyBorder="1" applyAlignment="1">
      <alignment horizontal="center" vertical="center" wrapText="1"/>
    </xf>
    <xf numFmtId="1" fontId="26" fillId="0" borderId="17" xfId="472" applyNumberFormat="1" applyFont="1" applyBorder="1" applyAlignment="1">
      <alignment horizontal="center" vertical="center" wrapText="1"/>
    </xf>
    <xf numFmtId="0" fontId="20" fillId="5" borderId="34" xfId="525" applyFont="1" applyFill="1" applyBorder="1" applyAlignment="1">
      <alignment horizontal="center" vertical="center" wrapText="1"/>
    </xf>
    <xf numFmtId="0" fontId="20" fillId="5" borderId="3" xfId="525" applyFont="1" applyFill="1" applyBorder="1" applyAlignment="1">
      <alignment horizontal="center" vertical="center" wrapText="1"/>
    </xf>
    <xf numFmtId="0" fontId="20" fillId="5" borderId="1" xfId="525" applyFont="1" applyFill="1" applyBorder="1" applyAlignment="1">
      <alignment horizontal="center" vertical="center" wrapText="1"/>
    </xf>
    <xf numFmtId="0" fontId="25" fillId="0" borderId="5" xfId="472" applyFont="1" applyBorder="1" applyAlignment="1">
      <alignment horizontal="center" readingOrder="2"/>
    </xf>
    <xf numFmtId="0" fontId="107" fillId="5" borderId="99" xfId="472" applyFont="1" applyFill="1" applyBorder="1" applyAlignment="1">
      <alignment horizontal="right" vertical="center" readingOrder="2"/>
    </xf>
    <xf numFmtId="0" fontId="105" fillId="3" borderId="1" xfId="472" applyFont="1" applyFill="1" applyBorder="1" applyAlignment="1">
      <alignment horizontal="center" readingOrder="2"/>
    </xf>
    <xf numFmtId="0" fontId="107" fillId="5" borderId="99" xfId="472" applyFont="1" applyFill="1" applyBorder="1" applyAlignment="1">
      <alignment horizontal="center" vertical="center" readingOrder="2"/>
    </xf>
    <xf numFmtId="0" fontId="20" fillId="0" borderId="1" xfId="489" applyFont="1" applyBorder="1" applyAlignment="1">
      <alignment horizontal="center"/>
    </xf>
    <xf numFmtId="0" fontId="107" fillId="5" borderId="21" xfId="472" applyFont="1" applyFill="1" applyBorder="1" applyAlignment="1">
      <alignment horizontal="center" vertical="center" readingOrder="2"/>
    </xf>
    <xf numFmtId="0" fontId="107" fillId="5" borderId="117" xfId="472" applyFont="1" applyFill="1" applyBorder="1" applyAlignment="1">
      <alignment horizontal="right" vertical="center" readingOrder="2"/>
    </xf>
    <xf numFmtId="0" fontId="105" fillId="3" borderId="3" xfId="472" applyFont="1" applyFill="1" applyBorder="1" applyAlignment="1">
      <alignment horizontal="center" readingOrder="2"/>
    </xf>
    <xf numFmtId="0" fontId="107" fillId="5" borderId="118" xfId="472" applyFont="1" applyFill="1" applyBorder="1" applyAlignment="1">
      <alignment horizontal="center" readingOrder="2"/>
    </xf>
    <xf numFmtId="0" fontId="107" fillId="5" borderId="119" xfId="472" applyFont="1" applyFill="1" applyBorder="1" applyAlignment="1">
      <alignment horizontal="center" vertical="center" readingOrder="2"/>
    </xf>
    <xf numFmtId="0" fontId="107" fillId="5" borderId="121" xfId="472" applyFont="1" applyFill="1" applyBorder="1" applyAlignment="1">
      <alignment horizontal="right" vertical="center" readingOrder="2"/>
    </xf>
    <xf numFmtId="0" fontId="107" fillId="5" borderId="118" xfId="472" applyFont="1" applyFill="1" applyBorder="1" applyAlignment="1">
      <alignment horizontal="center" vertical="center" readingOrder="2"/>
    </xf>
    <xf numFmtId="0" fontId="107" fillId="5" borderId="123" xfId="472" applyFont="1" applyFill="1" applyBorder="1" applyAlignment="1">
      <alignment horizontal="right" vertical="center" readingOrder="2"/>
    </xf>
    <xf numFmtId="0" fontId="107" fillId="5" borderId="118" xfId="472" applyFont="1" applyFill="1" applyBorder="1" applyAlignment="1">
      <alignment horizontal="right" vertical="center" readingOrder="2"/>
    </xf>
    <xf numFmtId="0" fontId="20" fillId="0" borderId="3" xfId="489" applyFont="1" applyBorder="1" applyAlignment="1">
      <alignment horizontal="center"/>
    </xf>
    <xf numFmtId="0" fontId="107" fillId="5" borderId="117" xfId="472" applyFont="1" applyFill="1" applyBorder="1" applyAlignment="1">
      <alignment horizontal="center" vertical="center" readingOrder="2"/>
    </xf>
    <xf numFmtId="0" fontId="107" fillId="5" borderId="124" xfId="472" applyFont="1" applyFill="1" applyBorder="1" applyAlignment="1">
      <alignment horizontal="center" vertical="center" readingOrder="2"/>
    </xf>
    <xf numFmtId="0" fontId="107" fillId="5" borderId="125" xfId="472" applyFont="1" applyFill="1" applyBorder="1" applyAlignment="1">
      <alignment horizontal="center" vertical="center" readingOrder="2"/>
    </xf>
    <xf numFmtId="0" fontId="107" fillId="5" borderId="127" xfId="472" applyFont="1" applyFill="1" applyBorder="1" applyAlignment="1">
      <alignment horizontal="right" vertical="center" readingOrder="2"/>
    </xf>
    <xf numFmtId="0" fontId="107" fillId="5" borderId="128" xfId="472" applyFont="1" applyFill="1" applyBorder="1" applyAlignment="1">
      <alignment horizontal="right" vertical="center" readingOrder="2"/>
    </xf>
    <xf numFmtId="0" fontId="107" fillId="5" borderId="121" xfId="472" quotePrefix="1" applyFont="1" applyFill="1" applyBorder="1" applyAlignment="1">
      <alignment horizontal="right" vertical="center" readingOrder="2"/>
    </xf>
    <xf numFmtId="0" fontId="107" fillId="5" borderId="129" xfId="472" quotePrefix="1" applyFont="1" applyFill="1" applyBorder="1" applyAlignment="1">
      <alignment horizontal="right" vertical="center" readingOrder="2"/>
    </xf>
    <xf numFmtId="0" fontId="107" fillId="5" borderId="89" xfId="472" applyFont="1" applyFill="1" applyBorder="1" applyAlignment="1">
      <alignment horizontal="right" vertical="center" readingOrder="2"/>
    </xf>
    <xf numFmtId="0" fontId="107" fillId="5" borderId="130" xfId="472" applyFont="1" applyFill="1" applyBorder="1" applyAlignment="1">
      <alignment horizontal="right" vertical="center" readingOrder="2"/>
    </xf>
    <xf numFmtId="0" fontId="107" fillId="5" borderId="89" xfId="472" quotePrefix="1" applyFont="1" applyFill="1" applyBorder="1" applyAlignment="1">
      <alignment horizontal="right" vertical="center" readingOrder="2"/>
    </xf>
    <xf numFmtId="0" fontId="107" fillId="5" borderId="129" xfId="472" applyFont="1" applyFill="1" applyBorder="1" applyAlignment="1">
      <alignment horizontal="right" vertical="center" readingOrder="2"/>
    </xf>
    <xf numFmtId="0" fontId="29" fillId="4" borderId="72" xfId="472" applyFont="1" applyFill="1" applyBorder="1" applyAlignment="1">
      <alignment horizontal="center" vertical="center" readingOrder="2"/>
    </xf>
    <xf numFmtId="0" fontId="29" fillId="4" borderId="131" xfId="472" applyFont="1" applyFill="1" applyBorder="1" applyAlignment="1">
      <alignment horizontal="center" vertical="center" readingOrder="2"/>
    </xf>
    <xf numFmtId="0" fontId="107" fillId="5" borderId="133" xfId="472" applyFont="1" applyFill="1" applyBorder="1" applyAlignment="1">
      <alignment horizontal="center" readingOrder="2"/>
    </xf>
    <xf numFmtId="0" fontId="20" fillId="0" borderId="134" xfId="489" applyFont="1" applyBorder="1" applyAlignment="1">
      <alignment horizontal="center"/>
    </xf>
    <xf numFmtId="0" fontId="107" fillId="5" borderId="133" xfId="472" applyFont="1" applyFill="1" applyBorder="1" applyAlignment="1">
      <alignment horizontal="center" vertical="center" readingOrder="2"/>
    </xf>
    <xf numFmtId="0" fontId="107" fillId="5" borderId="117" xfId="472" quotePrefix="1" applyFont="1" applyFill="1" applyBorder="1" applyAlignment="1">
      <alignment horizontal="right" vertical="center" readingOrder="2"/>
    </xf>
    <xf numFmtId="0" fontId="29" fillId="4" borderId="90" xfId="472" applyFont="1" applyFill="1" applyBorder="1" applyAlignment="1">
      <alignment horizontal="center" vertical="center" readingOrder="2"/>
    </xf>
    <xf numFmtId="0" fontId="33" fillId="0" borderId="0" xfId="987"/>
    <xf numFmtId="0" fontId="33" fillId="0" borderId="0" xfId="987" applyAlignment="1">
      <alignment horizontal="center" vertical="center" wrapText="1"/>
    </xf>
    <xf numFmtId="0" fontId="117" fillId="0" borderId="0" xfId="987" applyFont="1"/>
    <xf numFmtId="0" fontId="28" fillId="4" borderId="37" xfId="472" applyFont="1" applyFill="1" applyBorder="1" applyAlignment="1">
      <alignment horizontal="right" vertical="center" readingOrder="2"/>
    </xf>
    <xf numFmtId="0" fontId="20" fillId="5" borderId="37" xfId="525" applyFont="1" applyFill="1" applyBorder="1" applyAlignment="1">
      <alignment horizontal="center"/>
    </xf>
    <xf numFmtId="0" fontId="20" fillId="0" borderId="37" xfId="525" applyFont="1" applyBorder="1" applyAlignment="1">
      <alignment horizontal="center"/>
    </xf>
    <xf numFmtId="1" fontId="26" fillId="0" borderId="37" xfId="472" applyNumberFormat="1" applyFont="1" applyBorder="1" applyAlignment="1">
      <alignment horizontal="center" vertical="center" wrapText="1"/>
    </xf>
    <xf numFmtId="0" fontId="28" fillId="4" borderId="4" xfId="472" applyFont="1" applyFill="1" applyBorder="1" applyAlignment="1">
      <alignment horizontal="right" vertical="center" readingOrder="2"/>
    </xf>
    <xf numFmtId="0" fontId="20" fillId="5" borderId="4" xfId="525" applyFont="1" applyFill="1" applyBorder="1" applyAlignment="1">
      <alignment horizontal="center"/>
    </xf>
    <xf numFmtId="0" fontId="20" fillId="0" borderId="4" xfId="525" applyFont="1" applyBorder="1" applyAlignment="1">
      <alignment horizontal="center"/>
    </xf>
    <xf numFmtId="1" fontId="26" fillId="0" borderId="4" xfId="472" applyNumberFormat="1" applyFont="1" applyBorder="1" applyAlignment="1">
      <alignment horizontal="center" vertical="center" wrapText="1"/>
    </xf>
    <xf numFmtId="0" fontId="33" fillId="0" borderId="0" xfId="987" applyAlignment="1">
      <alignment horizontal="center" vertical="center"/>
    </xf>
    <xf numFmtId="0" fontId="119" fillId="44" borderId="2" xfId="472" applyFont="1" applyFill="1" applyBorder="1" applyAlignment="1">
      <alignment horizontal="center" vertical="center" wrapText="1" readingOrder="2"/>
    </xf>
    <xf numFmtId="1" fontId="120" fillId="44" borderId="2" xfId="472" applyNumberFormat="1" applyFont="1" applyFill="1" applyBorder="1" applyAlignment="1">
      <alignment horizontal="center" vertical="center" shrinkToFit="1" readingOrder="2"/>
    </xf>
    <xf numFmtId="0" fontId="121" fillId="5" borderId="20" xfId="525" applyFont="1" applyFill="1" applyBorder="1" applyAlignment="1">
      <alignment horizontal="center" shrinkToFit="1"/>
    </xf>
    <xf numFmtId="1" fontId="26" fillId="0" borderId="21" xfId="472" applyNumberFormat="1" applyFont="1" applyBorder="1" applyAlignment="1">
      <alignment horizontal="center" vertical="center" wrapText="1"/>
    </xf>
    <xf numFmtId="0" fontId="20" fillId="5" borderId="21" xfId="525" applyFont="1" applyFill="1" applyBorder="1" applyAlignment="1">
      <alignment horizontal="center" shrinkToFit="1"/>
    </xf>
    <xf numFmtId="0" fontId="121" fillId="5" borderId="94" xfId="525" applyFont="1" applyFill="1" applyBorder="1" applyAlignment="1">
      <alignment horizontal="center" shrinkToFit="1"/>
    </xf>
    <xf numFmtId="0" fontId="20" fillId="5" borderId="75" xfId="525" applyFont="1" applyFill="1" applyBorder="1" applyAlignment="1">
      <alignment horizontal="center" shrinkToFit="1"/>
    </xf>
    <xf numFmtId="0" fontId="121" fillId="5" borderId="75" xfId="525" applyFont="1" applyFill="1" applyBorder="1" applyAlignment="1">
      <alignment horizontal="center" shrinkToFit="1"/>
    </xf>
    <xf numFmtId="0" fontId="117" fillId="0" borderId="0" xfId="987" applyFont="1" applyAlignment="1">
      <alignment horizontal="center" vertical="center"/>
    </xf>
    <xf numFmtId="0" fontId="28" fillId="4" borderId="2" xfId="472" applyFont="1" applyFill="1" applyBorder="1" applyAlignment="1">
      <alignment horizontal="center" vertical="center" wrapText="1" readingOrder="2"/>
    </xf>
    <xf numFmtId="0" fontId="28" fillId="4" borderId="3" xfId="472" applyFont="1" applyFill="1" applyBorder="1" applyAlignment="1">
      <alignment horizontal="center" vertical="center" wrapText="1" readingOrder="2"/>
    </xf>
    <xf numFmtId="0" fontId="121" fillId="5" borderId="96" xfId="525" applyFont="1" applyFill="1" applyBorder="1" applyAlignment="1">
      <alignment horizontal="center" shrinkToFit="1"/>
    </xf>
    <xf numFmtId="0" fontId="20" fillId="5" borderId="97" xfId="525" applyFont="1" applyFill="1" applyBorder="1" applyAlignment="1">
      <alignment horizontal="center" shrinkToFit="1"/>
    </xf>
    <xf numFmtId="0" fontId="122" fillId="0" borderId="0" xfId="987" applyFont="1" applyAlignment="1">
      <alignment horizontal="right" wrapText="1"/>
    </xf>
    <xf numFmtId="0" fontId="122" fillId="0" borderId="0" xfId="987" applyFont="1" applyAlignment="1">
      <alignment shrinkToFit="1"/>
    </xf>
    <xf numFmtId="0" fontId="123" fillId="0" borderId="0" xfId="987" applyFont="1"/>
    <xf numFmtId="0" fontId="33" fillId="0" borderId="0" xfId="987" applyAlignment="1">
      <alignment horizontal="center" vertical="center" readingOrder="2"/>
    </xf>
    <xf numFmtId="2" fontId="28" fillId="44" borderId="2" xfId="472" applyNumberFormat="1" applyFont="1" applyFill="1" applyBorder="1" applyAlignment="1">
      <alignment horizontal="center" vertical="center" wrapText="1" readingOrder="2"/>
    </xf>
    <xf numFmtId="0" fontId="33" fillId="0" borderId="0" xfId="987" applyAlignment="1">
      <alignment horizontal="center" vertical="center" wrapText="1" readingOrder="2"/>
    </xf>
    <xf numFmtId="2" fontId="105" fillId="0" borderId="5" xfId="472" applyNumberFormat="1" applyFont="1" applyBorder="1" applyAlignment="1">
      <alignment horizontal="center" vertical="center" wrapText="1"/>
    </xf>
    <xf numFmtId="2" fontId="24" fillId="0" borderId="0" xfId="472" applyNumberFormat="1" applyFont="1" applyAlignment="1">
      <alignment horizontal="center" vertical="center" wrapText="1"/>
    </xf>
    <xf numFmtId="2" fontId="20" fillId="3" borderId="1" xfId="525" applyNumberFormat="1" applyFont="1" applyFill="1" applyBorder="1" applyAlignment="1">
      <alignment horizontal="center" vertical="center"/>
    </xf>
    <xf numFmtId="2" fontId="20" fillId="5" borderId="1" xfId="525" applyNumberFormat="1" applyFont="1" applyFill="1" applyBorder="1" applyAlignment="1">
      <alignment horizontal="center"/>
    </xf>
    <xf numFmtId="0" fontId="20" fillId="0" borderId="3" xfId="525" applyFont="1" applyBorder="1" applyAlignment="1">
      <alignment horizontal="center"/>
    </xf>
    <xf numFmtId="0" fontId="20" fillId="5" borderId="3" xfId="525" applyFont="1" applyFill="1" applyBorder="1" applyAlignment="1">
      <alignment horizontal="center"/>
    </xf>
    <xf numFmtId="0" fontId="124" fillId="0" borderId="0" xfId="987" applyFont="1" applyAlignment="1">
      <alignment horizontal="center" vertical="center" readingOrder="2"/>
    </xf>
    <xf numFmtId="2" fontId="123" fillId="0" borderId="0" xfId="987" applyNumberFormat="1" applyFont="1" applyAlignment="1">
      <alignment horizontal="center" vertical="center" readingOrder="2"/>
    </xf>
    <xf numFmtId="2" fontId="29" fillId="44" borderId="2" xfId="472" applyNumberFormat="1" applyFont="1" applyFill="1" applyBorder="1" applyAlignment="1">
      <alignment horizontal="center" vertical="center" wrapText="1" readingOrder="2"/>
    </xf>
    <xf numFmtId="2" fontId="105" fillId="0" borderId="0" xfId="472" applyNumberFormat="1" applyFont="1" applyAlignment="1">
      <alignment horizontal="center" vertical="center" wrapText="1"/>
    </xf>
    <xf numFmtId="2" fontId="121" fillId="5" borderId="75" xfId="525" applyNumberFormat="1" applyFont="1" applyFill="1" applyBorder="1" applyAlignment="1">
      <alignment horizontal="center" vertical="center"/>
    </xf>
    <xf numFmtId="2" fontId="20" fillId="3" borderId="75" xfId="525" applyNumberFormat="1" applyFont="1" applyFill="1" applyBorder="1" applyAlignment="1">
      <alignment horizontal="center" vertical="center"/>
    </xf>
    <xf numFmtId="2" fontId="20" fillId="5" borderId="75" xfId="525" applyNumberFormat="1" applyFont="1" applyFill="1" applyBorder="1" applyAlignment="1">
      <alignment horizontal="center" vertical="center"/>
    </xf>
    <xf numFmtId="1" fontId="20" fillId="5" borderId="75" xfId="525" applyNumberFormat="1" applyFont="1" applyFill="1" applyBorder="1" applyAlignment="1">
      <alignment horizontal="center" vertical="center"/>
    </xf>
    <xf numFmtId="1" fontId="20" fillId="3" borderId="75" xfId="525" applyNumberFormat="1" applyFont="1" applyFill="1" applyBorder="1" applyAlignment="1">
      <alignment horizontal="center" vertical="center"/>
    </xf>
    <xf numFmtId="0" fontId="125" fillId="0" borderId="0" xfId="987" applyFont="1" applyAlignment="1">
      <alignment horizontal="center" vertical="center" readingOrder="2"/>
    </xf>
    <xf numFmtId="0" fontId="25" fillId="0" borderId="0" xfId="987" applyFont="1" applyAlignment="1">
      <alignment horizontal="center" vertical="center" readingOrder="2"/>
    </xf>
    <xf numFmtId="2" fontId="126" fillId="0" borderId="0" xfId="987" applyNumberFormat="1" applyFont="1" applyAlignment="1">
      <alignment horizontal="center" vertical="center" readingOrder="2"/>
    </xf>
    <xf numFmtId="2" fontId="33" fillId="0" borderId="0" xfId="987" applyNumberFormat="1" applyAlignment="1">
      <alignment horizontal="center" vertical="center" readingOrder="2"/>
    </xf>
    <xf numFmtId="0" fontId="33" fillId="0" borderId="0" xfId="525"/>
    <xf numFmtId="0" fontId="20" fillId="5" borderId="1" xfId="525" applyFont="1" applyFill="1" applyBorder="1" applyAlignment="1">
      <alignment horizontal="center"/>
    </xf>
    <xf numFmtId="1" fontId="26" fillId="0" borderId="2" xfId="472" applyNumberFormat="1" applyFont="1" applyBorder="1" applyAlignment="1">
      <alignment horizontal="center" vertical="center" wrapText="1"/>
    </xf>
    <xf numFmtId="1" fontId="26" fillId="0" borderId="5" xfId="472" applyNumberFormat="1" applyFont="1" applyBorder="1" applyAlignment="1">
      <alignment horizontal="center" vertical="center" wrapText="1"/>
    </xf>
    <xf numFmtId="1" fontId="20" fillId="0" borderId="5" xfId="472" applyNumberFormat="1" applyFont="1" applyBorder="1" applyAlignment="1">
      <alignment horizontal="center" vertical="center" wrapText="1"/>
    </xf>
    <xf numFmtId="0" fontId="20" fillId="5" borderId="18" xfId="525" applyFont="1" applyFill="1" applyBorder="1" applyAlignment="1">
      <alignment horizontal="center"/>
    </xf>
    <xf numFmtId="0" fontId="123" fillId="0" borderId="0" xfId="525" applyFont="1" applyAlignment="1">
      <alignment horizontal="right" indent="2"/>
    </xf>
    <xf numFmtId="0" fontId="123" fillId="0" borderId="0" xfId="525" applyFont="1"/>
    <xf numFmtId="165" fontId="123" fillId="0" borderId="0" xfId="525" applyNumberFormat="1" applyFont="1"/>
    <xf numFmtId="10" fontId="123" fillId="0" borderId="0" xfId="525" applyNumberFormat="1" applyFont="1"/>
    <xf numFmtId="0" fontId="127" fillId="0" borderId="0" xfId="525" applyFont="1" applyAlignment="1">
      <alignment vertical="center"/>
    </xf>
    <xf numFmtId="0" fontId="33" fillId="0" borderId="0" xfId="525" applyAlignment="1">
      <alignment horizontal="center"/>
    </xf>
    <xf numFmtId="0" fontId="1" fillId="0" borderId="0" xfId="1495"/>
    <xf numFmtId="0" fontId="105" fillId="0" borderId="16" xfId="472" applyFont="1" applyBorder="1" applyAlignment="1">
      <alignment horizontal="center" vertical="center" readingOrder="2"/>
    </xf>
    <xf numFmtId="0" fontId="105" fillId="0" borderId="17" xfId="472" applyFont="1" applyBorder="1" applyAlignment="1">
      <alignment horizontal="center" vertical="center" readingOrder="2"/>
    </xf>
    <xf numFmtId="1" fontId="105" fillId="0" borderId="17" xfId="472" applyNumberFormat="1" applyFont="1" applyBorder="1" applyAlignment="1">
      <alignment horizontal="center" vertical="center" wrapText="1"/>
    </xf>
    <xf numFmtId="1" fontId="105" fillId="0" borderId="18" xfId="472" applyNumberFormat="1" applyFont="1" applyBorder="1" applyAlignment="1">
      <alignment horizontal="center" vertical="center" wrapText="1"/>
    </xf>
    <xf numFmtId="0" fontId="28" fillId="4" borderId="47" xfId="472" applyFont="1" applyFill="1" applyBorder="1" applyAlignment="1">
      <alignment horizontal="right" vertical="center" readingOrder="2"/>
    </xf>
    <xf numFmtId="0" fontId="121" fillId="5" borderId="3" xfId="525" applyFont="1" applyFill="1" applyBorder="1" applyAlignment="1">
      <alignment horizontal="center"/>
    </xf>
    <xf numFmtId="0" fontId="28" fillId="4" borderId="3" xfId="472" applyFont="1" applyFill="1" applyBorder="1" applyAlignment="1">
      <alignment horizontal="right" vertical="center" readingOrder="2"/>
    </xf>
    <xf numFmtId="0" fontId="121" fillId="5" borderId="1" xfId="525" applyFont="1" applyFill="1" applyBorder="1" applyAlignment="1">
      <alignment horizontal="center"/>
    </xf>
    <xf numFmtId="0" fontId="20" fillId="0" borderId="1" xfId="525" applyFont="1" applyBorder="1" applyAlignment="1">
      <alignment horizontal="center"/>
    </xf>
    <xf numFmtId="0" fontId="28" fillId="4" borderId="2" xfId="472" applyFont="1" applyFill="1" applyBorder="1" applyAlignment="1">
      <alignment horizontal="right" vertical="center" readingOrder="2"/>
    </xf>
    <xf numFmtId="0" fontId="28" fillId="4" borderId="5" xfId="472" applyFont="1" applyFill="1" applyBorder="1" applyAlignment="1">
      <alignment horizontal="right" vertical="center" readingOrder="2"/>
    </xf>
    <xf numFmtId="0" fontId="121" fillId="5" borderId="5" xfId="525" applyFont="1" applyFill="1" applyBorder="1" applyAlignment="1">
      <alignment horizontal="center"/>
    </xf>
    <xf numFmtId="0" fontId="1" fillId="0" borderId="0" xfId="1495" applyAlignment="1">
      <alignment horizontal="center"/>
    </xf>
    <xf numFmtId="0" fontId="1" fillId="3" borderId="0" xfId="1495" applyFill="1" applyAlignment="1">
      <alignment horizontal="center"/>
    </xf>
    <xf numFmtId="0" fontId="128" fillId="0" borderId="0" xfId="1495" applyFont="1"/>
    <xf numFmtId="0" fontId="126" fillId="0" borderId="0" xfId="525" applyFont="1" applyAlignment="1">
      <alignment horizontal="center" vertical="center"/>
    </xf>
    <xf numFmtId="0" fontId="127" fillId="0" borderId="0" xfId="525" applyFont="1" applyAlignment="1">
      <alignment horizontal="center" vertical="center"/>
    </xf>
    <xf numFmtId="0" fontId="126" fillId="0" borderId="0" xfId="525" applyFont="1"/>
    <xf numFmtId="0" fontId="28" fillId="44" borderId="1" xfId="472" quotePrefix="1" applyFont="1" applyFill="1" applyBorder="1" applyAlignment="1">
      <alignment horizontal="center" vertical="center" wrapText="1" readingOrder="2"/>
    </xf>
    <xf numFmtId="0" fontId="28" fillId="4" borderId="17" xfId="472" applyFont="1" applyFill="1" applyBorder="1" applyAlignment="1">
      <alignment horizontal="right" vertical="center" readingOrder="2"/>
    </xf>
    <xf numFmtId="1" fontId="26" fillId="5" borderId="34" xfId="472" applyNumberFormat="1" applyFont="1" applyFill="1" applyBorder="1" applyAlignment="1">
      <alignment horizontal="center" vertical="center" wrapText="1"/>
    </xf>
    <xf numFmtId="1" fontId="26" fillId="0" borderId="136" xfId="472" applyNumberFormat="1" applyFont="1" applyBorder="1" applyAlignment="1">
      <alignment horizontal="center" vertical="center" wrapText="1"/>
    </xf>
    <xf numFmtId="1" fontId="26" fillId="5" borderId="136" xfId="472" applyNumberFormat="1" applyFont="1" applyFill="1" applyBorder="1" applyAlignment="1">
      <alignment horizontal="center" vertical="center" wrapText="1"/>
    </xf>
    <xf numFmtId="1" fontId="26" fillId="5" borderId="137" xfId="472" applyNumberFormat="1" applyFont="1" applyFill="1" applyBorder="1" applyAlignment="1">
      <alignment horizontal="center" vertical="center" wrapText="1"/>
    </xf>
    <xf numFmtId="1" fontId="26" fillId="0" borderId="138" xfId="472" applyNumberFormat="1" applyFont="1" applyBorder="1" applyAlignment="1">
      <alignment horizontal="center" vertical="center" wrapText="1"/>
    </xf>
    <xf numFmtId="0" fontId="29" fillId="44" borderId="1" xfId="472" quotePrefix="1" applyFont="1" applyFill="1" applyBorder="1" applyAlignment="1">
      <alignment horizontal="center" vertical="center" readingOrder="2"/>
    </xf>
    <xf numFmtId="1" fontId="24" fillId="0" borderId="5" xfId="472" applyNumberFormat="1" applyFont="1" applyBorder="1" applyAlignment="1">
      <alignment horizontal="center" vertical="center" readingOrder="2"/>
    </xf>
    <xf numFmtId="1" fontId="24" fillId="0" borderId="17" xfId="472" applyNumberFormat="1" applyFont="1" applyBorder="1" applyAlignment="1">
      <alignment horizontal="center" vertical="center" wrapText="1"/>
    </xf>
    <xf numFmtId="0" fontId="25" fillId="0" borderId="0" xfId="472" applyFont="1" applyAlignment="1">
      <alignment horizontal="center" vertical="center" wrapText="1" readingOrder="2"/>
    </xf>
    <xf numFmtId="0" fontId="30" fillId="44" borderId="1" xfId="472" applyFont="1" applyFill="1" applyBorder="1" applyAlignment="1">
      <alignment horizontal="center" vertical="center" readingOrder="2"/>
    </xf>
    <xf numFmtId="0" fontId="28" fillId="44" borderId="1" xfId="472" applyFont="1" applyFill="1" applyBorder="1" applyAlignment="1">
      <alignment horizontal="center" vertical="center" wrapText="1" readingOrder="2"/>
    </xf>
    <xf numFmtId="0" fontId="31" fillId="44" borderId="1" xfId="472" applyFont="1" applyFill="1" applyBorder="1" applyAlignment="1">
      <alignment horizontal="center" vertical="center" wrapText="1" readingOrder="2"/>
    </xf>
    <xf numFmtId="0" fontId="31" fillId="44" borderId="2" xfId="472" quotePrefix="1" applyFont="1" applyFill="1" applyBorder="1" applyAlignment="1">
      <alignment horizontal="center" vertical="center" wrapText="1" readingOrder="2"/>
    </xf>
    <xf numFmtId="0" fontId="31" fillId="44" borderId="1" xfId="472" quotePrefix="1" applyFont="1" applyFill="1" applyBorder="1" applyAlignment="1">
      <alignment horizontal="center" vertical="center" wrapText="1" readingOrder="2"/>
    </xf>
    <xf numFmtId="0" fontId="24" fillId="0" borderId="0" xfId="472" applyFont="1" applyAlignment="1">
      <alignment horizontal="center" vertical="center" readingOrder="2"/>
    </xf>
    <xf numFmtId="1" fontId="24" fillId="0" borderId="0" xfId="472" applyNumberFormat="1" applyFont="1" applyAlignment="1">
      <alignment horizontal="center" vertical="center" wrapText="1"/>
    </xf>
    <xf numFmtId="1" fontId="20" fillId="0" borderId="17" xfId="472" applyNumberFormat="1" applyFont="1" applyBorder="1" applyAlignment="1">
      <alignment horizontal="center" vertical="center" wrapText="1"/>
    </xf>
    <xf numFmtId="1" fontId="26" fillId="5" borderId="45" xfId="472" applyNumberFormat="1" applyFont="1" applyFill="1" applyBorder="1" applyAlignment="1">
      <alignment horizontal="center" vertical="center" wrapText="1"/>
    </xf>
    <xf numFmtId="0" fontId="22" fillId="0" borderId="0" xfId="472" applyFont="1" applyAlignment="1">
      <alignment readingOrder="2"/>
    </xf>
    <xf numFmtId="0" fontId="22" fillId="0" borderId="0" xfId="472" quotePrefix="1" applyFont="1" applyAlignment="1">
      <alignment horizontal="left"/>
    </xf>
    <xf numFmtId="1" fontId="29" fillId="44" borderId="1" xfId="472" applyNumberFormat="1" applyFont="1" applyFill="1" applyBorder="1" applyAlignment="1">
      <alignment horizontal="center" vertical="center" readingOrder="2"/>
    </xf>
    <xf numFmtId="0" fontId="29" fillId="44" borderId="1" xfId="472" quotePrefix="1" applyFont="1" applyFill="1" applyBorder="1" applyAlignment="1">
      <alignment horizontal="center" vertical="center" wrapText="1" readingOrder="2"/>
    </xf>
    <xf numFmtId="3" fontId="25" fillId="0" borderId="0" xfId="472" applyNumberFormat="1" applyFont="1"/>
    <xf numFmtId="0" fontId="29" fillId="44" borderId="139" xfId="472" applyFont="1" applyFill="1" applyBorder="1" applyAlignment="1">
      <alignment horizontal="center" vertical="center" readingOrder="2"/>
    </xf>
    <xf numFmtId="0" fontId="29" fillId="44" borderId="140" xfId="472" applyFont="1" applyFill="1" applyBorder="1" applyAlignment="1">
      <alignment horizontal="center" vertical="center" wrapText="1" readingOrder="2"/>
    </xf>
    <xf numFmtId="1" fontId="29" fillId="44" borderId="140" xfId="472" quotePrefix="1" applyNumberFormat="1" applyFont="1" applyFill="1" applyBorder="1" applyAlignment="1">
      <alignment horizontal="center" vertical="center" wrapText="1" readingOrder="2"/>
    </xf>
    <xf numFmtId="0" fontId="29" fillId="44" borderId="113" xfId="472" applyFont="1" applyFill="1" applyBorder="1" applyAlignment="1">
      <alignment horizontal="center" vertical="center" wrapText="1" readingOrder="2"/>
    </xf>
    <xf numFmtId="3" fontId="24" fillId="0" borderId="5" xfId="472" applyNumberFormat="1" applyFont="1" applyBorder="1" applyAlignment="1">
      <alignment horizontal="center" vertical="center" wrapText="1"/>
    </xf>
    <xf numFmtId="0" fontId="28" fillId="4" borderId="118" xfId="472" applyFont="1" applyFill="1" applyBorder="1" applyAlignment="1">
      <alignment horizontal="right" vertical="center" readingOrder="2"/>
    </xf>
    <xf numFmtId="3" fontId="26" fillId="0" borderId="141" xfId="472" applyNumberFormat="1" applyFont="1" applyBorder="1" applyAlignment="1">
      <alignment horizontal="center" vertical="center" wrapText="1"/>
    </xf>
    <xf numFmtId="3" fontId="26" fillId="5" borderId="118" xfId="472" applyNumberFormat="1" applyFont="1" applyFill="1" applyBorder="1" applyAlignment="1">
      <alignment horizontal="center" vertical="center" wrapText="1"/>
    </xf>
    <xf numFmtId="0" fontId="28" fillId="4" borderId="89" xfId="472" applyFont="1" applyFill="1" applyBorder="1" applyAlignment="1">
      <alignment horizontal="right" vertical="center" readingOrder="2"/>
    </xf>
    <xf numFmtId="0" fontId="28" fillId="4" borderId="75" xfId="472" applyFont="1" applyFill="1" applyBorder="1" applyAlignment="1">
      <alignment horizontal="right" vertical="center" readingOrder="2"/>
    </xf>
    <xf numFmtId="3" fontId="26" fillId="5" borderId="130" xfId="472" applyNumberFormat="1" applyFont="1" applyFill="1" applyBorder="1" applyAlignment="1">
      <alignment horizontal="center" vertical="center" wrapText="1"/>
    </xf>
    <xf numFmtId="0" fontId="28" fillId="4" borderId="75" xfId="472" applyFont="1" applyFill="1" applyBorder="1" applyAlignment="1">
      <alignment horizontal="right" vertical="center"/>
    </xf>
    <xf numFmtId="0" fontId="29" fillId="6" borderId="115" xfId="472" applyFont="1" applyFill="1" applyBorder="1" applyAlignment="1">
      <alignment horizontal="center" vertical="center" readingOrder="2"/>
    </xf>
    <xf numFmtId="0" fontId="29" fillId="6" borderId="115" xfId="472" applyFont="1" applyFill="1" applyBorder="1" applyAlignment="1">
      <alignment horizontal="center" vertical="center" wrapText="1" readingOrder="2"/>
    </xf>
    <xf numFmtId="1" fontId="29" fillId="6" borderId="115" xfId="472" quotePrefix="1" applyNumberFormat="1" applyFont="1" applyFill="1" applyBorder="1" applyAlignment="1">
      <alignment horizontal="center" vertical="center" wrapText="1" readingOrder="2"/>
    </xf>
    <xf numFmtId="3" fontId="26" fillId="0" borderId="119" xfId="472" applyNumberFormat="1" applyFont="1" applyBorder="1" applyAlignment="1">
      <alignment horizontal="center" vertical="center" wrapText="1"/>
    </xf>
    <xf numFmtId="3" fontId="26" fillId="5" borderId="89" xfId="472" applyNumberFormat="1" applyFont="1" applyFill="1" applyBorder="1" applyAlignment="1">
      <alignment horizontal="center" vertical="center" wrapText="1"/>
    </xf>
    <xf numFmtId="0" fontId="28" fillId="4" borderId="142" xfId="472" applyFont="1" applyFill="1" applyBorder="1" applyAlignment="1">
      <alignment horizontal="right" vertical="center" readingOrder="2"/>
    </xf>
    <xf numFmtId="0" fontId="28" fillId="4" borderId="95" xfId="472" applyFont="1" applyFill="1" applyBorder="1" applyAlignment="1">
      <alignment horizontal="right" vertical="center"/>
    </xf>
    <xf numFmtId="0" fontId="24" fillId="0" borderId="0" xfId="1437" applyFont="1" applyAlignment="1">
      <alignment horizontal="center" vertical="center" wrapText="1"/>
    </xf>
    <xf numFmtId="1" fontId="24" fillId="0" borderId="0" xfId="1437" applyNumberFormat="1" applyFont="1" applyAlignment="1">
      <alignment horizontal="center" vertical="center"/>
    </xf>
    <xf numFmtId="0" fontId="28" fillId="4" borderId="143" xfId="472" applyFont="1" applyFill="1" applyBorder="1" applyAlignment="1">
      <alignment horizontal="right" vertical="center" readingOrder="2"/>
    </xf>
    <xf numFmtId="0" fontId="28" fillId="4" borderId="142" xfId="472" applyFont="1" applyFill="1" applyBorder="1" applyAlignment="1">
      <alignment readingOrder="2"/>
    </xf>
    <xf numFmtId="0" fontId="29" fillId="4" borderId="142" xfId="472" applyFont="1" applyFill="1" applyBorder="1" applyAlignment="1">
      <alignment horizontal="right" vertical="center" readingOrder="2"/>
    </xf>
    <xf numFmtId="1" fontId="31" fillId="44" borderId="76" xfId="472" applyNumberFormat="1" applyFont="1" applyFill="1" applyBorder="1" applyAlignment="1">
      <alignment horizontal="center" vertical="center" wrapText="1" readingOrder="2"/>
    </xf>
    <xf numFmtId="1" fontId="26" fillId="0" borderId="0" xfId="472" applyNumberFormat="1" applyFont="1" applyAlignment="1">
      <alignment horizontal="center" vertical="center" wrapText="1"/>
    </xf>
    <xf numFmtId="0" fontId="26" fillId="0" borderId="3" xfId="472" applyFont="1" applyBorder="1" applyAlignment="1">
      <alignment horizontal="center" vertical="center" readingOrder="2"/>
    </xf>
    <xf numFmtId="0" fontId="24" fillId="0" borderId="3" xfId="472" applyFont="1" applyBorder="1" applyAlignment="1">
      <alignment horizontal="center" vertical="center" readingOrder="2"/>
    </xf>
    <xf numFmtId="0" fontId="26" fillId="0" borderId="4" xfId="472" applyFont="1" applyBorder="1" applyAlignment="1">
      <alignment horizontal="center" vertical="center" readingOrder="2"/>
    </xf>
    <xf numFmtId="0" fontId="24" fillId="0" borderId="4" xfId="472" applyFont="1" applyBorder="1" applyAlignment="1">
      <alignment horizontal="center" vertical="center" readingOrder="2"/>
    </xf>
    <xf numFmtId="1" fontId="22" fillId="0" borderId="0" xfId="472" applyNumberFormat="1" applyFont="1"/>
    <xf numFmtId="0" fontId="134" fillId="0" borderId="0" xfId="1442" applyFont="1"/>
    <xf numFmtId="0" fontId="135" fillId="0" borderId="0" xfId="1442" applyNumberFormat="1" applyFont="1" applyBorder="1" applyAlignment="1">
      <alignment horizontal="center" vertical="center" readingOrder="2"/>
    </xf>
    <xf numFmtId="0" fontId="26" fillId="0" borderId="0" xfId="1442" applyNumberFormat="1" applyFont="1" applyBorder="1" applyAlignment="1">
      <alignment horizontal="left" vertical="center" readingOrder="2"/>
    </xf>
    <xf numFmtId="0" fontId="28" fillId="38" borderId="1" xfId="1442" applyNumberFormat="1" applyFont="1" applyFill="1" applyBorder="1" applyAlignment="1">
      <alignment horizontal="center" vertical="center" readingOrder="2"/>
    </xf>
    <xf numFmtId="0" fontId="28" fillId="38" borderId="1" xfId="1496" applyFont="1" applyFill="1" applyBorder="1" applyAlignment="1">
      <alignment horizontal="center" vertical="center" wrapText="1" readingOrder="2"/>
    </xf>
    <xf numFmtId="0" fontId="28" fillId="4" borderId="75" xfId="1442" applyNumberFormat="1" applyFont="1" applyFill="1" applyBorder="1" applyAlignment="1">
      <alignment horizontal="center" vertical="center" readingOrder="2"/>
    </xf>
    <xf numFmtId="3" fontId="25" fillId="0" borderId="75" xfId="1442" applyNumberFormat="1" applyFont="1" applyBorder="1" applyAlignment="1">
      <alignment horizontal="center" vertical="center" readingOrder="2"/>
    </xf>
    <xf numFmtId="3" fontId="20" fillId="5" borderId="75" xfId="1442" applyNumberFormat="1" applyFont="1" applyFill="1" applyBorder="1" applyAlignment="1">
      <alignment horizontal="center" vertical="center" readingOrder="2"/>
    </xf>
    <xf numFmtId="3" fontId="20" fillId="0" borderId="75" xfId="1442" applyNumberFormat="1" applyFont="1" applyBorder="1" applyAlignment="1">
      <alignment horizontal="center" vertical="center" readingOrder="2"/>
    </xf>
    <xf numFmtId="166" fontId="20" fillId="5" borderId="75" xfId="1442" applyNumberFormat="1" applyFont="1" applyFill="1" applyBorder="1" applyAlignment="1">
      <alignment horizontal="center" vertical="center" readingOrder="2"/>
    </xf>
    <xf numFmtId="3" fontId="134" fillId="0" borderId="0" xfId="1442" applyNumberFormat="1" applyFont="1"/>
    <xf numFmtId="0" fontId="28" fillId="4" borderId="0" xfId="1442" applyNumberFormat="1" applyFont="1" applyFill="1" applyBorder="1" applyAlignment="1">
      <alignment horizontal="center" vertical="center" readingOrder="2"/>
    </xf>
    <xf numFmtId="3" fontId="20" fillId="5" borderId="0" xfId="1442" applyNumberFormat="1" applyFont="1" applyFill="1" applyBorder="1" applyAlignment="1">
      <alignment horizontal="center" vertical="center" readingOrder="2"/>
    </xf>
    <xf numFmtId="3" fontId="20" fillId="0" borderId="0" xfId="1442" applyNumberFormat="1" applyFont="1" applyBorder="1" applyAlignment="1">
      <alignment horizontal="center" vertical="center" readingOrder="2"/>
    </xf>
    <xf numFmtId="49" fontId="134" fillId="0" borderId="0" xfId="1442" applyNumberFormat="1" applyFont="1"/>
    <xf numFmtId="0" fontId="28" fillId="38" borderId="2" xfId="1442" applyNumberFormat="1" applyFont="1" applyFill="1" applyBorder="1" applyAlignment="1">
      <alignment horizontal="center" vertical="center" readingOrder="2"/>
    </xf>
    <xf numFmtId="0" fontId="28" fillId="38" borderId="2" xfId="1496" applyFont="1" applyFill="1" applyBorder="1" applyAlignment="1">
      <alignment horizontal="center" vertical="distributed" readingOrder="2"/>
    </xf>
    <xf numFmtId="0" fontId="29" fillId="38" borderId="2" xfId="1496" applyFont="1" applyFill="1" applyBorder="1" applyAlignment="1">
      <alignment horizontal="center" vertical="center" wrapText="1" readingOrder="2"/>
    </xf>
    <xf numFmtId="167" fontId="134" fillId="0" borderId="0" xfId="1442" applyNumberFormat="1" applyFont="1"/>
    <xf numFmtId="0" fontId="24" fillId="0" borderId="136" xfId="1442" applyNumberFormat="1" applyFont="1" applyBorder="1" applyAlignment="1">
      <alignment horizontal="center" vertical="center" readingOrder="2"/>
    </xf>
    <xf numFmtId="167" fontId="25" fillId="0" borderId="136" xfId="1442" applyNumberFormat="1" applyFont="1" applyBorder="1" applyAlignment="1">
      <alignment horizontal="center" vertical="center" wrapText="1"/>
    </xf>
    <xf numFmtId="3" fontId="25" fillId="0" borderId="136" xfId="1442" applyNumberFormat="1" applyFont="1" applyBorder="1" applyAlignment="1">
      <alignment horizontal="center" vertical="center" wrapText="1"/>
    </xf>
    <xf numFmtId="3" fontId="25" fillId="0" borderId="5" xfId="1442" applyNumberFormat="1" applyFont="1" applyBorder="1" applyAlignment="1">
      <alignment horizontal="center" vertical="center" wrapText="1"/>
    </xf>
    <xf numFmtId="0" fontId="29" fillId="4" borderId="3" xfId="1442" applyNumberFormat="1" applyFont="1" applyFill="1" applyBorder="1" applyAlignment="1">
      <alignment horizontal="right" vertical="center" readingOrder="2"/>
    </xf>
    <xf numFmtId="167" fontId="25" fillId="0" borderId="3" xfId="1442" applyNumberFormat="1" applyFont="1" applyBorder="1" applyAlignment="1">
      <alignment horizontal="center" vertical="center" wrapText="1"/>
    </xf>
    <xf numFmtId="167" fontId="20" fillId="5" borderId="3" xfId="1442" applyNumberFormat="1" applyFont="1" applyFill="1" applyBorder="1" applyAlignment="1">
      <alignment horizontal="center" vertical="center" wrapText="1"/>
    </xf>
    <xf numFmtId="3" fontId="20" fillId="0" borderId="3" xfId="1442" applyNumberFormat="1" applyFont="1" applyBorder="1" applyAlignment="1">
      <alignment horizontal="center" vertical="center" wrapText="1"/>
    </xf>
    <xf numFmtId="3" fontId="20" fillId="0" borderId="1" xfId="1442" applyNumberFormat="1" applyFont="1" applyBorder="1" applyAlignment="1">
      <alignment horizontal="center" vertical="center" wrapText="1"/>
    </xf>
    <xf numFmtId="168" fontId="134" fillId="0" borderId="0" xfId="1442" applyNumberFormat="1" applyFont="1"/>
    <xf numFmtId="0" fontId="29" fillId="4" borderId="1" xfId="1442" applyNumberFormat="1" applyFont="1" applyFill="1" applyBorder="1" applyAlignment="1">
      <alignment horizontal="right" vertical="center" readingOrder="2"/>
    </xf>
    <xf numFmtId="169" fontId="20" fillId="5" borderId="1" xfId="1442" applyNumberFormat="1" applyFont="1" applyFill="1" applyBorder="1" applyAlignment="1">
      <alignment horizontal="center" vertical="center" wrapText="1"/>
    </xf>
    <xf numFmtId="3" fontId="20" fillId="5" borderId="1" xfId="1442" applyNumberFormat="1" applyFont="1" applyFill="1" applyBorder="1" applyAlignment="1">
      <alignment horizontal="center" vertical="center" wrapText="1"/>
    </xf>
    <xf numFmtId="0" fontId="28" fillId="4" borderId="1" xfId="1442" applyNumberFormat="1" applyFont="1" applyFill="1" applyBorder="1" applyAlignment="1">
      <alignment horizontal="right" vertical="center" readingOrder="2"/>
    </xf>
    <xf numFmtId="167" fontId="20" fillId="5" borderId="1" xfId="1442" applyNumberFormat="1" applyFont="1" applyFill="1" applyBorder="1" applyAlignment="1">
      <alignment horizontal="center" vertical="center" wrapText="1"/>
    </xf>
    <xf numFmtId="167" fontId="20" fillId="0" borderId="1" xfId="1442" applyNumberFormat="1" applyFont="1" applyBorder="1" applyAlignment="1">
      <alignment horizontal="center" vertical="center" wrapText="1"/>
    </xf>
    <xf numFmtId="0" fontId="22" fillId="0" borderId="0" xfId="1442" applyFont="1"/>
    <xf numFmtId="0" fontId="20" fillId="0" borderId="0" xfId="1442" applyNumberFormat="1" applyFont="1" applyBorder="1" applyAlignment="1">
      <alignment horizontal="left" vertical="center" readingOrder="2"/>
    </xf>
    <xf numFmtId="0" fontId="31" fillId="38" borderId="1" xfId="1496" applyFont="1" applyFill="1" applyBorder="1" applyAlignment="1">
      <alignment horizontal="center" vertical="center" wrapText="1" readingOrder="2"/>
    </xf>
    <xf numFmtId="3" fontId="25" fillId="0" borderId="1" xfId="1442" applyNumberFormat="1" applyFont="1" applyBorder="1" applyAlignment="1">
      <alignment horizontal="center" vertical="center" readingOrder="2"/>
    </xf>
    <xf numFmtId="3" fontId="22" fillId="5" borderId="75" xfId="1442" applyNumberFormat="1" applyFont="1" applyFill="1" applyBorder="1" applyAlignment="1">
      <alignment horizontal="center" vertical="center"/>
    </xf>
    <xf numFmtId="3" fontId="22" fillId="0" borderId="75" xfId="1442" applyNumberFormat="1" applyFont="1" applyBorder="1" applyAlignment="1">
      <alignment horizontal="center" vertical="center"/>
    </xf>
    <xf numFmtId="166" fontId="22" fillId="0" borderId="75" xfId="1442" applyNumberFormat="1" applyFont="1" applyBorder="1" applyAlignment="1">
      <alignment horizontal="center" vertical="center"/>
    </xf>
    <xf numFmtId="0" fontId="28" fillId="4" borderId="1" xfId="1442" applyNumberFormat="1" applyFont="1" applyFill="1" applyBorder="1" applyAlignment="1">
      <alignment horizontal="center" vertical="center" readingOrder="2"/>
    </xf>
    <xf numFmtId="3" fontId="20" fillId="5" borderId="147" xfId="1442" applyNumberFormat="1" applyFont="1" applyFill="1" applyBorder="1" applyAlignment="1">
      <alignment horizontal="center" vertical="center"/>
    </xf>
    <xf numFmtId="3" fontId="20" fillId="0" borderId="147" xfId="1442" applyNumberFormat="1" applyFont="1" applyBorder="1" applyAlignment="1">
      <alignment horizontal="center" vertical="center"/>
    </xf>
    <xf numFmtId="3" fontId="139" fillId="0" borderId="0" xfId="1442" applyNumberFormat="1" applyFont="1"/>
    <xf numFmtId="1" fontId="134" fillId="0" borderId="0" xfId="1442" applyNumberFormat="1" applyFont="1"/>
    <xf numFmtId="165" fontId="134" fillId="0" borderId="0" xfId="1442" applyNumberFormat="1" applyFont="1"/>
    <xf numFmtId="0" fontId="134" fillId="0" borderId="0" xfId="1442" applyFont="1" applyBorder="1"/>
    <xf numFmtId="0" fontId="142" fillId="0" borderId="0" xfId="1442" applyNumberFormat="1" applyFont="1" applyBorder="1" applyAlignment="1">
      <alignment horizontal="center" vertical="center" readingOrder="2"/>
    </xf>
    <xf numFmtId="0" fontId="23" fillId="0" borderId="0" xfId="1442" applyNumberFormat="1" applyFont="1" applyBorder="1" applyAlignment="1">
      <alignment horizontal="left" vertical="center" readingOrder="2"/>
    </xf>
    <xf numFmtId="0" fontId="31" fillId="38" borderId="2" xfId="1496" applyFont="1" applyFill="1" applyBorder="1" applyAlignment="1">
      <alignment horizontal="center" vertical="center" wrapText="1" readingOrder="2"/>
    </xf>
    <xf numFmtId="0" fontId="31" fillId="38" borderId="76" xfId="1496" applyFont="1" applyFill="1" applyBorder="1" applyAlignment="1">
      <alignment horizontal="center" vertical="center" wrapText="1" readingOrder="2"/>
    </xf>
    <xf numFmtId="0" fontId="31" fillId="38" borderId="148" xfId="1496" applyFont="1" applyFill="1" applyBorder="1" applyAlignment="1">
      <alignment horizontal="center" vertical="center" wrapText="1" readingOrder="2"/>
    </xf>
    <xf numFmtId="0" fontId="25" fillId="0" borderId="136" xfId="1442" applyNumberFormat="1" applyFont="1" applyBorder="1" applyAlignment="1">
      <alignment horizontal="center" vertical="center" readingOrder="2"/>
    </xf>
    <xf numFmtId="3" fontId="25" fillId="0" borderId="149" xfId="1442" applyNumberFormat="1" applyFont="1" applyBorder="1" applyAlignment="1">
      <alignment horizontal="center" vertical="center" wrapText="1"/>
    </xf>
    <xf numFmtId="3" fontId="34" fillId="0" borderId="149" xfId="1442" applyNumberFormat="1" applyFont="1" applyBorder="1" applyAlignment="1">
      <alignment horizontal="center" vertical="center" wrapText="1"/>
    </xf>
    <xf numFmtId="3" fontId="25" fillId="3" borderId="149" xfId="1442" applyNumberFormat="1" applyFont="1" applyFill="1" applyBorder="1" applyAlignment="1">
      <alignment horizontal="center" vertical="center" wrapText="1"/>
    </xf>
    <xf numFmtId="3" fontId="34" fillId="3" borderId="149" xfId="1442" applyNumberFormat="1" applyFont="1" applyFill="1" applyBorder="1" applyAlignment="1">
      <alignment horizontal="center" vertical="center" wrapText="1"/>
    </xf>
    <xf numFmtId="166" fontId="34" fillId="3" borderId="138" xfId="1442" applyNumberFormat="1" applyFont="1" applyFill="1" applyBorder="1" applyAlignment="1">
      <alignment horizontal="center" vertical="center" readingOrder="2"/>
    </xf>
    <xf numFmtId="0" fontId="28" fillId="4" borderId="3" xfId="1442" applyNumberFormat="1" applyFont="1" applyFill="1" applyBorder="1" applyAlignment="1">
      <alignment horizontal="right" vertical="center" readingOrder="2"/>
    </xf>
    <xf numFmtId="3" fontId="20" fillId="5" borderId="3" xfId="1442" applyNumberFormat="1" applyFont="1" applyFill="1" applyBorder="1" applyAlignment="1">
      <alignment horizontal="center" vertical="center" wrapText="1"/>
    </xf>
    <xf numFmtId="166" fontId="20" fillId="3" borderId="119" xfId="1442" applyNumberFormat="1" applyFont="1" applyFill="1" applyBorder="1" applyAlignment="1">
      <alignment horizontal="center" vertical="center" readingOrder="2"/>
    </xf>
    <xf numFmtId="166" fontId="20" fillId="5" borderId="119" xfId="1442" applyNumberFormat="1" applyFont="1" applyFill="1" applyBorder="1" applyAlignment="1">
      <alignment horizontal="center" vertical="center" readingOrder="2"/>
    </xf>
    <xf numFmtId="166" fontId="20" fillId="3" borderId="75" xfId="1442" applyNumberFormat="1" applyFont="1" applyFill="1" applyBorder="1" applyAlignment="1">
      <alignment horizontal="center" vertical="center" readingOrder="2"/>
    </xf>
    <xf numFmtId="3" fontId="25" fillId="0" borderId="138" xfId="1442" applyNumberFormat="1" applyFont="1" applyBorder="1" applyAlignment="1">
      <alignment horizontal="center" vertical="center" wrapText="1"/>
    </xf>
    <xf numFmtId="3" fontId="20" fillId="5" borderId="73" xfId="1442" applyNumberFormat="1" applyFont="1" applyFill="1" applyBorder="1" applyAlignment="1">
      <alignment horizontal="center" vertical="center" wrapText="1"/>
    </xf>
    <xf numFmtId="3" fontId="20" fillId="5" borderId="16" xfId="1442" applyNumberFormat="1" applyFont="1" applyFill="1" applyBorder="1" applyAlignment="1">
      <alignment horizontal="center" vertical="center" wrapText="1"/>
    </xf>
    <xf numFmtId="0" fontId="22" fillId="0" borderId="0" xfId="1442" applyFont="1" applyAlignment="1">
      <alignment horizontal="center" vertical="center"/>
    </xf>
    <xf numFmtId="3" fontId="22" fillId="0" borderId="0" xfId="1442" applyNumberFormat="1" applyFont="1"/>
    <xf numFmtId="0" fontId="28" fillId="38" borderId="150" xfId="1496" applyFont="1" applyFill="1" applyBorder="1" applyAlignment="1">
      <alignment horizontal="center" vertical="center" wrapText="1" readingOrder="2"/>
    </xf>
    <xf numFmtId="0" fontId="28" fillId="4" borderId="119" xfId="1442" applyNumberFormat="1" applyFont="1" applyFill="1" applyBorder="1" applyAlignment="1">
      <alignment horizontal="center" vertical="center" readingOrder="2"/>
    </xf>
    <xf numFmtId="3" fontId="25" fillId="0" borderId="109" xfId="1442" applyNumberFormat="1" applyFont="1" applyBorder="1" applyAlignment="1">
      <alignment horizontal="center" vertical="center" readingOrder="2"/>
    </xf>
    <xf numFmtId="3" fontId="20" fillId="5" borderId="151" xfId="1442" applyNumberFormat="1" applyFont="1" applyFill="1" applyBorder="1" applyAlignment="1">
      <alignment horizontal="center" vertical="center" wrapText="1"/>
    </xf>
    <xf numFmtId="3" fontId="20" fillId="0" borderId="151" xfId="1442" applyNumberFormat="1" applyFont="1" applyBorder="1" applyAlignment="1">
      <alignment horizontal="center" vertical="center" wrapText="1"/>
    </xf>
    <xf numFmtId="9" fontId="134" fillId="0" borderId="0" xfId="1442" applyNumberFormat="1" applyFont="1"/>
    <xf numFmtId="4" fontId="134" fillId="0" borderId="0" xfId="1442" applyNumberFormat="1" applyFont="1"/>
    <xf numFmtId="0" fontId="34" fillId="0" borderId="152" xfId="1442" applyNumberFormat="1" applyFont="1" applyBorder="1" applyAlignment="1">
      <alignment horizontal="center" vertical="center" readingOrder="2"/>
    </xf>
    <xf numFmtId="3" fontId="25" fillId="0" borderId="153" xfId="1442" applyNumberFormat="1" applyFont="1" applyBorder="1" applyAlignment="1">
      <alignment horizontal="center" vertical="center" wrapText="1"/>
    </xf>
    <xf numFmtId="3" fontId="25" fillId="0" borderId="154" xfId="1442" applyNumberFormat="1" applyFont="1" applyBorder="1" applyAlignment="1">
      <alignment horizontal="center" vertical="center" wrapText="1"/>
    </xf>
    <xf numFmtId="3" fontId="25" fillId="0" borderId="3" xfId="1442" applyNumberFormat="1" applyFont="1" applyBorder="1" applyAlignment="1">
      <alignment horizontal="center" vertical="center" wrapText="1"/>
    </xf>
    <xf numFmtId="0" fontId="34" fillId="0" borderId="155" xfId="1442" applyNumberFormat="1" applyFont="1" applyBorder="1" applyAlignment="1">
      <alignment horizontal="center" vertical="center" readingOrder="2"/>
    </xf>
    <xf numFmtId="3" fontId="25" fillId="0" borderId="156" xfId="1442" applyNumberFormat="1" applyFont="1" applyBorder="1" applyAlignment="1">
      <alignment horizontal="center" vertical="center" wrapText="1"/>
    </xf>
    <xf numFmtId="0" fontId="143" fillId="0" borderId="0" xfId="1442" applyNumberFormat="1" applyFont="1" applyBorder="1" applyAlignment="1">
      <alignment horizontal="center" vertical="center" readingOrder="2"/>
    </xf>
    <xf numFmtId="0" fontId="30" fillId="38" borderId="1" xfId="1496" applyFont="1" applyFill="1" applyBorder="1" applyAlignment="1">
      <alignment horizontal="center" vertical="center" wrapText="1" readingOrder="2"/>
    </xf>
    <xf numFmtId="0" fontId="28" fillId="4" borderId="88" xfId="1442" applyNumberFormat="1" applyFont="1" applyFill="1" applyBorder="1" applyAlignment="1">
      <alignment horizontal="center" vertical="center" readingOrder="2"/>
    </xf>
    <xf numFmtId="3" fontId="144" fillId="5" borderId="75" xfId="1442" applyNumberFormat="1" applyFont="1" applyFill="1" applyBorder="1" applyAlignment="1">
      <alignment horizontal="center" vertical="center" wrapText="1"/>
    </xf>
    <xf numFmtId="3" fontId="20" fillId="0" borderId="75" xfId="1442" applyNumberFormat="1" applyFont="1" applyBorder="1" applyAlignment="1">
      <alignment horizontal="center" vertical="center" wrapText="1"/>
    </xf>
    <xf numFmtId="3" fontId="20" fillId="5" borderId="75" xfId="1442" applyNumberFormat="1" applyFont="1" applyFill="1" applyBorder="1" applyAlignment="1">
      <alignment horizontal="center" vertical="center" wrapText="1"/>
    </xf>
    <xf numFmtId="0" fontId="33" fillId="0" borderId="0" xfId="1442"/>
    <xf numFmtId="0" fontId="145" fillId="0" borderId="0" xfId="1442" applyNumberFormat="1" applyFont="1" applyBorder="1" applyAlignment="1">
      <alignment horizontal="center" vertical="center" readingOrder="2"/>
    </xf>
    <xf numFmtId="0" fontId="28" fillId="4" borderId="67" xfId="1442" applyNumberFormat="1" applyFont="1" applyFill="1" applyBorder="1" applyAlignment="1">
      <alignment horizontal="center" vertical="center" readingOrder="2"/>
    </xf>
    <xf numFmtId="3" fontId="25" fillId="0" borderId="157" xfId="1442" applyNumberFormat="1" applyFont="1" applyBorder="1" applyAlignment="1">
      <alignment horizontal="center" vertical="center" readingOrder="2"/>
    </xf>
    <xf numFmtId="3" fontId="20" fillId="5" borderId="157" xfId="1442" applyNumberFormat="1" applyFont="1" applyFill="1" applyBorder="1" applyAlignment="1">
      <alignment horizontal="center" vertical="center" wrapText="1"/>
    </xf>
    <xf numFmtId="3" fontId="20" fillId="0" borderId="157" xfId="1442" applyNumberFormat="1" applyFont="1" applyBorder="1" applyAlignment="1">
      <alignment horizontal="center" vertical="center" wrapText="1"/>
    </xf>
    <xf numFmtId="166" fontId="20" fillId="3" borderId="75" xfId="1442" applyNumberFormat="1" applyFont="1" applyFill="1" applyBorder="1" applyAlignment="1">
      <alignment horizontal="center" vertical="center" wrapText="1"/>
    </xf>
    <xf numFmtId="3" fontId="33" fillId="0" borderId="0" xfId="1442" applyNumberFormat="1"/>
    <xf numFmtId="0" fontId="97" fillId="0" borderId="0" xfId="1497" applyFont="1"/>
    <xf numFmtId="0" fontId="28" fillId="44" borderId="60" xfId="472" applyFont="1" applyFill="1" applyBorder="1" applyAlignment="1">
      <alignment horizontal="center" vertical="center" wrapText="1" readingOrder="2"/>
    </xf>
    <xf numFmtId="3" fontId="24" fillId="5" borderId="1" xfId="1440" applyNumberFormat="1" applyFont="1" applyFill="1" applyBorder="1" applyAlignment="1">
      <alignment horizontal="center" vertical="center"/>
    </xf>
    <xf numFmtId="3" fontId="24" fillId="0" borderId="1" xfId="472" applyNumberFormat="1" applyFont="1" applyBorder="1" applyAlignment="1">
      <alignment horizontal="center" vertical="center" wrapText="1"/>
    </xf>
    <xf numFmtId="3" fontId="26" fillId="5" borderId="1" xfId="1440" applyNumberFormat="1" applyFont="1" applyFill="1" applyBorder="1" applyAlignment="1">
      <alignment horizontal="center" vertical="center"/>
    </xf>
    <xf numFmtId="3" fontId="26" fillId="0" borderId="1" xfId="472" applyNumberFormat="1" applyFont="1" applyBorder="1" applyAlignment="1">
      <alignment horizontal="center" vertical="center" wrapText="1"/>
    </xf>
    <xf numFmtId="1" fontId="97" fillId="0" borderId="0" xfId="1497" applyNumberFormat="1" applyFont="1" applyAlignment="1">
      <alignment horizontal="center"/>
    </xf>
    <xf numFmtId="0" fontId="97" fillId="0" borderId="0" xfId="1497" applyFont="1" applyAlignment="1">
      <alignment horizontal="center"/>
    </xf>
    <xf numFmtId="3" fontId="24" fillId="0" borderId="0" xfId="472" applyNumberFormat="1" applyFont="1" applyBorder="1" applyAlignment="1">
      <alignment horizontal="center" vertical="center" wrapText="1"/>
    </xf>
    <xf numFmtId="0" fontId="146" fillId="0" borderId="0" xfId="1497" applyFill="1"/>
    <xf numFmtId="0" fontId="146" fillId="0" borderId="0" xfId="1497" applyFill="1" applyAlignment="1"/>
    <xf numFmtId="0" fontId="146" fillId="0" borderId="0" xfId="1497"/>
    <xf numFmtId="0" fontId="28" fillId="44" borderId="160" xfId="472" applyFont="1" applyFill="1" applyBorder="1" applyAlignment="1">
      <alignment horizontal="center" vertical="center" wrapText="1" readingOrder="2"/>
    </xf>
    <xf numFmtId="0" fontId="28" fillId="44" borderId="161" xfId="472" applyFont="1" applyFill="1" applyBorder="1" applyAlignment="1">
      <alignment horizontal="center" vertical="center" wrapText="1" readingOrder="2"/>
    </xf>
    <xf numFmtId="49" fontId="26" fillId="0" borderId="3" xfId="472" applyNumberFormat="1" applyFont="1" applyBorder="1" applyAlignment="1">
      <alignment horizontal="center" vertical="center" wrapText="1"/>
    </xf>
    <xf numFmtId="49" fontId="26" fillId="5" borderId="3" xfId="1440" applyNumberFormat="1" applyFont="1" applyFill="1" applyBorder="1" applyAlignment="1">
      <alignment horizontal="center" vertical="center"/>
    </xf>
    <xf numFmtId="164" fontId="26" fillId="5" borderId="3" xfId="1440" applyNumberFormat="1" applyFont="1" applyFill="1" applyBorder="1" applyAlignment="1">
      <alignment horizontal="center" vertical="center"/>
    </xf>
    <xf numFmtId="164" fontId="26" fillId="0" borderId="3" xfId="472" applyNumberFormat="1" applyFont="1" applyBorder="1" applyAlignment="1">
      <alignment horizontal="center" vertical="center" wrapText="1"/>
    </xf>
    <xf numFmtId="164" fontId="26" fillId="0" borderId="1" xfId="472" applyNumberFormat="1" applyFont="1" applyBorder="1" applyAlignment="1">
      <alignment horizontal="center" vertical="center" wrapText="1"/>
    </xf>
    <xf numFmtId="164" fontId="26" fillId="5" borderId="1" xfId="1440" applyNumberFormat="1" applyFont="1" applyFill="1" applyBorder="1" applyAlignment="1">
      <alignment horizontal="center" vertical="center"/>
    </xf>
    <xf numFmtId="170" fontId="26" fillId="0" borderId="1" xfId="472" applyNumberFormat="1" applyFont="1" applyBorder="1" applyAlignment="1">
      <alignment horizontal="center" vertical="center" wrapText="1"/>
    </xf>
    <xf numFmtId="170" fontId="26" fillId="5" borderId="1" xfId="1440" applyNumberFormat="1" applyFont="1" applyFill="1" applyBorder="1" applyAlignment="1">
      <alignment horizontal="center" vertical="center"/>
    </xf>
    <xf numFmtId="1" fontId="147" fillId="6" borderId="162" xfId="472" applyNumberFormat="1" applyFont="1" applyFill="1" applyBorder="1" applyAlignment="1">
      <alignment horizontal="center" vertical="center" wrapText="1" readingOrder="2"/>
    </xf>
    <xf numFmtId="0" fontId="147" fillId="46" borderId="166" xfId="472" applyFont="1" applyFill="1" applyBorder="1" applyAlignment="1">
      <alignment horizontal="right" vertical="center" readingOrder="2"/>
    </xf>
    <xf numFmtId="1" fontId="84" fillId="0" borderId="166" xfId="472" applyNumberFormat="1" applyFont="1" applyFill="1" applyBorder="1" applyAlignment="1">
      <alignment horizontal="center" vertical="center" wrapText="1"/>
    </xf>
    <xf numFmtId="1" fontId="84" fillId="47" borderId="166" xfId="1440" applyNumberFormat="1" applyFont="1" applyFill="1" applyBorder="1" applyAlignment="1">
      <alignment horizontal="center" vertical="center"/>
    </xf>
    <xf numFmtId="164" fontId="84" fillId="0" borderId="166" xfId="472" applyNumberFormat="1" applyFont="1" applyFill="1" applyBorder="1" applyAlignment="1">
      <alignment horizontal="center" vertical="center" wrapText="1"/>
    </xf>
    <xf numFmtId="164" fontId="84" fillId="47" borderId="166" xfId="1440" applyNumberFormat="1" applyFont="1" applyFill="1" applyBorder="1" applyAlignment="1">
      <alignment horizontal="center" vertical="center"/>
    </xf>
    <xf numFmtId="1" fontId="146" fillId="0" borderId="0" xfId="1497" applyNumberFormat="1"/>
    <xf numFmtId="0" fontId="25" fillId="0" borderId="0" xfId="1497" applyFont="1" applyAlignment="1">
      <alignment vertical="center"/>
    </xf>
    <xf numFmtId="0" fontId="146" fillId="0" borderId="0" xfId="1497" applyAlignment="1">
      <alignment horizontal="right"/>
    </xf>
    <xf numFmtId="3" fontId="26" fillId="0" borderId="2" xfId="472" applyNumberFormat="1" applyFont="1" applyBorder="1" applyAlignment="1">
      <alignment horizontal="center" vertical="center" wrapText="1"/>
    </xf>
    <xf numFmtId="3" fontId="26" fillId="5" borderId="2" xfId="1440" applyNumberFormat="1" applyFont="1" applyFill="1" applyBorder="1" applyAlignment="1">
      <alignment horizontal="center" vertical="center"/>
    </xf>
    <xf numFmtId="3" fontId="24" fillId="5" borderId="2" xfId="1440" applyNumberFormat="1" applyFont="1" applyFill="1" applyBorder="1" applyAlignment="1">
      <alignment horizontal="center" vertical="center"/>
    </xf>
    <xf numFmtId="0" fontId="97" fillId="0" borderId="0" xfId="1497" applyFont="1" applyAlignment="1">
      <alignment horizontal="right"/>
    </xf>
    <xf numFmtId="3" fontId="97" fillId="0" borderId="0" xfId="1497" applyNumberFormat="1" applyFont="1" applyAlignment="1">
      <alignment horizontal="center"/>
    </xf>
    <xf numFmtId="0" fontId="28" fillId="44" borderId="118" xfId="472" applyFont="1" applyFill="1" applyBorder="1" applyAlignment="1">
      <alignment horizontal="center" vertical="center" wrapText="1" readingOrder="2"/>
    </xf>
    <xf numFmtId="0" fontId="28" fillId="4" borderId="38" xfId="472" applyFont="1" applyFill="1" applyBorder="1" applyAlignment="1">
      <alignment horizontal="right" vertical="center" readingOrder="2"/>
    </xf>
    <xf numFmtId="170" fontId="26" fillId="0" borderId="1" xfId="1440" applyNumberFormat="1" applyFont="1" applyFill="1" applyBorder="1" applyAlignment="1">
      <alignment horizontal="center" vertical="center"/>
    </xf>
    <xf numFmtId="4" fontId="26" fillId="0" borderId="1" xfId="1440" applyNumberFormat="1" applyFont="1" applyFill="1" applyBorder="1" applyAlignment="1">
      <alignment horizontal="center" vertical="center"/>
    </xf>
    <xf numFmtId="3" fontId="26" fillId="0" borderId="1" xfId="1440" applyNumberFormat="1" applyFont="1" applyFill="1" applyBorder="1" applyAlignment="1">
      <alignment horizontal="center" vertical="center"/>
    </xf>
    <xf numFmtId="9" fontId="28" fillId="4" borderId="38" xfId="1498" applyFont="1" applyFill="1" applyBorder="1" applyAlignment="1">
      <alignment horizontal="right" vertical="center" readingOrder="2"/>
    </xf>
    <xf numFmtId="0" fontId="28" fillId="4" borderId="167" xfId="472" applyFont="1" applyFill="1" applyBorder="1" applyAlignment="1">
      <alignment horizontal="right" vertical="center" readingOrder="2"/>
    </xf>
    <xf numFmtId="0" fontId="114" fillId="0" borderId="0" xfId="1497" applyFont="1"/>
    <xf numFmtId="0" fontId="148" fillId="0" borderId="0" xfId="1497" applyFont="1" applyAlignment="1">
      <alignment horizontal="center"/>
    </xf>
    <xf numFmtId="0" fontId="148" fillId="0" borderId="0" xfId="1497" applyFont="1" applyAlignment="1"/>
    <xf numFmtId="0" fontId="91" fillId="0" borderId="0" xfId="1476" applyFont="1" applyFill="1" applyAlignment="1">
      <alignment horizontal="right"/>
    </xf>
    <xf numFmtId="2" fontId="91" fillId="0" borderId="0" xfId="1476" applyNumberFormat="1" applyFont="1" applyFill="1" applyAlignment="1">
      <alignment horizontal="right"/>
    </xf>
    <xf numFmtId="0" fontId="25" fillId="0" borderId="0" xfId="1437" applyFont="1" applyBorder="1" applyAlignment="1">
      <alignment horizontal="center" vertical="center"/>
    </xf>
    <xf numFmtId="0" fontId="66" fillId="0" borderId="0" xfId="1437" applyFont="1" applyBorder="1" applyAlignment="1">
      <alignment horizontal="center" vertical="center"/>
    </xf>
    <xf numFmtId="0" fontId="28" fillId="38" borderId="1" xfId="1437" applyFont="1" applyFill="1" applyBorder="1" applyAlignment="1">
      <alignment horizontal="center" vertical="center" wrapText="1"/>
    </xf>
    <xf numFmtId="0" fontId="28" fillId="38" borderId="19" xfId="1437" applyFont="1" applyFill="1" applyBorder="1" applyAlignment="1">
      <alignment horizontal="center" vertical="center" wrapText="1"/>
    </xf>
    <xf numFmtId="0" fontId="28" fillId="38" borderId="1" xfId="1437" applyFont="1" applyFill="1" applyBorder="1" applyAlignment="1">
      <alignment horizontal="center" vertical="center"/>
    </xf>
    <xf numFmtId="0" fontId="28" fillId="38" borderId="19" xfId="1437" applyFont="1" applyFill="1" applyBorder="1" applyAlignment="1">
      <alignment horizontal="center" vertical="center"/>
    </xf>
    <xf numFmtId="0" fontId="65" fillId="0" borderId="15" xfId="1437" applyFont="1" applyBorder="1" applyAlignment="1">
      <alignment horizontal="right" vertical="center"/>
    </xf>
    <xf numFmtId="0" fontId="66" fillId="0" borderId="0" xfId="1437" applyFont="1" applyAlignment="1">
      <alignment horizontal="center" vertical="center"/>
    </xf>
    <xf numFmtId="0" fontId="22" fillId="0" borderId="15" xfId="1437" applyFont="1" applyBorder="1" applyAlignment="1">
      <alignment horizontal="right" vertical="center"/>
    </xf>
    <xf numFmtId="0" fontId="22" fillId="0" borderId="0" xfId="1437" applyFont="1" applyAlignment="1">
      <alignment horizontal="center" readingOrder="2"/>
    </xf>
    <xf numFmtId="0" fontId="25" fillId="0" borderId="5" xfId="1437" applyFont="1" applyBorder="1" applyAlignment="1">
      <alignment horizontal="center" vertical="center"/>
    </xf>
    <xf numFmtId="0" fontId="23" fillId="0" borderId="50" xfId="1437" applyFont="1" applyBorder="1" applyAlignment="1">
      <alignment horizontal="right" vertical="center" wrapText="1"/>
    </xf>
    <xf numFmtId="0" fontId="23" fillId="0" borderId="51" xfId="1437" applyFont="1" applyBorder="1" applyAlignment="1">
      <alignment horizontal="right" vertical="center" wrapText="1"/>
    </xf>
    <xf numFmtId="0" fontId="23" fillId="0" borderId="27" xfId="1437" applyFont="1" applyBorder="1" applyAlignment="1">
      <alignment horizontal="right" vertical="center" wrapText="1"/>
    </xf>
    <xf numFmtId="0" fontId="28" fillId="38" borderId="16" xfId="1437" applyFont="1" applyFill="1" applyBorder="1" applyAlignment="1">
      <alignment horizontal="center" vertical="center"/>
    </xf>
    <xf numFmtId="0" fontId="28" fillId="38" borderId="17" xfId="1437" applyFont="1" applyFill="1" applyBorder="1" applyAlignment="1">
      <alignment horizontal="center" vertical="center"/>
    </xf>
    <xf numFmtId="0" fontId="28" fillId="38" borderId="18" xfId="1437" applyFont="1" applyFill="1" applyBorder="1" applyAlignment="1">
      <alignment horizontal="center" vertical="center"/>
    </xf>
    <xf numFmtId="0" fontId="28" fillId="38" borderId="48" xfId="1437" applyFont="1" applyFill="1" applyBorder="1" applyAlignment="1">
      <alignment horizontal="center" vertical="center" wrapText="1"/>
    </xf>
    <xf numFmtId="0" fontId="28" fillId="38" borderId="49" xfId="1437" applyFont="1" applyFill="1" applyBorder="1" applyAlignment="1">
      <alignment horizontal="center" vertical="center" wrapText="1"/>
    </xf>
    <xf numFmtId="0" fontId="22" fillId="0" borderId="0" xfId="1437" applyFont="1" applyAlignment="1">
      <alignment horizontal="right" vertical="center"/>
    </xf>
    <xf numFmtId="0" fontId="23" fillId="0" borderId="0" xfId="1437" applyFont="1" applyAlignment="1">
      <alignment horizontal="right" vertical="center" wrapText="1"/>
    </xf>
    <xf numFmtId="0" fontId="25" fillId="0" borderId="5" xfId="1437" applyFont="1" applyBorder="1" applyAlignment="1">
      <alignment horizontal="center" vertical="center" wrapText="1"/>
    </xf>
    <xf numFmtId="0" fontId="28" fillId="6" borderId="46" xfId="1437" applyFont="1" applyFill="1" applyBorder="1" applyAlignment="1">
      <alignment horizontal="center" vertical="center" wrapText="1"/>
    </xf>
    <xf numFmtId="0" fontId="28" fillId="6" borderId="45" xfId="1437" applyFont="1" applyFill="1" applyBorder="1" applyAlignment="1">
      <alignment horizontal="center" vertical="center" wrapText="1"/>
    </xf>
    <xf numFmtId="0" fontId="28" fillId="6" borderId="40" xfId="1437" applyFont="1" applyFill="1" applyBorder="1" applyAlignment="1">
      <alignment horizontal="center" vertical="center" wrapText="1"/>
    </xf>
    <xf numFmtId="0" fontId="28" fillId="6" borderId="38" xfId="1437" applyFont="1" applyFill="1" applyBorder="1" applyAlignment="1">
      <alignment horizontal="center" vertical="center" wrapText="1"/>
    </xf>
    <xf numFmtId="0" fontId="28" fillId="6" borderId="41" xfId="1437" applyFont="1" applyFill="1" applyBorder="1" applyAlignment="1">
      <alignment horizontal="center" vertical="center" wrapText="1"/>
    </xf>
    <xf numFmtId="0" fontId="28" fillId="6" borderId="2" xfId="1437" applyFont="1" applyFill="1" applyBorder="1" applyAlignment="1">
      <alignment horizontal="center" vertical="center" wrapText="1"/>
    </xf>
    <xf numFmtId="0" fontId="28" fillId="6" borderId="47" xfId="1437" applyFont="1" applyFill="1" applyBorder="1" applyAlignment="1">
      <alignment horizontal="center" vertical="center" wrapText="1"/>
    </xf>
    <xf numFmtId="0" fontId="28" fillId="6" borderId="33" xfId="1437" applyFont="1" applyFill="1" applyBorder="1" applyAlignment="1">
      <alignment horizontal="center" vertical="center" wrapText="1"/>
    </xf>
    <xf numFmtId="0" fontId="25" fillId="0" borderId="0" xfId="1437" applyFont="1" applyAlignment="1">
      <alignment horizontal="center" vertical="center"/>
    </xf>
    <xf numFmtId="0" fontId="23" fillId="0" borderId="0" xfId="1437" applyFont="1" applyBorder="1" applyAlignment="1">
      <alignment horizontal="right" readingOrder="2"/>
    </xf>
    <xf numFmtId="0" fontId="23" fillId="0" borderId="52" xfId="1437" applyFont="1" applyBorder="1" applyAlignment="1">
      <alignment horizontal="right" readingOrder="2"/>
    </xf>
    <xf numFmtId="0" fontId="63" fillId="0" borderId="15" xfId="1437" applyFont="1" applyBorder="1" applyAlignment="1">
      <alignment horizontal="right"/>
    </xf>
    <xf numFmtId="0" fontId="28" fillId="38" borderId="2" xfId="1437" applyFont="1" applyFill="1" applyBorder="1" applyAlignment="1">
      <alignment horizontal="center" vertical="center" wrapText="1"/>
    </xf>
    <xf numFmtId="0" fontId="28" fillId="38" borderId="33" xfId="1437" applyFont="1" applyFill="1" applyBorder="1" applyAlignment="1">
      <alignment horizontal="center" vertical="center" wrapText="1"/>
    </xf>
    <xf numFmtId="9" fontId="28" fillId="38" borderId="16" xfId="1437" applyNumberFormat="1" applyFont="1" applyFill="1" applyBorder="1" applyAlignment="1">
      <alignment horizontal="center" vertical="center" wrapText="1"/>
    </xf>
    <xf numFmtId="9" fontId="28" fillId="38" borderId="17" xfId="1437" applyNumberFormat="1" applyFont="1" applyFill="1" applyBorder="1" applyAlignment="1">
      <alignment horizontal="center" vertical="center" wrapText="1"/>
    </xf>
    <xf numFmtId="9" fontId="28" fillId="38" borderId="18" xfId="1437" applyNumberFormat="1" applyFont="1" applyFill="1" applyBorder="1" applyAlignment="1">
      <alignment horizontal="center" vertical="center" wrapText="1"/>
    </xf>
    <xf numFmtId="9" fontId="28" fillId="38" borderId="2" xfId="1437" applyNumberFormat="1" applyFont="1" applyFill="1" applyBorder="1" applyAlignment="1">
      <alignment horizontal="center" vertical="center" wrapText="1"/>
    </xf>
    <xf numFmtId="9" fontId="28" fillId="38" borderId="33" xfId="1437" applyNumberFormat="1" applyFont="1" applyFill="1" applyBorder="1" applyAlignment="1">
      <alignment horizontal="center" vertical="center" wrapText="1"/>
    </xf>
    <xf numFmtId="9" fontId="29" fillId="38" borderId="2" xfId="1437" applyNumberFormat="1" applyFont="1" applyFill="1" applyBorder="1" applyAlignment="1">
      <alignment horizontal="center" vertical="center" wrapText="1"/>
    </xf>
    <xf numFmtId="9" fontId="29" fillId="38" borderId="33" xfId="1437" applyNumberFormat="1" applyFont="1" applyFill="1" applyBorder="1" applyAlignment="1">
      <alignment horizontal="center" vertical="center" wrapText="1"/>
    </xf>
    <xf numFmtId="0" fontId="22" fillId="0" borderId="39" xfId="1437" applyFont="1" applyBorder="1" applyAlignment="1">
      <alignment horizontal="right"/>
    </xf>
    <xf numFmtId="0" fontId="22" fillId="0" borderId="0" xfId="1437" applyFont="1" applyBorder="1" applyAlignment="1">
      <alignment horizontal="right"/>
    </xf>
    <xf numFmtId="0" fontId="25" fillId="0" borderId="15" xfId="1437" applyFont="1" applyBorder="1" applyAlignment="1">
      <alignment horizontal="right" vertical="center" wrapText="1"/>
    </xf>
    <xf numFmtId="0" fontId="25" fillId="0" borderId="0" xfId="1437" applyFont="1" applyBorder="1" applyAlignment="1">
      <alignment horizontal="right" vertical="center" wrapText="1"/>
    </xf>
    <xf numFmtId="0" fontId="20" fillId="0" borderId="15" xfId="462" applyFont="1" applyBorder="1" applyAlignment="1">
      <alignment horizontal="right"/>
    </xf>
    <xf numFmtId="0" fontId="20" fillId="0" borderId="48" xfId="462" applyFont="1" applyBorder="1" applyAlignment="1">
      <alignment horizontal="right"/>
    </xf>
    <xf numFmtId="0" fontId="25" fillId="0" borderId="0" xfId="462" applyFont="1" applyBorder="1" applyAlignment="1">
      <alignment horizontal="center" vertical="center" readingOrder="2"/>
    </xf>
    <xf numFmtId="0" fontId="29" fillId="38" borderId="16" xfId="462" applyFont="1" applyFill="1" applyBorder="1" applyAlignment="1" applyProtection="1">
      <alignment horizontal="center" vertical="center" wrapText="1" readingOrder="2"/>
    </xf>
    <xf numFmtId="0" fontId="29" fillId="38" borderId="17" xfId="462" applyFont="1" applyFill="1" applyBorder="1" applyAlignment="1" applyProtection="1">
      <alignment horizontal="center" vertical="center" wrapText="1" readingOrder="2"/>
    </xf>
    <xf numFmtId="0" fontId="29" fillId="38" borderId="34" xfId="462" applyFont="1" applyFill="1" applyBorder="1" applyAlignment="1" applyProtection="1">
      <alignment horizontal="center" vertical="center" wrapText="1" readingOrder="2"/>
    </xf>
    <xf numFmtId="0" fontId="29" fillId="38" borderId="35" xfId="462" applyFont="1" applyFill="1" applyBorder="1" applyAlignment="1" applyProtection="1">
      <alignment horizontal="center" vertical="center" wrapText="1" readingOrder="2"/>
    </xf>
    <xf numFmtId="0" fontId="29" fillId="38" borderId="18" xfId="462" applyFont="1" applyFill="1" applyBorder="1" applyAlignment="1" applyProtection="1">
      <alignment horizontal="center" vertical="center" wrapText="1" readingOrder="2"/>
    </xf>
    <xf numFmtId="0" fontId="29" fillId="38" borderId="21" xfId="462" applyFont="1" applyFill="1" applyBorder="1" applyAlignment="1" applyProtection="1">
      <alignment horizontal="center" vertical="center" wrapText="1" readingOrder="2"/>
    </xf>
    <xf numFmtId="0" fontId="23" fillId="0" borderId="0" xfId="1440" applyFont="1" applyBorder="1" applyAlignment="1">
      <alignment horizontal="right" vertical="center" readingOrder="2"/>
    </xf>
    <xf numFmtId="0" fontId="0" fillId="0" borderId="0" xfId="0"/>
    <xf numFmtId="0" fontId="0" fillId="0" borderId="0" xfId="0" applyBorder="1"/>
    <xf numFmtId="0" fontId="25" fillId="0" borderId="0" xfId="1439" applyFont="1" applyBorder="1" applyAlignment="1">
      <alignment horizontal="center" vertical="center"/>
    </xf>
    <xf numFmtId="0" fontId="28" fillId="40" borderId="1" xfId="1439" applyFont="1" applyFill="1" applyBorder="1" applyAlignment="1">
      <alignment horizontal="center" vertical="center"/>
    </xf>
    <xf numFmtId="0" fontId="28" fillId="40" borderId="19" xfId="1439" applyFont="1" applyFill="1" applyBorder="1" applyAlignment="1">
      <alignment horizontal="center" vertical="center"/>
    </xf>
    <xf numFmtId="0" fontId="28" fillId="40" borderId="1" xfId="1440" applyFont="1" applyFill="1" applyBorder="1" applyAlignment="1">
      <alignment horizontal="center" vertical="center"/>
    </xf>
    <xf numFmtId="0" fontId="28" fillId="40" borderId="19" xfId="1440" applyFont="1" applyFill="1" applyBorder="1" applyAlignment="1">
      <alignment horizontal="center" vertical="center"/>
    </xf>
    <xf numFmtId="0" fontId="28" fillId="40" borderId="1" xfId="1440" applyFont="1" applyFill="1" applyBorder="1" applyAlignment="1">
      <alignment horizontal="center" vertical="center" wrapText="1"/>
    </xf>
    <xf numFmtId="0" fontId="28" fillId="40" borderId="19" xfId="1440" applyFont="1" applyFill="1" applyBorder="1" applyAlignment="1">
      <alignment horizontal="center" vertical="center" wrapText="1"/>
    </xf>
    <xf numFmtId="0" fontId="29" fillId="40" borderId="1" xfId="1440" applyFont="1" applyFill="1" applyBorder="1" applyAlignment="1">
      <alignment horizontal="center" vertical="center" wrapText="1"/>
    </xf>
    <xf numFmtId="0" fontId="29" fillId="40" borderId="19" xfId="1440" applyFont="1" applyFill="1" applyBorder="1" applyAlignment="1">
      <alignment horizontal="center" vertical="center" wrapText="1"/>
    </xf>
    <xf numFmtId="0" fontId="28" fillId="40" borderId="2" xfId="1439" applyFont="1" applyFill="1" applyBorder="1" applyAlignment="1">
      <alignment horizontal="center" vertical="center"/>
    </xf>
    <xf numFmtId="0" fontId="28" fillId="40" borderId="33" xfId="1439" applyFont="1" applyFill="1" applyBorder="1" applyAlignment="1">
      <alignment horizontal="center" vertical="center"/>
    </xf>
    <xf numFmtId="0" fontId="28" fillId="40" borderId="16" xfId="1439" applyFont="1" applyFill="1" applyBorder="1" applyAlignment="1">
      <alignment horizontal="center" vertical="center"/>
    </xf>
    <xf numFmtId="0" fontId="28" fillId="40" borderId="17" xfId="1439" applyFont="1" applyFill="1" applyBorder="1" applyAlignment="1">
      <alignment horizontal="center" vertical="center"/>
    </xf>
    <xf numFmtId="0" fontId="28" fillId="40" borderId="18" xfId="1439" applyFont="1" applyFill="1" applyBorder="1" applyAlignment="1">
      <alignment horizontal="center" vertical="center"/>
    </xf>
    <xf numFmtId="0" fontId="33" fillId="0" borderId="0" xfId="472" applyBorder="1"/>
    <xf numFmtId="0" fontId="33" fillId="0" borderId="0" xfId="472"/>
    <xf numFmtId="0" fontId="28" fillId="40" borderId="2" xfId="1440" applyFont="1" applyFill="1" applyBorder="1" applyAlignment="1">
      <alignment horizontal="center" vertical="center" wrapText="1"/>
    </xf>
    <xf numFmtId="0" fontId="28" fillId="40" borderId="33" xfId="1440" applyFont="1" applyFill="1" applyBorder="1" applyAlignment="1">
      <alignment horizontal="center" vertical="center" wrapText="1"/>
    </xf>
    <xf numFmtId="0" fontId="29" fillId="40" borderId="2" xfId="1440" applyFont="1" applyFill="1" applyBorder="1" applyAlignment="1">
      <alignment horizontal="center" vertical="center" wrapText="1"/>
    </xf>
    <xf numFmtId="0" fontId="29" fillId="40" borderId="33" xfId="1440" applyFont="1" applyFill="1" applyBorder="1" applyAlignment="1">
      <alignment horizontal="center" vertical="center" wrapText="1"/>
    </xf>
    <xf numFmtId="0" fontId="23" fillId="0" borderId="15" xfId="1440" applyFont="1" applyBorder="1" applyAlignment="1">
      <alignment horizontal="right" vertical="center" readingOrder="2"/>
    </xf>
    <xf numFmtId="0" fontId="25" fillId="0" borderId="5" xfId="1439" applyFont="1" applyBorder="1" applyAlignment="1">
      <alignment horizontal="center" vertical="center"/>
    </xf>
    <xf numFmtId="0" fontId="29" fillId="40" borderId="2" xfId="1440" applyFont="1" applyFill="1" applyBorder="1" applyAlignment="1">
      <alignment horizontal="center" vertical="center"/>
    </xf>
    <xf numFmtId="0" fontId="29" fillId="40" borderId="33" xfId="1440" applyFont="1" applyFill="1" applyBorder="1" applyAlignment="1">
      <alignment horizontal="center" vertical="center"/>
    </xf>
    <xf numFmtId="0" fontId="94" fillId="0" borderId="15" xfId="1488" applyFont="1" applyBorder="1" applyAlignment="1">
      <alignment horizontal="right"/>
    </xf>
    <xf numFmtId="0" fontId="94" fillId="0" borderId="0" xfId="1488" applyFont="1" applyBorder="1" applyAlignment="1">
      <alignment horizontal="right"/>
    </xf>
    <xf numFmtId="0" fontId="29" fillId="38" borderId="2" xfId="462" applyFont="1" applyFill="1" applyBorder="1" applyAlignment="1" applyProtection="1">
      <alignment horizontal="center" vertical="center" wrapText="1" readingOrder="2"/>
    </xf>
    <xf numFmtId="0" fontId="29" fillId="38" borderId="33" xfId="462" applyFont="1" applyFill="1" applyBorder="1" applyAlignment="1" applyProtection="1">
      <alignment horizontal="center" vertical="center" wrapText="1" readingOrder="2"/>
    </xf>
    <xf numFmtId="0" fontId="29" fillId="38" borderId="46" xfId="462" applyFont="1" applyFill="1" applyBorder="1" applyAlignment="1" applyProtection="1">
      <alignment horizontal="center" vertical="center" wrapText="1" readingOrder="2"/>
    </xf>
    <xf numFmtId="0" fontId="29" fillId="38" borderId="45" xfId="462" applyFont="1" applyFill="1" applyBorder="1" applyAlignment="1" applyProtection="1">
      <alignment horizontal="center" vertical="center" wrapText="1" readingOrder="2"/>
    </xf>
    <xf numFmtId="0" fontId="29" fillId="38" borderId="40" xfId="462" applyFont="1" applyFill="1" applyBorder="1" applyAlignment="1" applyProtection="1">
      <alignment horizontal="center" vertical="center" wrapText="1" readingOrder="2"/>
    </xf>
    <xf numFmtId="0" fontId="29" fillId="38" borderId="42" xfId="462" applyFont="1" applyFill="1" applyBorder="1" applyAlignment="1" applyProtection="1">
      <alignment horizontal="center" vertical="center" wrapText="1" readingOrder="2"/>
    </xf>
    <xf numFmtId="0" fontId="28" fillId="38" borderId="2" xfId="462" applyFont="1" applyFill="1" applyBorder="1" applyAlignment="1" applyProtection="1">
      <alignment horizontal="center" vertical="center" wrapText="1" readingOrder="2"/>
    </xf>
    <xf numFmtId="0" fontId="28" fillId="38" borderId="33" xfId="462" applyFont="1" applyFill="1" applyBorder="1" applyAlignment="1" applyProtection="1">
      <alignment horizontal="center" vertical="center" wrapText="1" readingOrder="2"/>
    </xf>
    <xf numFmtId="0" fontId="28" fillId="38" borderId="46" xfId="462" applyFont="1" applyFill="1" applyBorder="1" applyAlignment="1" applyProtection="1">
      <alignment horizontal="center" vertical="center" wrapText="1" readingOrder="2"/>
    </xf>
    <xf numFmtId="0" fontId="28" fillId="38" borderId="45" xfId="462" applyFont="1" applyFill="1" applyBorder="1" applyAlignment="1" applyProtection="1">
      <alignment horizontal="center" vertical="center" wrapText="1" readingOrder="2"/>
    </xf>
    <xf numFmtId="0" fontId="24" fillId="0" borderId="5" xfId="1490" applyFont="1" applyBorder="1" applyAlignment="1">
      <alignment horizontal="center" vertical="center"/>
    </xf>
    <xf numFmtId="0" fontId="67" fillId="0" borderId="15" xfId="1490" applyFont="1" applyBorder="1" applyAlignment="1">
      <alignment horizontal="right"/>
    </xf>
    <xf numFmtId="0" fontId="25" fillId="0" borderId="0" xfId="1441" applyFont="1" applyBorder="1" applyAlignment="1">
      <alignment horizontal="center" vertical="center" readingOrder="2"/>
    </xf>
    <xf numFmtId="0" fontId="59" fillId="0" borderId="15" xfId="1441" applyFont="1" applyBorder="1" applyAlignment="1">
      <alignment horizontal="right" vertical="center" readingOrder="2"/>
    </xf>
    <xf numFmtId="0" fontId="25" fillId="0" borderId="0" xfId="462" applyFont="1" applyBorder="1" applyAlignment="1">
      <alignment horizontal="center" vertical="center" wrapText="1" readingOrder="2"/>
    </xf>
    <xf numFmtId="0" fontId="83" fillId="0" borderId="0" xfId="1441" applyFont="1" applyBorder="1" applyAlignment="1">
      <alignment horizontal="center" vertical="center"/>
    </xf>
    <xf numFmtId="0" fontId="84" fillId="0" borderId="0" xfId="1441" applyFont="1"/>
    <xf numFmtId="0" fontId="28" fillId="38" borderId="1" xfId="1441" applyFont="1" applyFill="1" applyBorder="1" applyAlignment="1">
      <alignment horizontal="center" vertical="center" wrapText="1"/>
    </xf>
    <xf numFmtId="0" fontId="28" fillId="38" borderId="19" xfId="1441" applyFont="1" applyFill="1" applyBorder="1" applyAlignment="1">
      <alignment horizontal="center" vertical="center" wrapText="1"/>
    </xf>
    <xf numFmtId="2" fontId="25" fillId="0" borderId="0" xfId="462" applyNumberFormat="1" applyFont="1" applyFill="1" applyBorder="1" applyAlignment="1">
      <alignment horizontal="center" vertical="center" wrapText="1" readingOrder="2"/>
    </xf>
    <xf numFmtId="2" fontId="87" fillId="0" borderId="0" xfId="1441" applyNumberFormat="1" applyFont="1" applyFill="1" applyBorder="1" applyAlignment="1">
      <alignment horizontal="right" vertical="center" wrapText="1" readingOrder="2"/>
    </xf>
    <xf numFmtId="0" fontId="25" fillId="0" borderId="5" xfId="1441" applyFont="1" applyBorder="1" applyAlignment="1">
      <alignment horizontal="center" vertical="center" readingOrder="2"/>
    </xf>
    <xf numFmtId="0" fontId="95" fillId="0" borderId="15" xfId="1441" applyFont="1" applyBorder="1" applyAlignment="1">
      <alignment horizontal="center" readingOrder="2"/>
    </xf>
    <xf numFmtId="0" fontId="88" fillId="0" borderId="0" xfId="1441" applyFont="1" applyAlignment="1">
      <alignment horizontal="center" readingOrder="2"/>
    </xf>
    <xf numFmtId="0" fontId="88" fillId="3" borderId="0" xfId="1441" applyFont="1" applyFill="1" applyAlignment="1">
      <alignment horizontal="center" readingOrder="2"/>
    </xf>
    <xf numFmtId="0" fontId="29" fillId="38" borderId="1" xfId="462" applyFont="1" applyFill="1" applyBorder="1" applyAlignment="1" applyProtection="1">
      <alignment horizontal="center" vertical="center" wrapText="1" readingOrder="2"/>
    </xf>
    <xf numFmtId="0" fontId="93" fillId="38" borderId="1" xfId="462" applyFont="1" applyFill="1" applyBorder="1" applyAlignment="1" applyProtection="1">
      <alignment horizontal="center" vertical="center" wrapText="1" readingOrder="2"/>
    </xf>
    <xf numFmtId="0" fontId="93" fillId="38" borderId="2" xfId="462" applyFont="1" applyFill="1" applyBorder="1" applyAlignment="1" applyProtection="1">
      <alignment horizontal="center" vertical="center" wrapText="1" readingOrder="2"/>
    </xf>
    <xf numFmtId="0" fontId="25" fillId="0" borderId="5" xfId="472" quotePrefix="1" applyFont="1" applyBorder="1" applyAlignment="1">
      <alignment horizontal="center" vertical="center" wrapText="1" readingOrder="2"/>
    </xf>
    <xf numFmtId="0" fontId="28" fillId="44" borderId="55" xfId="472" applyFont="1" applyFill="1" applyBorder="1" applyAlignment="1">
      <alignment horizontal="center" vertical="center" readingOrder="2"/>
    </xf>
    <xf numFmtId="0" fontId="28" fillId="44" borderId="59" xfId="472" applyFont="1" applyFill="1" applyBorder="1" applyAlignment="1">
      <alignment horizontal="center" vertical="center" readingOrder="2"/>
    </xf>
    <xf numFmtId="0" fontId="30" fillId="44" borderId="56" xfId="472" applyFont="1" applyFill="1" applyBorder="1" applyAlignment="1">
      <alignment horizontal="center" vertical="center" readingOrder="2"/>
    </xf>
    <xf numFmtId="0" fontId="30" fillId="44" borderId="60" xfId="472" applyFont="1" applyFill="1" applyBorder="1" applyAlignment="1">
      <alignment horizontal="center" vertical="center" readingOrder="2"/>
    </xf>
    <xf numFmtId="0" fontId="29" fillId="44" borderId="57" xfId="472" applyFont="1" applyFill="1" applyBorder="1" applyAlignment="1">
      <alignment horizontal="center" vertical="center" wrapText="1" readingOrder="2"/>
    </xf>
    <xf numFmtId="0" fontId="30" fillId="44" borderId="58" xfId="472" quotePrefix="1" applyFont="1" applyFill="1" applyBorder="1" applyAlignment="1">
      <alignment horizontal="center" vertical="center" wrapText="1" readingOrder="2"/>
    </xf>
    <xf numFmtId="0" fontId="30" fillId="44" borderId="61" xfId="472" applyFont="1" applyFill="1" applyBorder="1" applyAlignment="1">
      <alignment horizontal="center" vertical="center" wrapText="1" readingOrder="2"/>
    </xf>
    <xf numFmtId="0" fontId="103" fillId="0" borderId="0" xfId="472" quotePrefix="1" applyFont="1" applyAlignment="1">
      <alignment horizontal="right" vertical="center" wrapText="1" readingOrder="2"/>
    </xf>
    <xf numFmtId="0" fontId="103" fillId="0" borderId="0" xfId="472" applyFont="1" applyAlignment="1">
      <alignment horizontal="right" vertical="center" wrapText="1" readingOrder="2"/>
    </xf>
    <xf numFmtId="0" fontId="25" fillId="0" borderId="0" xfId="472" quotePrefix="1" applyFont="1" applyAlignment="1">
      <alignment horizontal="center" vertical="center" wrapText="1" readingOrder="2"/>
    </xf>
    <xf numFmtId="0" fontId="25" fillId="0" borderId="0" xfId="472" applyFont="1" applyAlignment="1">
      <alignment horizontal="center" vertical="center" wrapText="1" readingOrder="2"/>
    </xf>
    <xf numFmtId="0" fontId="29" fillId="44" borderId="1" xfId="472" applyFont="1" applyFill="1" applyBorder="1" applyAlignment="1">
      <alignment horizontal="center" vertical="center" readingOrder="2"/>
    </xf>
    <xf numFmtId="0" fontId="29" fillId="44" borderId="2" xfId="472" applyFont="1" applyFill="1" applyBorder="1" applyAlignment="1">
      <alignment horizontal="center" vertical="center" readingOrder="2"/>
    </xf>
    <xf numFmtId="0" fontId="28" fillId="44" borderId="1" xfId="472" applyFont="1" applyFill="1" applyBorder="1" applyAlignment="1">
      <alignment horizontal="center" vertical="center" wrapText="1" readingOrder="2"/>
    </xf>
    <xf numFmtId="0" fontId="28" fillId="44" borderId="2" xfId="472" applyFont="1" applyFill="1" applyBorder="1" applyAlignment="1">
      <alignment horizontal="center" vertical="center" wrapText="1" readingOrder="2"/>
    </xf>
    <xf numFmtId="0" fontId="29" fillId="44" borderId="1" xfId="472" quotePrefix="1" applyFont="1" applyFill="1" applyBorder="1" applyAlignment="1">
      <alignment horizontal="center" vertical="center" readingOrder="2"/>
    </xf>
    <xf numFmtId="0" fontId="29" fillId="44" borderId="71" xfId="472" applyFont="1" applyFill="1" applyBorder="1" applyAlignment="1">
      <alignment horizontal="center" vertical="center" wrapText="1" readingOrder="2"/>
    </xf>
    <xf numFmtId="0" fontId="29" fillId="44" borderId="72" xfId="472" applyFont="1" applyFill="1" applyBorder="1" applyAlignment="1">
      <alignment horizontal="center" vertical="center" wrapText="1" readingOrder="2"/>
    </xf>
    <xf numFmtId="0" fontId="28" fillId="4" borderId="76" xfId="472" applyFont="1" applyFill="1" applyBorder="1" applyAlignment="1">
      <alignment horizontal="center" vertical="center" readingOrder="2"/>
    </xf>
    <xf numFmtId="0" fontId="28" fillId="4" borderId="74" xfId="472" applyFont="1" applyFill="1" applyBorder="1" applyAlignment="1">
      <alignment horizontal="center" vertical="center" readingOrder="2"/>
    </xf>
    <xf numFmtId="0" fontId="28" fillId="4" borderId="73" xfId="472" applyFont="1" applyFill="1" applyBorder="1" applyAlignment="1">
      <alignment horizontal="center" vertical="center" readingOrder="2"/>
    </xf>
    <xf numFmtId="0" fontId="105" fillId="0" borderId="0" xfId="472" quotePrefix="1" applyFont="1" applyAlignment="1">
      <alignment horizontal="center" vertical="center" wrapText="1" readingOrder="2"/>
    </xf>
    <xf numFmtId="0" fontId="105" fillId="0" borderId="0" xfId="472" applyFont="1" applyAlignment="1">
      <alignment horizontal="center" vertical="center" wrapText="1" readingOrder="2"/>
    </xf>
    <xf numFmtId="0" fontId="28" fillId="4" borderId="5" xfId="472" applyFont="1" applyFill="1" applyBorder="1" applyAlignment="1">
      <alignment horizontal="center" vertical="center" readingOrder="2"/>
    </xf>
    <xf numFmtId="0" fontId="28" fillId="4" borderId="71" xfId="472" applyFont="1" applyFill="1" applyBorder="1" applyAlignment="1">
      <alignment horizontal="center" vertical="center" readingOrder="2"/>
    </xf>
    <xf numFmtId="0" fontId="28" fillId="4" borderId="72" xfId="472" applyFont="1" applyFill="1" applyBorder="1" applyAlignment="1">
      <alignment horizontal="center" vertical="center" readingOrder="2"/>
    </xf>
    <xf numFmtId="0" fontId="28" fillId="4" borderId="90" xfId="472" applyFont="1" applyFill="1" applyBorder="1" applyAlignment="1">
      <alignment horizontal="center" vertical="center" readingOrder="2"/>
    </xf>
    <xf numFmtId="0" fontId="105" fillId="0" borderId="5" xfId="472" quotePrefix="1" applyFont="1" applyBorder="1" applyAlignment="1">
      <alignment horizontal="center" vertical="center" wrapText="1" readingOrder="2"/>
    </xf>
    <xf numFmtId="0" fontId="111" fillId="0" borderId="0" xfId="472" applyFont="1" applyAlignment="1">
      <alignment horizontal="right" vertical="center" wrapText="1" readingOrder="2"/>
    </xf>
    <xf numFmtId="0" fontId="113" fillId="0" borderId="0" xfId="472" applyFont="1" applyAlignment="1">
      <alignment horizontal="center" vertical="center" wrapText="1" readingOrder="2"/>
    </xf>
    <xf numFmtId="0" fontId="28" fillId="4" borderId="94" xfId="472" applyFont="1" applyFill="1" applyBorder="1" applyAlignment="1">
      <alignment horizontal="center" vertical="center" readingOrder="2"/>
    </xf>
    <xf numFmtId="0" fontId="114" fillId="0" borderId="94" xfId="472" applyFont="1" applyBorder="1" applyAlignment="1">
      <alignment horizontal="center"/>
    </xf>
    <xf numFmtId="0" fontId="28" fillId="4" borderId="94" xfId="472" applyFont="1" applyFill="1" applyBorder="1" applyAlignment="1">
      <alignment horizontal="center" vertical="center"/>
    </xf>
    <xf numFmtId="0" fontId="28" fillId="4" borderId="20" xfId="472" applyFont="1" applyFill="1" applyBorder="1" applyAlignment="1">
      <alignment horizontal="center" vertical="center" readingOrder="2"/>
    </xf>
    <xf numFmtId="0" fontId="28" fillId="4" borderId="86" xfId="472" applyFont="1" applyFill="1" applyBorder="1" applyAlignment="1">
      <alignment horizontal="center" vertical="center" readingOrder="2"/>
    </xf>
    <xf numFmtId="0" fontId="25" fillId="0" borderId="5" xfId="472" applyFont="1" applyBorder="1" applyAlignment="1">
      <alignment horizontal="center" vertical="center" wrapText="1" readingOrder="2"/>
    </xf>
    <xf numFmtId="0" fontId="29" fillId="4" borderId="94" xfId="472" applyFont="1" applyFill="1" applyBorder="1" applyAlignment="1">
      <alignment horizontal="center" vertical="center" readingOrder="2"/>
    </xf>
    <xf numFmtId="0" fontId="29" fillId="4" borderId="94" xfId="472" applyFont="1" applyFill="1" applyBorder="1" applyAlignment="1">
      <alignment horizontal="center" vertical="center"/>
    </xf>
    <xf numFmtId="0" fontId="29" fillId="4" borderId="20" xfId="472" applyFont="1" applyFill="1" applyBorder="1" applyAlignment="1">
      <alignment horizontal="center" vertical="center" readingOrder="2"/>
    </xf>
    <xf numFmtId="0" fontId="29" fillId="4" borderId="86" xfId="472" applyFont="1" applyFill="1" applyBorder="1" applyAlignment="1">
      <alignment horizontal="center" vertical="center" readingOrder="2"/>
    </xf>
    <xf numFmtId="0" fontId="28" fillId="4" borderId="113" xfId="472" applyFont="1" applyFill="1" applyBorder="1" applyAlignment="1">
      <alignment horizontal="center" vertical="center" readingOrder="2"/>
    </xf>
    <xf numFmtId="0" fontId="28" fillId="4" borderId="114" xfId="472" applyFont="1" applyFill="1" applyBorder="1" applyAlignment="1">
      <alignment horizontal="center" vertical="center" readingOrder="2"/>
    </xf>
    <xf numFmtId="0" fontId="29" fillId="4" borderId="113" xfId="472" applyFont="1" applyFill="1" applyBorder="1" applyAlignment="1">
      <alignment horizontal="center" vertical="center" readingOrder="2"/>
    </xf>
    <xf numFmtId="0" fontId="29" fillId="4" borderId="72" xfId="472" applyFont="1" applyFill="1" applyBorder="1" applyAlignment="1">
      <alignment horizontal="center" vertical="center" readingOrder="2"/>
    </xf>
    <xf numFmtId="0" fontId="29" fillId="4" borderId="114" xfId="472" applyFont="1" applyFill="1" applyBorder="1" applyAlignment="1">
      <alignment horizontal="center" vertical="center" readingOrder="2"/>
    </xf>
    <xf numFmtId="0" fontId="29" fillId="4" borderId="5" xfId="472" applyFont="1" applyFill="1" applyBorder="1" applyAlignment="1">
      <alignment horizontal="center" vertical="center" readingOrder="2"/>
    </xf>
    <xf numFmtId="0" fontId="25" fillId="0" borderId="0" xfId="472" quotePrefix="1" applyFont="1" applyAlignment="1">
      <alignment horizontal="center" vertical="center" readingOrder="2"/>
    </xf>
    <xf numFmtId="0" fontId="25" fillId="0" borderId="0" xfId="472" applyFont="1" applyAlignment="1">
      <alignment horizontal="center" vertical="center" readingOrder="2"/>
    </xf>
    <xf numFmtId="0" fontId="29" fillId="4" borderId="132" xfId="472" applyFont="1" applyFill="1" applyBorder="1" applyAlignment="1">
      <alignment horizontal="center" vertical="center" readingOrder="2"/>
    </xf>
    <xf numFmtId="0" fontId="29" fillId="4" borderId="126" xfId="472" applyFont="1" applyFill="1" applyBorder="1" applyAlignment="1">
      <alignment horizontal="center" vertical="center" readingOrder="2"/>
    </xf>
    <xf numFmtId="0" fontId="29" fillId="4" borderId="114" xfId="472" applyFont="1" applyFill="1" applyBorder="1" applyAlignment="1">
      <alignment horizontal="center" vertical="center"/>
    </xf>
    <xf numFmtId="0" fontId="29" fillId="4" borderId="113" xfId="472" applyFont="1" applyFill="1" applyBorder="1" applyAlignment="1">
      <alignment horizontal="center" vertical="center"/>
    </xf>
    <xf numFmtId="0" fontId="116" fillId="0" borderId="113" xfId="472" applyFont="1" applyBorder="1" applyAlignment="1">
      <alignment horizontal="center"/>
    </xf>
    <xf numFmtId="0" fontId="29" fillId="4" borderId="122" xfId="472" applyFont="1" applyFill="1" applyBorder="1" applyAlignment="1">
      <alignment horizontal="center" vertical="center" readingOrder="2"/>
    </xf>
    <xf numFmtId="0" fontId="29" fillId="4" borderId="120" xfId="472" applyFont="1" applyFill="1" applyBorder="1" applyAlignment="1">
      <alignment horizontal="center" vertical="center" readingOrder="2"/>
    </xf>
    <xf numFmtId="0" fontId="28" fillId="4" borderId="2" xfId="472" applyFont="1" applyFill="1" applyBorder="1" applyAlignment="1">
      <alignment horizontal="center" vertical="center" wrapText="1" readingOrder="2"/>
    </xf>
    <xf numFmtId="0" fontId="28" fillId="4" borderId="47" xfId="472" applyFont="1" applyFill="1" applyBorder="1" applyAlignment="1">
      <alignment horizontal="center" vertical="center" wrapText="1" readingOrder="2"/>
    </xf>
    <xf numFmtId="0" fontId="28" fillId="4" borderId="3" xfId="472" applyFont="1" applyFill="1" applyBorder="1" applyAlignment="1">
      <alignment horizontal="center" vertical="center" wrapText="1" readingOrder="2"/>
    </xf>
    <xf numFmtId="0" fontId="118" fillId="0" borderId="5" xfId="472" quotePrefix="1" applyFont="1" applyBorder="1" applyAlignment="1">
      <alignment horizontal="center" vertical="center" wrapText="1" readingOrder="2"/>
    </xf>
    <xf numFmtId="0" fontId="28" fillId="4" borderId="135" xfId="472" applyFont="1" applyFill="1" applyBorder="1" applyAlignment="1">
      <alignment horizontal="center" vertical="center" wrapText="1" readingOrder="2"/>
    </xf>
    <xf numFmtId="0" fontId="28" fillId="4" borderId="5" xfId="472" applyFont="1" applyFill="1" applyBorder="1" applyAlignment="1">
      <alignment horizontal="center" vertical="center" wrapText="1" readingOrder="2"/>
    </xf>
    <xf numFmtId="0" fontId="25" fillId="0" borderId="5" xfId="472" quotePrefix="1" applyFont="1" applyBorder="1" applyAlignment="1">
      <alignment horizontal="center" vertical="center" readingOrder="2"/>
    </xf>
    <xf numFmtId="0" fontId="28" fillId="4" borderId="76" xfId="472" applyFont="1" applyFill="1" applyBorder="1" applyAlignment="1">
      <alignment horizontal="center" vertical="center" wrapText="1" readingOrder="2"/>
    </xf>
    <xf numFmtId="0" fontId="28" fillId="4" borderId="74" xfId="472" applyFont="1" applyFill="1" applyBorder="1" applyAlignment="1">
      <alignment horizontal="center" vertical="center" wrapText="1" readingOrder="2"/>
    </xf>
    <xf numFmtId="0" fontId="28" fillId="4" borderId="73" xfId="472" applyFont="1" applyFill="1" applyBorder="1" applyAlignment="1">
      <alignment horizontal="center" vertical="center" wrapText="1" readingOrder="2"/>
    </xf>
    <xf numFmtId="0" fontId="28" fillId="4" borderId="2" xfId="472" applyFont="1" applyFill="1" applyBorder="1" applyAlignment="1">
      <alignment horizontal="right" vertical="center" readingOrder="2"/>
    </xf>
    <xf numFmtId="0" fontId="28" fillId="4" borderId="47" xfId="472" applyFont="1" applyFill="1" applyBorder="1" applyAlignment="1">
      <alignment horizontal="right" vertical="center" readingOrder="2"/>
    </xf>
    <xf numFmtId="0" fontId="28" fillId="4" borderId="3" xfId="472" applyFont="1" applyFill="1" applyBorder="1" applyAlignment="1">
      <alignment horizontal="right" vertical="center" readingOrder="2"/>
    </xf>
    <xf numFmtId="2" fontId="62" fillId="0" borderId="0" xfId="472" quotePrefix="1" applyNumberFormat="1" applyFont="1" applyAlignment="1">
      <alignment horizontal="right" vertical="center" wrapText="1" readingOrder="2"/>
    </xf>
    <xf numFmtId="0" fontId="62" fillId="0" borderId="0" xfId="472" quotePrefix="1" applyFont="1" applyAlignment="1">
      <alignment horizontal="center" vertical="center" readingOrder="2"/>
    </xf>
    <xf numFmtId="0" fontId="24" fillId="0" borderId="0" xfId="472" applyFont="1" applyAlignment="1">
      <alignment horizontal="center" vertical="center" readingOrder="2"/>
    </xf>
    <xf numFmtId="1" fontId="24" fillId="0" borderId="0" xfId="472" applyNumberFormat="1" applyFont="1" applyAlignment="1">
      <alignment horizontal="center" vertical="center" wrapText="1"/>
    </xf>
    <xf numFmtId="0" fontId="62" fillId="0" borderId="0" xfId="472" quotePrefix="1" applyFont="1" applyAlignment="1">
      <alignment horizontal="center" wrapText="1" readingOrder="2"/>
    </xf>
    <xf numFmtId="0" fontId="132" fillId="0" borderId="0" xfId="472" applyFont="1" applyAlignment="1">
      <alignment horizontal="right" vertical="center" readingOrder="2"/>
    </xf>
    <xf numFmtId="0" fontId="34" fillId="0" borderId="0" xfId="472" applyFont="1" applyAlignment="1">
      <alignment horizontal="center" vertical="center" wrapText="1" readingOrder="2"/>
    </xf>
    <xf numFmtId="0" fontId="25" fillId="0" borderId="0" xfId="1437" quotePrefix="1" applyFont="1" applyAlignment="1">
      <alignment horizontal="center" vertical="center"/>
    </xf>
    <xf numFmtId="0" fontId="29" fillId="44" borderId="49" xfId="472" applyFont="1" applyFill="1" applyBorder="1" applyAlignment="1">
      <alignment horizontal="center" vertical="center" wrapText="1" readingOrder="2"/>
    </xf>
    <xf numFmtId="0" fontId="29" fillId="44" borderId="145" xfId="472" applyFont="1" applyFill="1" applyBorder="1" applyAlignment="1">
      <alignment horizontal="center" vertical="center" wrapText="1" readingOrder="2"/>
    </xf>
    <xf numFmtId="1" fontId="28" fillId="44" borderId="73" xfId="472" applyNumberFormat="1" applyFont="1" applyFill="1" applyBorder="1" applyAlignment="1">
      <alignment horizontal="center" vertical="center" readingOrder="2"/>
    </xf>
    <xf numFmtId="1" fontId="28" fillId="44" borderId="5" xfId="472" applyNumberFormat="1" applyFont="1" applyFill="1" applyBorder="1" applyAlignment="1">
      <alignment horizontal="center" vertical="center" readingOrder="2"/>
    </xf>
    <xf numFmtId="1" fontId="28" fillId="44" borderId="144" xfId="472" applyNumberFormat="1" applyFont="1" applyFill="1" applyBorder="1" applyAlignment="1">
      <alignment horizontal="center" vertical="center" readingOrder="2"/>
    </xf>
    <xf numFmtId="1" fontId="28" fillId="44" borderId="146" xfId="472" applyNumberFormat="1" applyFont="1" applyFill="1" applyBorder="1" applyAlignment="1">
      <alignment horizontal="center" vertical="center" readingOrder="2"/>
    </xf>
    <xf numFmtId="0" fontId="133" fillId="0" borderId="0" xfId="472" applyFont="1" applyAlignment="1">
      <alignment horizontal="right" vertical="center" readingOrder="2"/>
    </xf>
    <xf numFmtId="0" fontId="25" fillId="0" borderId="0" xfId="1442" applyNumberFormat="1" applyFont="1" applyBorder="1" applyAlignment="1">
      <alignment horizontal="center" vertical="center" readingOrder="2"/>
    </xf>
    <xf numFmtId="0" fontId="27" fillId="3" borderId="15" xfId="1442" applyNumberFormat="1" applyFont="1" applyFill="1" applyBorder="1" applyAlignment="1">
      <alignment horizontal="right" vertical="center" readingOrder="2"/>
    </xf>
    <xf numFmtId="0" fontId="34" fillId="0" borderId="0" xfId="1442" applyFont="1" applyAlignment="1">
      <alignment horizontal="right"/>
    </xf>
    <xf numFmtId="0" fontId="134" fillId="0" borderId="0" xfId="1442" applyFont="1" applyAlignment="1">
      <alignment horizontal="right"/>
    </xf>
    <xf numFmtId="0" fontId="27" fillId="3" borderId="0" xfId="1442" applyNumberFormat="1" applyFont="1" applyFill="1" applyBorder="1" applyAlignment="1">
      <alignment horizontal="right" vertical="center" readingOrder="2"/>
    </xf>
    <xf numFmtId="0" fontId="121" fillId="0" borderId="0" xfId="1442" applyFont="1" applyAlignment="1">
      <alignment horizontal="right" vertical="center" wrapText="1"/>
    </xf>
    <xf numFmtId="0" fontId="25" fillId="0" borderId="0" xfId="1497" applyFont="1" applyAlignment="1">
      <alignment horizontal="center" vertical="center"/>
    </xf>
    <xf numFmtId="0" fontId="28" fillId="44" borderId="115" xfId="472" applyFont="1" applyFill="1" applyBorder="1" applyAlignment="1">
      <alignment horizontal="center" vertical="center" wrapText="1" readingOrder="2"/>
    </xf>
    <xf numFmtId="0" fontId="28" fillId="44" borderId="119" xfId="472" applyFont="1" applyFill="1" applyBorder="1" applyAlignment="1">
      <alignment horizontal="center" vertical="center" wrapText="1" readingOrder="2"/>
    </xf>
    <xf numFmtId="0" fontId="28" fillId="44" borderId="158" xfId="472" applyFont="1" applyFill="1" applyBorder="1" applyAlignment="1">
      <alignment horizontal="center" vertical="center" wrapText="1" readingOrder="2"/>
    </xf>
    <xf numFmtId="0" fontId="28" fillId="44" borderId="159" xfId="472" applyFont="1" applyFill="1" applyBorder="1" applyAlignment="1">
      <alignment horizontal="center" vertical="center" wrapText="1" readingOrder="2"/>
    </xf>
    <xf numFmtId="0" fontId="28" fillId="44" borderId="0" xfId="472" applyFont="1" applyFill="1" applyBorder="1" applyAlignment="1">
      <alignment horizontal="center" vertical="center" wrapText="1" readingOrder="2"/>
    </xf>
    <xf numFmtId="0" fontId="147" fillId="6" borderId="162" xfId="472" applyFont="1" applyFill="1" applyBorder="1" applyAlignment="1">
      <alignment horizontal="center" vertical="center" wrapText="1" readingOrder="2"/>
    </xf>
    <xf numFmtId="0" fontId="147" fillId="6" borderId="165" xfId="472" applyFont="1" applyFill="1" applyBorder="1" applyAlignment="1">
      <alignment horizontal="center" vertical="center" wrapText="1" readingOrder="2"/>
    </xf>
    <xf numFmtId="1" fontId="147" fillId="6" borderId="163" xfId="472" applyNumberFormat="1" applyFont="1" applyFill="1" applyBorder="1" applyAlignment="1">
      <alignment horizontal="center" vertical="center" wrapText="1" readingOrder="2"/>
    </xf>
    <xf numFmtId="1" fontId="147" fillId="6" borderId="164" xfId="472" applyNumberFormat="1" applyFont="1" applyFill="1" applyBorder="1" applyAlignment="1">
      <alignment horizontal="center" vertical="center" wrapText="1" readingOrder="2"/>
    </xf>
    <xf numFmtId="1" fontId="0" fillId="45" borderId="0" xfId="0" applyNumberFormat="1" applyFill="1"/>
    <xf numFmtId="0" fontId="28" fillId="4" borderId="19" xfId="472" applyFont="1" applyFill="1" applyBorder="1" applyAlignment="1">
      <alignment horizontal="right" vertical="center" readingOrder="2"/>
    </xf>
    <xf numFmtId="0" fontId="149" fillId="0" borderId="0" xfId="472" quotePrefix="1" applyFont="1" applyAlignment="1">
      <alignment horizontal="right" wrapText="1" readingOrder="2"/>
    </xf>
    <xf numFmtId="0" fontId="26" fillId="0" borderId="0" xfId="472" applyFont="1" applyAlignment="1">
      <alignment horizontal="center" vertical="center" readingOrder="2"/>
    </xf>
    <xf numFmtId="1" fontId="26" fillId="3" borderId="0" xfId="472" applyNumberFormat="1" applyFont="1" applyFill="1" applyAlignment="1">
      <alignment horizontal="center" vertical="center" wrapText="1"/>
    </xf>
  </cellXfs>
  <cellStyles count="1499">
    <cellStyle name="20% - Accent1" xfId="21" builtinId="30" customBuiltin="1"/>
    <cellStyle name="20% - Accent1 10" xfId="326" xr:uid="{00000000-0005-0000-0000-000001000000}"/>
    <cellStyle name="20% - Accent1 10 2" xfId="817" xr:uid="{00000000-0005-0000-0000-000002000000}"/>
    <cellStyle name="20% - Accent1 10 3" xfId="1286" xr:uid="{00000000-0005-0000-0000-000003000000}"/>
    <cellStyle name="20% - Accent1 11" xfId="333" xr:uid="{00000000-0005-0000-0000-000004000000}"/>
    <cellStyle name="20% - Accent1 11 2" xfId="824" xr:uid="{00000000-0005-0000-0000-000005000000}"/>
    <cellStyle name="20% - Accent1 11 3" xfId="1293" xr:uid="{00000000-0005-0000-0000-000006000000}"/>
    <cellStyle name="20% - Accent1 12" xfId="332" xr:uid="{00000000-0005-0000-0000-000007000000}"/>
    <cellStyle name="20% - Accent1 12 2" xfId="823" xr:uid="{00000000-0005-0000-0000-000008000000}"/>
    <cellStyle name="20% - Accent1 12 3" xfId="1292" xr:uid="{00000000-0005-0000-0000-000009000000}"/>
    <cellStyle name="20% - Accent1 13" xfId="364" xr:uid="{00000000-0005-0000-0000-00000A000000}"/>
    <cellStyle name="20% - Accent1 13 2" xfId="855" xr:uid="{00000000-0005-0000-0000-00000B000000}"/>
    <cellStyle name="20% - Accent1 13 3" xfId="1324" xr:uid="{00000000-0005-0000-0000-00000C000000}"/>
    <cellStyle name="20% - Accent1 14" xfId="370" xr:uid="{00000000-0005-0000-0000-00000D000000}"/>
    <cellStyle name="20% - Accent1 14 2" xfId="861" xr:uid="{00000000-0005-0000-0000-00000E000000}"/>
    <cellStyle name="20% - Accent1 14 3" xfId="1330" xr:uid="{00000000-0005-0000-0000-00000F000000}"/>
    <cellStyle name="20% - Accent1 15" xfId="393" xr:uid="{00000000-0005-0000-0000-000010000000}"/>
    <cellStyle name="20% - Accent1 15 2" xfId="884" xr:uid="{00000000-0005-0000-0000-000011000000}"/>
    <cellStyle name="20% - Accent1 15 3" xfId="1353" xr:uid="{00000000-0005-0000-0000-000012000000}"/>
    <cellStyle name="20% - Accent1 16" xfId="400" xr:uid="{00000000-0005-0000-0000-000013000000}"/>
    <cellStyle name="20% - Accent1 16 2" xfId="891" xr:uid="{00000000-0005-0000-0000-000014000000}"/>
    <cellStyle name="20% - Accent1 16 3" xfId="1360" xr:uid="{00000000-0005-0000-0000-000015000000}"/>
    <cellStyle name="20% - Accent1 17" xfId="399" xr:uid="{00000000-0005-0000-0000-000016000000}"/>
    <cellStyle name="20% - Accent1 17 2" xfId="890" xr:uid="{00000000-0005-0000-0000-000017000000}"/>
    <cellStyle name="20% - Accent1 17 3" xfId="1359" xr:uid="{00000000-0005-0000-0000-000018000000}"/>
    <cellStyle name="20% - Accent1 18" xfId="430" xr:uid="{00000000-0005-0000-0000-000019000000}"/>
    <cellStyle name="20% - Accent1 18 2" xfId="921" xr:uid="{00000000-0005-0000-0000-00001A000000}"/>
    <cellStyle name="20% - Accent1 18 3" xfId="1390" xr:uid="{00000000-0005-0000-0000-00001B000000}"/>
    <cellStyle name="20% - Accent1 19" xfId="444" xr:uid="{00000000-0005-0000-0000-00001C000000}"/>
    <cellStyle name="20% - Accent1 19 2" xfId="935" xr:uid="{00000000-0005-0000-0000-00001D000000}"/>
    <cellStyle name="20% - Accent1 19 3" xfId="1404" xr:uid="{00000000-0005-0000-0000-00001E000000}"/>
    <cellStyle name="20% - Accent1 2" xfId="58" xr:uid="{00000000-0005-0000-0000-00001F000000}"/>
    <cellStyle name="20% - Accent1 2 2" xfId="156" xr:uid="{00000000-0005-0000-0000-000020000000}"/>
    <cellStyle name="20% - Accent1 2 2 2" xfId="648" xr:uid="{00000000-0005-0000-0000-000021000000}"/>
    <cellStyle name="20% - Accent1 2 2 3" xfId="1118" xr:uid="{00000000-0005-0000-0000-000022000000}"/>
    <cellStyle name="20% - Accent1 2 3" xfId="239" xr:uid="{00000000-0005-0000-0000-000023000000}"/>
    <cellStyle name="20% - Accent1 2 3 2" xfId="731" xr:uid="{00000000-0005-0000-0000-000024000000}"/>
    <cellStyle name="20% - Accent1 2 3 3" xfId="1201" xr:uid="{00000000-0005-0000-0000-000025000000}"/>
    <cellStyle name="20% - Accent1 2 4" xfId="551" xr:uid="{00000000-0005-0000-0000-000026000000}"/>
    <cellStyle name="20% - Accent1 2 5" xfId="512" xr:uid="{00000000-0005-0000-0000-000027000000}"/>
    <cellStyle name="20% - Accent1 20" xfId="502" xr:uid="{00000000-0005-0000-0000-000028000000}"/>
    <cellStyle name="20% - Accent1 21" xfId="952" xr:uid="{00000000-0005-0000-0000-000029000000}"/>
    <cellStyle name="20% - Accent1 22" xfId="1457" xr:uid="{ABA24BE4-DF6E-4905-9B64-F3EBA70807B2}"/>
    <cellStyle name="20% - Accent1 3" xfId="65" xr:uid="{00000000-0005-0000-0000-00002A000000}"/>
    <cellStyle name="20% - Accent1 3 2" xfId="163" xr:uid="{00000000-0005-0000-0000-00002B000000}"/>
    <cellStyle name="20% - Accent1 3 2 2" xfId="655" xr:uid="{00000000-0005-0000-0000-00002C000000}"/>
    <cellStyle name="20% - Accent1 3 2 3" xfId="1125" xr:uid="{00000000-0005-0000-0000-00002D000000}"/>
    <cellStyle name="20% - Accent1 3 3" xfId="246" xr:uid="{00000000-0005-0000-0000-00002E000000}"/>
    <cellStyle name="20% - Accent1 3 3 2" xfId="738" xr:uid="{00000000-0005-0000-0000-00002F000000}"/>
    <cellStyle name="20% - Accent1 3 3 3" xfId="1208" xr:uid="{00000000-0005-0000-0000-000030000000}"/>
    <cellStyle name="20% - Accent1 3 4" xfId="558" xr:uid="{00000000-0005-0000-0000-000031000000}"/>
    <cellStyle name="20% - Accent1 3 5" xfId="1028" xr:uid="{00000000-0005-0000-0000-000032000000}"/>
    <cellStyle name="20% - Accent1 4" xfId="64" xr:uid="{00000000-0005-0000-0000-000033000000}"/>
    <cellStyle name="20% - Accent1 4 2" xfId="162" xr:uid="{00000000-0005-0000-0000-000034000000}"/>
    <cellStyle name="20% - Accent1 4 2 2" xfId="654" xr:uid="{00000000-0005-0000-0000-000035000000}"/>
    <cellStyle name="20% - Accent1 4 2 3" xfId="1124" xr:uid="{00000000-0005-0000-0000-000036000000}"/>
    <cellStyle name="20% - Accent1 4 3" xfId="245" xr:uid="{00000000-0005-0000-0000-000037000000}"/>
    <cellStyle name="20% - Accent1 4 3 2" xfId="737" xr:uid="{00000000-0005-0000-0000-000038000000}"/>
    <cellStyle name="20% - Accent1 4 3 3" xfId="1207" xr:uid="{00000000-0005-0000-0000-000039000000}"/>
    <cellStyle name="20% - Accent1 4 4" xfId="557" xr:uid="{00000000-0005-0000-0000-00003A000000}"/>
    <cellStyle name="20% - Accent1 4 5" xfId="1027" xr:uid="{00000000-0005-0000-0000-00003B000000}"/>
    <cellStyle name="20% - Accent1 5" xfId="100" xr:uid="{00000000-0005-0000-0000-00003C000000}"/>
    <cellStyle name="20% - Accent1 5 2" xfId="195" xr:uid="{00000000-0005-0000-0000-00003D000000}"/>
    <cellStyle name="20% - Accent1 5 2 2" xfId="687" xr:uid="{00000000-0005-0000-0000-00003E000000}"/>
    <cellStyle name="20% - Accent1 5 2 3" xfId="1157" xr:uid="{00000000-0005-0000-0000-00003F000000}"/>
    <cellStyle name="20% - Accent1 5 3" xfId="278" xr:uid="{00000000-0005-0000-0000-000040000000}"/>
    <cellStyle name="20% - Accent1 5 3 2" xfId="770" xr:uid="{00000000-0005-0000-0000-000041000000}"/>
    <cellStyle name="20% - Accent1 5 3 3" xfId="1240" xr:uid="{00000000-0005-0000-0000-000042000000}"/>
    <cellStyle name="20% - Accent1 5 4" xfId="593" xr:uid="{00000000-0005-0000-0000-000043000000}"/>
    <cellStyle name="20% - Accent1 5 5" xfId="1063" xr:uid="{00000000-0005-0000-0000-000044000000}"/>
    <cellStyle name="20% - Accent1 6" xfId="107" xr:uid="{00000000-0005-0000-0000-000045000000}"/>
    <cellStyle name="20% - Accent1 6 2" xfId="201" xr:uid="{00000000-0005-0000-0000-000046000000}"/>
    <cellStyle name="20% - Accent1 6 2 2" xfId="693" xr:uid="{00000000-0005-0000-0000-000047000000}"/>
    <cellStyle name="20% - Accent1 6 2 3" xfId="1163" xr:uid="{00000000-0005-0000-0000-000048000000}"/>
    <cellStyle name="20% - Accent1 6 3" xfId="284" xr:uid="{00000000-0005-0000-0000-000049000000}"/>
    <cellStyle name="20% - Accent1 6 3 2" xfId="776" xr:uid="{00000000-0005-0000-0000-00004A000000}"/>
    <cellStyle name="20% - Accent1 6 3 3" xfId="1246" xr:uid="{00000000-0005-0000-0000-00004B000000}"/>
    <cellStyle name="20% - Accent1 6 4" xfId="600" xr:uid="{00000000-0005-0000-0000-00004C000000}"/>
    <cellStyle name="20% - Accent1 6 5" xfId="1070" xr:uid="{00000000-0005-0000-0000-00004D000000}"/>
    <cellStyle name="20% - Accent1 7" xfId="106" xr:uid="{00000000-0005-0000-0000-00004E000000}"/>
    <cellStyle name="20% - Accent1 7 2" xfId="599" xr:uid="{00000000-0005-0000-0000-00004F000000}"/>
    <cellStyle name="20% - Accent1 7 3" xfId="1069" xr:uid="{00000000-0005-0000-0000-000050000000}"/>
    <cellStyle name="20% - Accent1 8" xfId="135" xr:uid="{00000000-0005-0000-0000-000051000000}"/>
    <cellStyle name="20% - Accent1 8 2" xfId="628" xr:uid="{00000000-0005-0000-0000-000052000000}"/>
    <cellStyle name="20% - Accent1 8 3" xfId="1098" xr:uid="{00000000-0005-0000-0000-000053000000}"/>
    <cellStyle name="20% - Accent1 9" xfId="304" xr:uid="{00000000-0005-0000-0000-000054000000}"/>
    <cellStyle name="20% - Accent1 9 2" xfId="796" xr:uid="{00000000-0005-0000-0000-000055000000}"/>
    <cellStyle name="20% - Accent1 9 3" xfId="1266" xr:uid="{00000000-0005-0000-0000-000056000000}"/>
    <cellStyle name="20% - Accent2" xfId="25" builtinId="34" customBuiltin="1"/>
    <cellStyle name="20% - Accent2 10" xfId="330" xr:uid="{00000000-0005-0000-0000-000058000000}"/>
    <cellStyle name="20% - Accent2 10 2" xfId="821" xr:uid="{00000000-0005-0000-0000-000059000000}"/>
    <cellStyle name="20% - Accent2 10 3" xfId="1290" xr:uid="{00000000-0005-0000-0000-00005A000000}"/>
    <cellStyle name="20% - Accent2 11" xfId="341" xr:uid="{00000000-0005-0000-0000-00005B000000}"/>
    <cellStyle name="20% - Accent2 11 2" xfId="832" xr:uid="{00000000-0005-0000-0000-00005C000000}"/>
    <cellStyle name="20% - Accent2 11 3" xfId="1301" xr:uid="{00000000-0005-0000-0000-00005D000000}"/>
    <cellStyle name="20% - Accent2 12" xfId="351" xr:uid="{00000000-0005-0000-0000-00005E000000}"/>
    <cellStyle name="20% - Accent2 12 2" xfId="842" xr:uid="{00000000-0005-0000-0000-00005F000000}"/>
    <cellStyle name="20% - Accent2 12 3" xfId="1311" xr:uid="{00000000-0005-0000-0000-000060000000}"/>
    <cellStyle name="20% - Accent2 13" xfId="368" xr:uid="{00000000-0005-0000-0000-000061000000}"/>
    <cellStyle name="20% - Accent2 13 2" xfId="859" xr:uid="{00000000-0005-0000-0000-000062000000}"/>
    <cellStyle name="20% - Accent2 13 3" xfId="1328" xr:uid="{00000000-0005-0000-0000-000063000000}"/>
    <cellStyle name="20% - Accent2 14" xfId="378" xr:uid="{00000000-0005-0000-0000-000064000000}"/>
    <cellStyle name="20% - Accent2 14 2" xfId="869" xr:uid="{00000000-0005-0000-0000-000065000000}"/>
    <cellStyle name="20% - Accent2 14 3" xfId="1338" xr:uid="{00000000-0005-0000-0000-000066000000}"/>
    <cellStyle name="20% - Accent2 15" xfId="397" xr:uid="{00000000-0005-0000-0000-000067000000}"/>
    <cellStyle name="20% - Accent2 15 2" xfId="888" xr:uid="{00000000-0005-0000-0000-000068000000}"/>
    <cellStyle name="20% - Accent2 15 3" xfId="1357" xr:uid="{00000000-0005-0000-0000-000069000000}"/>
    <cellStyle name="20% - Accent2 16" xfId="408" xr:uid="{00000000-0005-0000-0000-00006A000000}"/>
    <cellStyle name="20% - Accent2 16 2" xfId="899" xr:uid="{00000000-0005-0000-0000-00006B000000}"/>
    <cellStyle name="20% - Accent2 16 3" xfId="1368" xr:uid="{00000000-0005-0000-0000-00006C000000}"/>
    <cellStyle name="20% - Accent2 17" xfId="418" xr:uid="{00000000-0005-0000-0000-00006D000000}"/>
    <cellStyle name="20% - Accent2 17 2" xfId="909" xr:uid="{00000000-0005-0000-0000-00006E000000}"/>
    <cellStyle name="20% - Accent2 17 3" xfId="1378" xr:uid="{00000000-0005-0000-0000-00006F000000}"/>
    <cellStyle name="20% - Accent2 18" xfId="432" xr:uid="{00000000-0005-0000-0000-000070000000}"/>
    <cellStyle name="20% - Accent2 18 2" xfId="923" xr:uid="{00000000-0005-0000-0000-000071000000}"/>
    <cellStyle name="20% - Accent2 18 3" xfId="1392" xr:uid="{00000000-0005-0000-0000-000072000000}"/>
    <cellStyle name="20% - Accent2 19" xfId="446" xr:uid="{00000000-0005-0000-0000-000073000000}"/>
    <cellStyle name="20% - Accent2 19 2" xfId="937" xr:uid="{00000000-0005-0000-0000-000074000000}"/>
    <cellStyle name="20% - Accent2 19 3" xfId="1406" xr:uid="{00000000-0005-0000-0000-000075000000}"/>
    <cellStyle name="20% - Accent2 2" xfId="62" xr:uid="{00000000-0005-0000-0000-000076000000}"/>
    <cellStyle name="20% - Accent2 2 2" xfId="160" xr:uid="{00000000-0005-0000-0000-000077000000}"/>
    <cellStyle name="20% - Accent2 2 2 2" xfId="652" xr:uid="{00000000-0005-0000-0000-000078000000}"/>
    <cellStyle name="20% - Accent2 2 2 3" xfId="1122" xr:uid="{00000000-0005-0000-0000-000079000000}"/>
    <cellStyle name="20% - Accent2 2 3" xfId="243" xr:uid="{00000000-0005-0000-0000-00007A000000}"/>
    <cellStyle name="20% - Accent2 2 3 2" xfId="735" xr:uid="{00000000-0005-0000-0000-00007B000000}"/>
    <cellStyle name="20% - Accent2 2 3 3" xfId="1205" xr:uid="{00000000-0005-0000-0000-00007C000000}"/>
    <cellStyle name="20% - Accent2 2 4" xfId="555" xr:uid="{00000000-0005-0000-0000-00007D000000}"/>
    <cellStyle name="20% - Accent2 2 5" xfId="1025" xr:uid="{00000000-0005-0000-0000-00007E000000}"/>
    <cellStyle name="20% - Accent2 20" xfId="506" xr:uid="{00000000-0005-0000-0000-00007F000000}"/>
    <cellStyle name="20% - Accent2 21" xfId="949" xr:uid="{00000000-0005-0000-0000-000080000000}"/>
    <cellStyle name="20% - Accent2 22" xfId="1460" xr:uid="{135C605A-22F5-4043-B4F3-17816280C3B7}"/>
    <cellStyle name="20% - Accent2 3" xfId="73" xr:uid="{00000000-0005-0000-0000-000081000000}"/>
    <cellStyle name="20% - Accent2 3 2" xfId="171" xr:uid="{00000000-0005-0000-0000-000082000000}"/>
    <cellStyle name="20% - Accent2 3 2 2" xfId="663" xr:uid="{00000000-0005-0000-0000-000083000000}"/>
    <cellStyle name="20% - Accent2 3 2 3" xfId="1133" xr:uid="{00000000-0005-0000-0000-000084000000}"/>
    <cellStyle name="20% - Accent2 3 3" xfId="254" xr:uid="{00000000-0005-0000-0000-000085000000}"/>
    <cellStyle name="20% - Accent2 3 3 2" xfId="746" xr:uid="{00000000-0005-0000-0000-000086000000}"/>
    <cellStyle name="20% - Accent2 3 3 3" xfId="1216" xr:uid="{00000000-0005-0000-0000-000087000000}"/>
    <cellStyle name="20% - Accent2 3 4" xfId="566" xr:uid="{00000000-0005-0000-0000-000088000000}"/>
    <cellStyle name="20% - Accent2 3 5" xfId="1036" xr:uid="{00000000-0005-0000-0000-000089000000}"/>
    <cellStyle name="20% - Accent2 4" xfId="83" xr:uid="{00000000-0005-0000-0000-00008A000000}"/>
    <cellStyle name="20% - Accent2 4 2" xfId="181" xr:uid="{00000000-0005-0000-0000-00008B000000}"/>
    <cellStyle name="20% - Accent2 4 2 2" xfId="673" xr:uid="{00000000-0005-0000-0000-00008C000000}"/>
    <cellStyle name="20% - Accent2 4 2 3" xfId="1143" xr:uid="{00000000-0005-0000-0000-00008D000000}"/>
    <cellStyle name="20% - Accent2 4 3" xfId="264" xr:uid="{00000000-0005-0000-0000-00008E000000}"/>
    <cellStyle name="20% - Accent2 4 3 2" xfId="756" xr:uid="{00000000-0005-0000-0000-00008F000000}"/>
    <cellStyle name="20% - Accent2 4 3 3" xfId="1226" xr:uid="{00000000-0005-0000-0000-000090000000}"/>
    <cellStyle name="20% - Accent2 4 4" xfId="576" xr:uid="{00000000-0005-0000-0000-000091000000}"/>
    <cellStyle name="20% - Accent2 4 5" xfId="1046" xr:uid="{00000000-0005-0000-0000-000092000000}"/>
    <cellStyle name="20% - Accent2 5" xfId="104" xr:uid="{00000000-0005-0000-0000-000093000000}"/>
    <cellStyle name="20% - Accent2 5 2" xfId="199" xr:uid="{00000000-0005-0000-0000-000094000000}"/>
    <cellStyle name="20% - Accent2 5 2 2" xfId="691" xr:uid="{00000000-0005-0000-0000-000095000000}"/>
    <cellStyle name="20% - Accent2 5 2 3" xfId="1161" xr:uid="{00000000-0005-0000-0000-000096000000}"/>
    <cellStyle name="20% - Accent2 5 3" xfId="282" xr:uid="{00000000-0005-0000-0000-000097000000}"/>
    <cellStyle name="20% - Accent2 5 3 2" xfId="774" xr:uid="{00000000-0005-0000-0000-000098000000}"/>
    <cellStyle name="20% - Accent2 5 3 3" xfId="1244" xr:uid="{00000000-0005-0000-0000-000099000000}"/>
    <cellStyle name="20% - Accent2 5 4" xfId="597" xr:uid="{00000000-0005-0000-0000-00009A000000}"/>
    <cellStyle name="20% - Accent2 5 5" xfId="1067" xr:uid="{00000000-0005-0000-0000-00009B000000}"/>
    <cellStyle name="20% - Accent2 6" xfId="115" xr:uid="{00000000-0005-0000-0000-00009C000000}"/>
    <cellStyle name="20% - Accent2 6 2" xfId="209" xr:uid="{00000000-0005-0000-0000-00009D000000}"/>
    <cellStyle name="20% - Accent2 6 2 2" xfId="701" xr:uid="{00000000-0005-0000-0000-00009E000000}"/>
    <cellStyle name="20% - Accent2 6 2 3" xfId="1171" xr:uid="{00000000-0005-0000-0000-00009F000000}"/>
    <cellStyle name="20% - Accent2 6 3" xfId="292" xr:uid="{00000000-0005-0000-0000-0000A0000000}"/>
    <cellStyle name="20% - Accent2 6 3 2" xfId="784" xr:uid="{00000000-0005-0000-0000-0000A1000000}"/>
    <cellStyle name="20% - Accent2 6 3 3" xfId="1254" xr:uid="{00000000-0005-0000-0000-0000A2000000}"/>
    <cellStyle name="20% - Accent2 6 4" xfId="608" xr:uid="{00000000-0005-0000-0000-0000A3000000}"/>
    <cellStyle name="20% - Accent2 6 5" xfId="1078" xr:uid="{00000000-0005-0000-0000-0000A4000000}"/>
    <cellStyle name="20% - Accent2 7" xfId="127" xr:uid="{00000000-0005-0000-0000-0000A5000000}"/>
    <cellStyle name="20% - Accent2 7 2" xfId="620" xr:uid="{00000000-0005-0000-0000-0000A6000000}"/>
    <cellStyle name="20% - Accent2 7 3" xfId="1090" xr:uid="{00000000-0005-0000-0000-0000A7000000}"/>
    <cellStyle name="20% - Accent2 8" xfId="121" xr:uid="{00000000-0005-0000-0000-0000A8000000}"/>
    <cellStyle name="20% - Accent2 8 2" xfId="614" xr:uid="{00000000-0005-0000-0000-0000A9000000}"/>
    <cellStyle name="20% - Accent2 8 3" xfId="1084" xr:uid="{00000000-0005-0000-0000-0000AA000000}"/>
    <cellStyle name="20% - Accent2 9" xfId="306" xr:uid="{00000000-0005-0000-0000-0000AB000000}"/>
    <cellStyle name="20% - Accent2 9 2" xfId="798" xr:uid="{00000000-0005-0000-0000-0000AC000000}"/>
    <cellStyle name="20% - Accent2 9 3" xfId="1268" xr:uid="{00000000-0005-0000-0000-0000AD000000}"/>
    <cellStyle name="20% - Accent3" xfId="29" builtinId="38" customBuiltin="1"/>
    <cellStyle name="20% - Accent3 10" xfId="334" xr:uid="{00000000-0005-0000-0000-0000AF000000}"/>
    <cellStyle name="20% - Accent3 10 2" xfId="825" xr:uid="{00000000-0005-0000-0000-0000B0000000}"/>
    <cellStyle name="20% - Accent3 10 3" xfId="1294" xr:uid="{00000000-0005-0000-0000-0000B1000000}"/>
    <cellStyle name="20% - Accent3 11" xfId="328" xr:uid="{00000000-0005-0000-0000-0000B2000000}"/>
    <cellStyle name="20% - Accent3 11 2" xfId="819" xr:uid="{00000000-0005-0000-0000-0000B3000000}"/>
    <cellStyle name="20% - Accent3 11 3" xfId="1288" xr:uid="{00000000-0005-0000-0000-0000B4000000}"/>
    <cellStyle name="20% - Accent3 12" xfId="325" xr:uid="{00000000-0005-0000-0000-0000B5000000}"/>
    <cellStyle name="20% - Accent3 12 2" xfId="816" xr:uid="{00000000-0005-0000-0000-0000B6000000}"/>
    <cellStyle name="20% - Accent3 12 3" xfId="1285" xr:uid="{00000000-0005-0000-0000-0000B7000000}"/>
    <cellStyle name="20% - Accent3 13" xfId="371" xr:uid="{00000000-0005-0000-0000-0000B8000000}"/>
    <cellStyle name="20% - Accent3 13 2" xfId="862" xr:uid="{00000000-0005-0000-0000-0000B9000000}"/>
    <cellStyle name="20% - Accent3 13 3" xfId="1331" xr:uid="{00000000-0005-0000-0000-0000BA000000}"/>
    <cellStyle name="20% - Accent3 14" xfId="366" xr:uid="{00000000-0005-0000-0000-0000BB000000}"/>
    <cellStyle name="20% - Accent3 14 2" xfId="857" xr:uid="{00000000-0005-0000-0000-0000BC000000}"/>
    <cellStyle name="20% - Accent3 14 3" xfId="1326" xr:uid="{00000000-0005-0000-0000-0000BD000000}"/>
    <cellStyle name="20% - Accent3 15" xfId="401" xr:uid="{00000000-0005-0000-0000-0000BE000000}"/>
    <cellStyle name="20% - Accent3 15 2" xfId="892" xr:uid="{00000000-0005-0000-0000-0000BF000000}"/>
    <cellStyle name="20% - Accent3 15 3" xfId="1361" xr:uid="{00000000-0005-0000-0000-0000C0000000}"/>
    <cellStyle name="20% - Accent3 16" xfId="395" xr:uid="{00000000-0005-0000-0000-0000C1000000}"/>
    <cellStyle name="20% - Accent3 16 2" xfId="886" xr:uid="{00000000-0005-0000-0000-0000C2000000}"/>
    <cellStyle name="20% - Accent3 16 3" xfId="1355" xr:uid="{00000000-0005-0000-0000-0000C3000000}"/>
    <cellStyle name="20% - Accent3 17" xfId="392" xr:uid="{00000000-0005-0000-0000-0000C4000000}"/>
    <cellStyle name="20% - Accent3 17 2" xfId="883" xr:uid="{00000000-0005-0000-0000-0000C5000000}"/>
    <cellStyle name="20% - Accent3 17 3" xfId="1352" xr:uid="{00000000-0005-0000-0000-0000C6000000}"/>
    <cellStyle name="20% - Accent3 18" xfId="434" xr:uid="{00000000-0005-0000-0000-0000C7000000}"/>
    <cellStyle name="20% - Accent3 18 2" xfId="925" xr:uid="{00000000-0005-0000-0000-0000C8000000}"/>
    <cellStyle name="20% - Accent3 18 3" xfId="1394" xr:uid="{00000000-0005-0000-0000-0000C9000000}"/>
    <cellStyle name="20% - Accent3 19" xfId="448" xr:uid="{00000000-0005-0000-0000-0000CA000000}"/>
    <cellStyle name="20% - Accent3 19 2" xfId="939" xr:uid="{00000000-0005-0000-0000-0000CB000000}"/>
    <cellStyle name="20% - Accent3 19 3" xfId="1408" xr:uid="{00000000-0005-0000-0000-0000CC000000}"/>
    <cellStyle name="20% - Accent3 2" xfId="66" xr:uid="{00000000-0005-0000-0000-0000CD000000}"/>
    <cellStyle name="20% - Accent3 2 2" xfId="164" xr:uid="{00000000-0005-0000-0000-0000CE000000}"/>
    <cellStyle name="20% - Accent3 2 2 2" xfId="656" xr:uid="{00000000-0005-0000-0000-0000CF000000}"/>
    <cellStyle name="20% - Accent3 2 2 3" xfId="1126" xr:uid="{00000000-0005-0000-0000-0000D0000000}"/>
    <cellStyle name="20% - Accent3 2 3" xfId="247" xr:uid="{00000000-0005-0000-0000-0000D1000000}"/>
    <cellStyle name="20% - Accent3 2 3 2" xfId="739" xr:uid="{00000000-0005-0000-0000-0000D2000000}"/>
    <cellStyle name="20% - Accent3 2 3 3" xfId="1209" xr:uid="{00000000-0005-0000-0000-0000D3000000}"/>
    <cellStyle name="20% - Accent3 2 4" xfId="559" xr:uid="{00000000-0005-0000-0000-0000D4000000}"/>
    <cellStyle name="20% - Accent3 2 5" xfId="1029" xr:uid="{00000000-0005-0000-0000-0000D5000000}"/>
    <cellStyle name="20% - Accent3 20" xfId="510" xr:uid="{00000000-0005-0000-0000-0000D6000000}"/>
    <cellStyle name="20% - Accent3 21" xfId="956" xr:uid="{00000000-0005-0000-0000-0000D7000000}"/>
    <cellStyle name="20% - Accent3 22" xfId="1463" xr:uid="{03684A8C-9424-47AA-917A-FE3F557C05B5}"/>
    <cellStyle name="20% - Accent3 3" xfId="60" xr:uid="{00000000-0005-0000-0000-0000D8000000}"/>
    <cellStyle name="20% - Accent3 3 2" xfId="158" xr:uid="{00000000-0005-0000-0000-0000D9000000}"/>
    <cellStyle name="20% - Accent3 3 2 2" xfId="650" xr:uid="{00000000-0005-0000-0000-0000DA000000}"/>
    <cellStyle name="20% - Accent3 3 2 3" xfId="1120" xr:uid="{00000000-0005-0000-0000-0000DB000000}"/>
    <cellStyle name="20% - Accent3 3 3" xfId="241" xr:uid="{00000000-0005-0000-0000-0000DC000000}"/>
    <cellStyle name="20% - Accent3 3 3 2" xfId="733" xr:uid="{00000000-0005-0000-0000-0000DD000000}"/>
    <cellStyle name="20% - Accent3 3 3 3" xfId="1203" xr:uid="{00000000-0005-0000-0000-0000DE000000}"/>
    <cellStyle name="20% - Accent3 3 4" xfId="553" xr:uid="{00000000-0005-0000-0000-0000DF000000}"/>
    <cellStyle name="20% - Accent3 3 5" xfId="504" xr:uid="{00000000-0005-0000-0000-0000E0000000}"/>
    <cellStyle name="20% - Accent3 4" xfId="57" xr:uid="{00000000-0005-0000-0000-0000E1000000}"/>
    <cellStyle name="20% - Accent3 4 2" xfId="155" xr:uid="{00000000-0005-0000-0000-0000E2000000}"/>
    <cellStyle name="20% - Accent3 4 2 2" xfId="647" xr:uid="{00000000-0005-0000-0000-0000E3000000}"/>
    <cellStyle name="20% - Accent3 4 2 3" xfId="1117" xr:uid="{00000000-0005-0000-0000-0000E4000000}"/>
    <cellStyle name="20% - Accent3 4 3" xfId="238" xr:uid="{00000000-0005-0000-0000-0000E5000000}"/>
    <cellStyle name="20% - Accent3 4 3 2" xfId="730" xr:uid="{00000000-0005-0000-0000-0000E6000000}"/>
    <cellStyle name="20% - Accent3 4 3 3" xfId="1200" xr:uid="{00000000-0005-0000-0000-0000E7000000}"/>
    <cellStyle name="20% - Accent3 4 4" xfId="550" xr:uid="{00000000-0005-0000-0000-0000E8000000}"/>
    <cellStyle name="20% - Accent3 4 5" xfId="516" xr:uid="{00000000-0005-0000-0000-0000E9000000}"/>
    <cellStyle name="20% - Accent3 5" xfId="108" xr:uid="{00000000-0005-0000-0000-0000EA000000}"/>
    <cellStyle name="20% - Accent3 5 2" xfId="202" xr:uid="{00000000-0005-0000-0000-0000EB000000}"/>
    <cellStyle name="20% - Accent3 5 2 2" xfId="694" xr:uid="{00000000-0005-0000-0000-0000EC000000}"/>
    <cellStyle name="20% - Accent3 5 2 3" xfId="1164" xr:uid="{00000000-0005-0000-0000-0000ED000000}"/>
    <cellStyle name="20% - Accent3 5 3" xfId="285" xr:uid="{00000000-0005-0000-0000-0000EE000000}"/>
    <cellStyle name="20% - Accent3 5 3 2" xfId="777" xr:uid="{00000000-0005-0000-0000-0000EF000000}"/>
    <cellStyle name="20% - Accent3 5 3 3" xfId="1247" xr:uid="{00000000-0005-0000-0000-0000F0000000}"/>
    <cellStyle name="20% - Accent3 5 4" xfId="601" xr:uid="{00000000-0005-0000-0000-0000F1000000}"/>
    <cellStyle name="20% - Accent3 5 5" xfId="1071" xr:uid="{00000000-0005-0000-0000-0000F2000000}"/>
    <cellStyle name="20% - Accent3 6" xfId="102" xr:uid="{00000000-0005-0000-0000-0000F3000000}"/>
    <cellStyle name="20% - Accent3 6 2" xfId="197" xr:uid="{00000000-0005-0000-0000-0000F4000000}"/>
    <cellStyle name="20% - Accent3 6 2 2" xfId="689" xr:uid="{00000000-0005-0000-0000-0000F5000000}"/>
    <cellStyle name="20% - Accent3 6 2 3" xfId="1159" xr:uid="{00000000-0005-0000-0000-0000F6000000}"/>
    <cellStyle name="20% - Accent3 6 3" xfId="280" xr:uid="{00000000-0005-0000-0000-0000F7000000}"/>
    <cellStyle name="20% - Accent3 6 3 2" xfId="772" xr:uid="{00000000-0005-0000-0000-0000F8000000}"/>
    <cellStyle name="20% - Accent3 6 3 3" xfId="1242" xr:uid="{00000000-0005-0000-0000-0000F9000000}"/>
    <cellStyle name="20% - Accent3 6 4" xfId="595" xr:uid="{00000000-0005-0000-0000-0000FA000000}"/>
    <cellStyle name="20% - Accent3 6 5" xfId="1065" xr:uid="{00000000-0005-0000-0000-0000FB000000}"/>
    <cellStyle name="20% - Accent3 7" xfId="99" xr:uid="{00000000-0005-0000-0000-0000FC000000}"/>
    <cellStyle name="20% - Accent3 7 2" xfId="592" xr:uid="{00000000-0005-0000-0000-0000FD000000}"/>
    <cellStyle name="20% - Accent3 7 3" xfId="1062" xr:uid="{00000000-0005-0000-0000-0000FE000000}"/>
    <cellStyle name="20% - Accent3 8" xfId="131" xr:uid="{00000000-0005-0000-0000-0000FF000000}"/>
    <cellStyle name="20% - Accent3 8 2" xfId="624" xr:uid="{00000000-0005-0000-0000-000000010000}"/>
    <cellStyle name="20% - Accent3 8 3" xfId="1094" xr:uid="{00000000-0005-0000-0000-000001010000}"/>
    <cellStyle name="20% - Accent3 9" xfId="308" xr:uid="{00000000-0005-0000-0000-000002010000}"/>
    <cellStyle name="20% - Accent3 9 2" xfId="800" xr:uid="{00000000-0005-0000-0000-000003010000}"/>
    <cellStyle name="20% - Accent3 9 3" xfId="1270" xr:uid="{00000000-0005-0000-0000-000004010000}"/>
    <cellStyle name="20% - Accent4" xfId="33" builtinId="42" customBuiltin="1"/>
    <cellStyle name="20% - Accent4 10" xfId="336" xr:uid="{00000000-0005-0000-0000-000006010000}"/>
    <cellStyle name="20% - Accent4 10 2" xfId="827" xr:uid="{00000000-0005-0000-0000-000007010000}"/>
    <cellStyle name="20% - Accent4 10 3" xfId="1296" xr:uid="{00000000-0005-0000-0000-000008010000}"/>
    <cellStyle name="20% - Accent4 11" xfId="346" xr:uid="{00000000-0005-0000-0000-000009010000}"/>
    <cellStyle name="20% - Accent4 11 2" xfId="837" xr:uid="{00000000-0005-0000-0000-00000A010000}"/>
    <cellStyle name="20% - Accent4 11 3" xfId="1306" xr:uid="{00000000-0005-0000-0000-00000B010000}"/>
    <cellStyle name="20% - Accent4 12" xfId="355" xr:uid="{00000000-0005-0000-0000-00000C010000}"/>
    <cellStyle name="20% - Accent4 12 2" xfId="846" xr:uid="{00000000-0005-0000-0000-00000D010000}"/>
    <cellStyle name="20% - Accent4 12 3" xfId="1315" xr:uid="{00000000-0005-0000-0000-00000E010000}"/>
    <cellStyle name="20% - Accent4 13" xfId="373" xr:uid="{00000000-0005-0000-0000-00000F010000}"/>
    <cellStyle name="20% - Accent4 13 2" xfId="864" xr:uid="{00000000-0005-0000-0000-000010010000}"/>
    <cellStyle name="20% - Accent4 13 3" xfId="1333" xr:uid="{00000000-0005-0000-0000-000011010000}"/>
    <cellStyle name="20% - Accent4 14" xfId="382" xr:uid="{00000000-0005-0000-0000-000012010000}"/>
    <cellStyle name="20% - Accent4 14 2" xfId="873" xr:uid="{00000000-0005-0000-0000-000013010000}"/>
    <cellStyle name="20% - Accent4 14 3" xfId="1342" xr:uid="{00000000-0005-0000-0000-000014010000}"/>
    <cellStyle name="20% - Accent4 15" xfId="403" xr:uid="{00000000-0005-0000-0000-000015010000}"/>
    <cellStyle name="20% - Accent4 15 2" xfId="894" xr:uid="{00000000-0005-0000-0000-000016010000}"/>
    <cellStyle name="20% - Accent4 15 3" xfId="1363" xr:uid="{00000000-0005-0000-0000-000017010000}"/>
    <cellStyle name="20% - Accent4 16" xfId="413" xr:uid="{00000000-0005-0000-0000-000018010000}"/>
    <cellStyle name="20% - Accent4 16 2" xfId="904" xr:uid="{00000000-0005-0000-0000-000019010000}"/>
    <cellStyle name="20% - Accent4 16 3" xfId="1373" xr:uid="{00000000-0005-0000-0000-00001A010000}"/>
    <cellStyle name="20% - Accent4 17" xfId="422" xr:uid="{00000000-0005-0000-0000-00001B010000}"/>
    <cellStyle name="20% - Accent4 17 2" xfId="913" xr:uid="{00000000-0005-0000-0000-00001C010000}"/>
    <cellStyle name="20% - Accent4 17 3" xfId="1382" xr:uid="{00000000-0005-0000-0000-00001D010000}"/>
    <cellStyle name="20% - Accent4 18" xfId="436" xr:uid="{00000000-0005-0000-0000-00001E010000}"/>
    <cellStyle name="20% - Accent4 18 2" xfId="927" xr:uid="{00000000-0005-0000-0000-00001F010000}"/>
    <cellStyle name="20% - Accent4 18 3" xfId="1396" xr:uid="{00000000-0005-0000-0000-000020010000}"/>
    <cellStyle name="20% - Accent4 19" xfId="450" xr:uid="{00000000-0005-0000-0000-000021010000}"/>
    <cellStyle name="20% - Accent4 19 2" xfId="941" xr:uid="{00000000-0005-0000-0000-000022010000}"/>
    <cellStyle name="20% - Accent4 19 3" xfId="1410" xr:uid="{00000000-0005-0000-0000-000023010000}"/>
    <cellStyle name="20% - Accent4 2" xfId="68" xr:uid="{00000000-0005-0000-0000-000024010000}"/>
    <cellStyle name="20% - Accent4 2 2" xfId="166" xr:uid="{00000000-0005-0000-0000-000025010000}"/>
    <cellStyle name="20% - Accent4 2 2 2" xfId="658" xr:uid="{00000000-0005-0000-0000-000026010000}"/>
    <cellStyle name="20% - Accent4 2 2 3" xfId="1128" xr:uid="{00000000-0005-0000-0000-000027010000}"/>
    <cellStyle name="20% - Accent4 2 3" xfId="249" xr:uid="{00000000-0005-0000-0000-000028010000}"/>
    <cellStyle name="20% - Accent4 2 3 2" xfId="741" xr:uid="{00000000-0005-0000-0000-000029010000}"/>
    <cellStyle name="20% - Accent4 2 3 3" xfId="1211" xr:uid="{00000000-0005-0000-0000-00002A010000}"/>
    <cellStyle name="20% - Accent4 2 4" xfId="561" xr:uid="{00000000-0005-0000-0000-00002B010000}"/>
    <cellStyle name="20% - Accent4 2 5" xfId="1031" xr:uid="{00000000-0005-0000-0000-00002C010000}"/>
    <cellStyle name="20% - Accent4 20" xfId="514" xr:uid="{00000000-0005-0000-0000-00002D010000}"/>
    <cellStyle name="20% - Accent4 21" xfId="954" xr:uid="{00000000-0005-0000-0000-00002E010000}"/>
    <cellStyle name="20% - Accent4 22" xfId="1466" xr:uid="{B00EC446-9077-4FB0-A81C-EC61EF405393}"/>
    <cellStyle name="20% - Accent4 3" xfId="78" xr:uid="{00000000-0005-0000-0000-00002F010000}"/>
    <cellStyle name="20% - Accent4 3 2" xfId="176" xr:uid="{00000000-0005-0000-0000-000030010000}"/>
    <cellStyle name="20% - Accent4 3 2 2" xfId="668" xr:uid="{00000000-0005-0000-0000-000031010000}"/>
    <cellStyle name="20% - Accent4 3 2 3" xfId="1138" xr:uid="{00000000-0005-0000-0000-000032010000}"/>
    <cellStyle name="20% - Accent4 3 3" xfId="259" xr:uid="{00000000-0005-0000-0000-000033010000}"/>
    <cellStyle name="20% - Accent4 3 3 2" xfId="751" xr:uid="{00000000-0005-0000-0000-000034010000}"/>
    <cellStyle name="20% - Accent4 3 3 3" xfId="1221" xr:uid="{00000000-0005-0000-0000-000035010000}"/>
    <cellStyle name="20% - Accent4 3 4" xfId="571" xr:uid="{00000000-0005-0000-0000-000036010000}"/>
    <cellStyle name="20% - Accent4 3 5" xfId="1041" xr:uid="{00000000-0005-0000-0000-000037010000}"/>
    <cellStyle name="20% - Accent4 4" xfId="87" xr:uid="{00000000-0005-0000-0000-000038010000}"/>
    <cellStyle name="20% - Accent4 4 2" xfId="185" xr:uid="{00000000-0005-0000-0000-000039010000}"/>
    <cellStyle name="20% - Accent4 4 2 2" xfId="677" xr:uid="{00000000-0005-0000-0000-00003A010000}"/>
    <cellStyle name="20% - Accent4 4 2 3" xfId="1147" xr:uid="{00000000-0005-0000-0000-00003B010000}"/>
    <cellStyle name="20% - Accent4 4 3" xfId="268" xr:uid="{00000000-0005-0000-0000-00003C010000}"/>
    <cellStyle name="20% - Accent4 4 3 2" xfId="760" xr:uid="{00000000-0005-0000-0000-00003D010000}"/>
    <cellStyle name="20% - Accent4 4 3 3" xfId="1230" xr:uid="{00000000-0005-0000-0000-00003E010000}"/>
    <cellStyle name="20% - Accent4 4 4" xfId="580" xr:uid="{00000000-0005-0000-0000-00003F010000}"/>
    <cellStyle name="20% - Accent4 4 5" xfId="1050" xr:uid="{00000000-0005-0000-0000-000040010000}"/>
    <cellStyle name="20% - Accent4 5" xfId="110" xr:uid="{00000000-0005-0000-0000-000041010000}"/>
    <cellStyle name="20% - Accent4 5 2" xfId="204" xr:uid="{00000000-0005-0000-0000-000042010000}"/>
    <cellStyle name="20% - Accent4 5 2 2" xfId="696" xr:uid="{00000000-0005-0000-0000-000043010000}"/>
    <cellStyle name="20% - Accent4 5 2 3" xfId="1166" xr:uid="{00000000-0005-0000-0000-000044010000}"/>
    <cellStyle name="20% - Accent4 5 3" xfId="287" xr:uid="{00000000-0005-0000-0000-000045010000}"/>
    <cellStyle name="20% - Accent4 5 3 2" xfId="779" xr:uid="{00000000-0005-0000-0000-000046010000}"/>
    <cellStyle name="20% - Accent4 5 3 3" xfId="1249" xr:uid="{00000000-0005-0000-0000-000047010000}"/>
    <cellStyle name="20% - Accent4 5 4" xfId="603" xr:uid="{00000000-0005-0000-0000-000048010000}"/>
    <cellStyle name="20% - Accent4 5 5" xfId="1073" xr:uid="{00000000-0005-0000-0000-000049010000}"/>
    <cellStyle name="20% - Accent4 6" xfId="122" xr:uid="{00000000-0005-0000-0000-00004A010000}"/>
    <cellStyle name="20% - Accent4 6 2" xfId="213" xr:uid="{00000000-0005-0000-0000-00004B010000}"/>
    <cellStyle name="20% - Accent4 6 2 2" xfId="705" xr:uid="{00000000-0005-0000-0000-00004C010000}"/>
    <cellStyle name="20% - Accent4 6 2 3" xfId="1175" xr:uid="{00000000-0005-0000-0000-00004D010000}"/>
    <cellStyle name="20% - Accent4 6 3" xfId="296" xr:uid="{00000000-0005-0000-0000-00004E010000}"/>
    <cellStyle name="20% - Accent4 6 3 2" xfId="788" xr:uid="{00000000-0005-0000-0000-00004F010000}"/>
    <cellStyle name="20% - Accent4 6 3 3" xfId="1258" xr:uid="{00000000-0005-0000-0000-000050010000}"/>
    <cellStyle name="20% - Accent4 6 4" xfId="615" xr:uid="{00000000-0005-0000-0000-000051010000}"/>
    <cellStyle name="20% - Accent4 6 5" xfId="1085" xr:uid="{00000000-0005-0000-0000-000052010000}"/>
    <cellStyle name="20% - Accent4 7" xfId="133" xr:uid="{00000000-0005-0000-0000-000053010000}"/>
    <cellStyle name="20% - Accent4 7 2" xfId="626" xr:uid="{00000000-0005-0000-0000-000054010000}"/>
    <cellStyle name="20% - Accent4 7 3" xfId="1096" xr:uid="{00000000-0005-0000-0000-000055010000}"/>
    <cellStyle name="20% - Accent4 8" xfId="219" xr:uid="{00000000-0005-0000-0000-000056010000}"/>
    <cellStyle name="20% - Accent4 8 2" xfId="711" xr:uid="{00000000-0005-0000-0000-000057010000}"/>
    <cellStyle name="20% - Accent4 8 3" xfId="1181" xr:uid="{00000000-0005-0000-0000-000058010000}"/>
    <cellStyle name="20% - Accent4 9" xfId="310" xr:uid="{00000000-0005-0000-0000-000059010000}"/>
    <cellStyle name="20% - Accent4 9 2" xfId="802" xr:uid="{00000000-0005-0000-0000-00005A010000}"/>
    <cellStyle name="20% - Accent4 9 3" xfId="1272" xr:uid="{00000000-0005-0000-0000-00005B010000}"/>
    <cellStyle name="20% - Accent5" xfId="37" builtinId="46" customBuiltin="1"/>
    <cellStyle name="20% - Accent5 10" xfId="339" xr:uid="{00000000-0005-0000-0000-00005D010000}"/>
    <cellStyle name="20% - Accent5 10 2" xfId="830" xr:uid="{00000000-0005-0000-0000-00005E010000}"/>
    <cellStyle name="20% - Accent5 10 3" xfId="1299" xr:uid="{00000000-0005-0000-0000-00005F010000}"/>
    <cellStyle name="20% - Accent5 11" xfId="349" xr:uid="{00000000-0005-0000-0000-000060010000}"/>
    <cellStyle name="20% - Accent5 11 2" xfId="840" xr:uid="{00000000-0005-0000-0000-000061010000}"/>
    <cellStyle name="20% - Accent5 11 3" xfId="1309" xr:uid="{00000000-0005-0000-0000-000062010000}"/>
    <cellStyle name="20% - Accent5 12" xfId="357" xr:uid="{00000000-0005-0000-0000-000063010000}"/>
    <cellStyle name="20% - Accent5 12 2" xfId="848" xr:uid="{00000000-0005-0000-0000-000064010000}"/>
    <cellStyle name="20% - Accent5 12 3" xfId="1317" xr:uid="{00000000-0005-0000-0000-000065010000}"/>
    <cellStyle name="20% - Accent5 13" xfId="376" xr:uid="{00000000-0005-0000-0000-000066010000}"/>
    <cellStyle name="20% - Accent5 13 2" xfId="867" xr:uid="{00000000-0005-0000-0000-000067010000}"/>
    <cellStyle name="20% - Accent5 13 3" xfId="1336" xr:uid="{00000000-0005-0000-0000-000068010000}"/>
    <cellStyle name="20% - Accent5 14" xfId="384" xr:uid="{00000000-0005-0000-0000-000069010000}"/>
    <cellStyle name="20% - Accent5 14 2" xfId="875" xr:uid="{00000000-0005-0000-0000-00006A010000}"/>
    <cellStyle name="20% - Accent5 14 3" xfId="1344" xr:uid="{00000000-0005-0000-0000-00006B010000}"/>
    <cellStyle name="20% - Accent5 15" xfId="406" xr:uid="{00000000-0005-0000-0000-00006C010000}"/>
    <cellStyle name="20% - Accent5 15 2" xfId="897" xr:uid="{00000000-0005-0000-0000-00006D010000}"/>
    <cellStyle name="20% - Accent5 15 3" xfId="1366" xr:uid="{00000000-0005-0000-0000-00006E010000}"/>
    <cellStyle name="20% - Accent5 16" xfId="416" xr:uid="{00000000-0005-0000-0000-00006F010000}"/>
    <cellStyle name="20% - Accent5 16 2" xfId="907" xr:uid="{00000000-0005-0000-0000-000070010000}"/>
    <cellStyle name="20% - Accent5 16 3" xfId="1376" xr:uid="{00000000-0005-0000-0000-000071010000}"/>
    <cellStyle name="20% - Accent5 17" xfId="424" xr:uid="{00000000-0005-0000-0000-000072010000}"/>
    <cellStyle name="20% - Accent5 17 2" xfId="915" xr:uid="{00000000-0005-0000-0000-000073010000}"/>
    <cellStyle name="20% - Accent5 17 3" xfId="1384" xr:uid="{00000000-0005-0000-0000-000074010000}"/>
    <cellStyle name="20% - Accent5 18" xfId="438" xr:uid="{00000000-0005-0000-0000-000075010000}"/>
    <cellStyle name="20% - Accent5 18 2" xfId="929" xr:uid="{00000000-0005-0000-0000-000076010000}"/>
    <cellStyle name="20% - Accent5 18 3" xfId="1398" xr:uid="{00000000-0005-0000-0000-000077010000}"/>
    <cellStyle name="20% - Accent5 19" xfId="452" xr:uid="{00000000-0005-0000-0000-000078010000}"/>
    <cellStyle name="20% - Accent5 19 2" xfId="943" xr:uid="{00000000-0005-0000-0000-000079010000}"/>
    <cellStyle name="20% - Accent5 19 3" xfId="1412" xr:uid="{00000000-0005-0000-0000-00007A010000}"/>
    <cellStyle name="20% - Accent5 2" xfId="71" xr:uid="{00000000-0005-0000-0000-00007B010000}"/>
    <cellStyle name="20% - Accent5 2 2" xfId="169" xr:uid="{00000000-0005-0000-0000-00007C010000}"/>
    <cellStyle name="20% - Accent5 2 2 2" xfId="661" xr:uid="{00000000-0005-0000-0000-00007D010000}"/>
    <cellStyle name="20% - Accent5 2 2 3" xfId="1131" xr:uid="{00000000-0005-0000-0000-00007E010000}"/>
    <cellStyle name="20% - Accent5 2 3" xfId="252" xr:uid="{00000000-0005-0000-0000-00007F010000}"/>
    <cellStyle name="20% - Accent5 2 3 2" xfId="744" xr:uid="{00000000-0005-0000-0000-000080010000}"/>
    <cellStyle name="20% - Accent5 2 3 3" xfId="1214" xr:uid="{00000000-0005-0000-0000-000081010000}"/>
    <cellStyle name="20% - Accent5 2 4" xfId="564" xr:uid="{00000000-0005-0000-0000-000082010000}"/>
    <cellStyle name="20% - Accent5 2 5" xfId="1034" xr:uid="{00000000-0005-0000-0000-000083010000}"/>
    <cellStyle name="20% - Accent5 20" xfId="518" xr:uid="{00000000-0005-0000-0000-000084010000}"/>
    <cellStyle name="20% - Accent5 21" xfId="950" xr:uid="{00000000-0005-0000-0000-000085010000}"/>
    <cellStyle name="20% - Accent5 22" xfId="1469" xr:uid="{18C6D790-D0DB-452C-90C5-392823010667}"/>
    <cellStyle name="20% - Accent5 3" xfId="81" xr:uid="{00000000-0005-0000-0000-000086010000}"/>
    <cellStyle name="20% - Accent5 3 2" xfId="179" xr:uid="{00000000-0005-0000-0000-000087010000}"/>
    <cellStyle name="20% - Accent5 3 2 2" xfId="671" xr:uid="{00000000-0005-0000-0000-000088010000}"/>
    <cellStyle name="20% - Accent5 3 2 3" xfId="1141" xr:uid="{00000000-0005-0000-0000-000089010000}"/>
    <cellStyle name="20% - Accent5 3 3" xfId="262" xr:uid="{00000000-0005-0000-0000-00008A010000}"/>
    <cellStyle name="20% - Accent5 3 3 2" xfId="754" xr:uid="{00000000-0005-0000-0000-00008B010000}"/>
    <cellStyle name="20% - Accent5 3 3 3" xfId="1224" xr:uid="{00000000-0005-0000-0000-00008C010000}"/>
    <cellStyle name="20% - Accent5 3 4" xfId="574" xr:uid="{00000000-0005-0000-0000-00008D010000}"/>
    <cellStyle name="20% - Accent5 3 5" xfId="1044" xr:uid="{00000000-0005-0000-0000-00008E010000}"/>
    <cellStyle name="20% - Accent5 4" xfId="89" xr:uid="{00000000-0005-0000-0000-00008F010000}"/>
    <cellStyle name="20% - Accent5 4 2" xfId="188" xr:uid="{00000000-0005-0000-0000-000090010000}"/>
    <cellStyle name="20% - Accent5 4 2 2" xfId="680" xr:uid="{00000000-0005-0000-0000-000091010000}"/>
    <cellStyle name="20% - Accent5 4 2 3" xfId="1150" xr:uid="{00000000-0005-0000-0000-000092010000}"/>
    <cellStyle name="20% - Accent5 4 3" xfId="271" xr:uid="{00000000-0005-0000-0000-000093010000}"/>
    <cellStyle name="20% - Accent5 4 3 2" xfId="763" xr:uid="{00000000-0005-0000-0000-000094010000}"/>
    <cellStyle name="20% - Accent5 4 3 3" xfId="1233" xr:uid="{00000000-0005-0000-0000-000095010000}"/>
    <cellStyle name="20% - Accent5 4 4" xfId="582" xr:uid="{00000000-0005-0000-0000-000096010000}"/>
    <cellStyle name="20% - Accent5 4 5" xfId="1052" xr:uid="{00000000-0005-0000-0000-000097010000}"/>
    <cellStyle name="20% - Accent5 5" xfId="113" xr:uid="{00000000-0005-0000-0000-000098010000}"/>
    <cellStyle name="20% - Accent5 5 2" xfId="207" xr:uid="{00000000-0005-0000-0000-000099010000}"/>
    <cellStyle name="20% - Accent5 5 2 2" xfId="699" xr:uid="{00000000-0005-0000-0000-00009A010000}"/>
    <cellStyle name="20% - Accent5 5 2 3" xfId="1169" xr:uid="{00000000-0005-0000-0000-00009B010000}"/>
    <cellStyle name="20% - Accent5 5 3" xfId="290" xr:uid="{00000000-0005-0000-0000-00009C010000}"/>
    <cellStyle name="20% - Accent5 5 3 2" xfId="782" xr:uid="{00000000-0005-0000-0000-00009D010000}"/>
    <cellStyle name="20% - Accent5 5 3 3" xfId="1252" xr:uid="{00000000-0005-0000-0000-00009E010000}"/>
    <cellStyle name="20% - Accent5 5 4" xfId="606" xr:uid="{00000000-0005-0000-0000-00009F010000}"/>
    <cellStyle name="20% - Accent5 5 5" xfId="1076" xr:uid="{00000000-0005-0000-0000-0000A0010000}"/>
    <cellStyle name="20% - Accent5 6" xfId="125" xr:uid="{00000000-0005-0000-0000-0000A1010000}"/>
    <cellStyle name="20% - Accent5 6 2" xfId="215" xr:uid="{00000000-0005-0000-0000-0000A2010000}"/>
    <cellStyle name="20% - Accent5 6 2 2" xfId="707" xr:uid="{00000000-0005-0000-0000-0000A3010000}"/>
    <cellStyle name="20% - Accent5 6 2 3" xfId="1177" xr:uid="{00000000-0005-0000-0000-0000A4010000}"/>
    <cellStyle name="20% - Accent5 6 3" xfId="298" xr:uid="{00000000-0005-0000-0000-0000A5010000}"/>
    <cellStyle name="20% - Accent5 6 3 2" xfId="790" xr:uid="{00000000-0005-0000-0000-0000A6010000}"/>
    <cellStyle name="20% - Accent5 6 3 3" xfId="1260" xr:uid="{00000000-0005-0000-0000-0000A7010000}"/>
    <cellStyle name="20% - Accent5 6 4" xfId="618" xr:uid="{00000000-0005-0000-0000-0000A8010000}"/>
    <cellStyle name="20% - Accent5 6 5" xfId="1088" xr:uid="{00000000-0005-0000-0000-0000A9010000}"/>
    <cellStyle name="20% - Accent5 7" xfId="136" xr:uid="{00000000-0005-0000-0000-0000AA010000}"/>
    <cellStyle name="20% - Accent5 7 2" xfId="629" xr:uid="{00000000-0005-0000-0000-0000AB010000}"/>
    <cellStyle name="20% - Accent5 7 3" xfId="1099" xr:uid="{00000000-0005-0000-0000-0000AC010000}"/>
    <cellStyle name="20% - Accent5 8" xfId="221" xr:uid="{00000000-0005-0000-0000-0000AD010000}"/>
    <cellStyle name="20% - Accent5 8 2" xfId="713" xr:uid="{00000000-0005-0000-0000-0000AE010000}"/>
    <cellStyle name="20% - Accent5 8 3" xfId="1183" xr:uid="{00000000-0005-0000-0000-0000AF010000}"/>
    <cellStyle name="20% - Accent5 9" xfId="312" xr:uid="{00000000-0005-0000-0000-0000B0010000}"/>
    <cellStyle name="20% - Accent5 9 2" xfId="804" xr:uid="{00000000-0005-0000-0000-0000B1010000}"/>
    <cellStyle name="20% - Accent5 9 3" xfId="1274" xr:uid="{00000000-0005-0000-0000-0000B2010000}"/>
    <cellStyle name="20% - Accent6" xfId="41" builtinId="50" customBuiltin="1"/>
    <cellStyle name="20% - Accent6 10" xfId="342" xr:uid="{00000000-0005-0000-0000-0000B4010000}"/>
    <cellStyle name="20% - Accent6 10 2" xfId="833" xr:uid="{00000000-0005-0000-0000-0000B5010000}"/>
    <cellStyle name="20% - Accent6 10 3" xfId="1302" xr:uid="{00000000-0005-0000-0000-0000B6010000}"/>
    <cellStyle name="20% - Accent6 11" xfId="352" xr:uid="{00000000-0005-0000-0000-0000B7010000}"/>
    <cellStyle name="20% - Accent6 11 2" xfId="843" xr:uid="{00000000-0005-0000-0000-0000B8010000}"/>
    <cellStyle name="20% - Accent6 11 3" xfId="1312" xr:uid="{00000000-0005-0000-0000-0000B9010000}"/>
    <cellStyle name="20% - Accent6 12" xfId="359" xr:uid="{00000000-0005-0000-0000-0000BA010000}"/>
    <cellStyle name="20% - Accent6 12 2" xfId="850" xr:uid="{00000000-0005-0000-0000-0000BB010000}"/>
    <cellStyle name="20% - Accent6 12 3" xfId="1319" xr:uid="{00000000-0005-0000-0000-0000BC010000}"/>
    <cellStyle name="20% - Accent6 13" xfId="379" xr:uid="{00000000-0005-0000-0000-0000BD010000}"/>
    <cellStyle name="20% - Accent6 13 2" xfId="870" xr:uid="{00000000-0005-0000-0000-0000BE010000}"/>
    <cellStyle name="20% - Accent6 13 3" xfId="1339" xr:uid="{00000000-0005-0000-0000-0000BF010000}"/>
    <cellStyle name="20% - Accent6 14" xfId="386" xr:uid="{00000000-0005-0000-0000-0000C0010000}"/>
    <cellStyle name="20% - Accent6 14 2" xfId="877" xr:uid="{00000000-0005-0000-0000-0000C1010000}"/>
    <cellStyle name="20% - Accent6 14 3" xfId="1346" xr:uid="{00000000-0005-0000-0000-0000C2010000}"/>
    <cellStyle name="20% - Accent6 15" xfId="409" xr:uid="{00000000-0005-0000-0000-0000C3010000}"/>
    <cellStyle name="20% - Accent6 15 2" xfId="900" xr:uid="{00000000-0005-0000-0000-0000C4010000}"/>
    <cellStyle name="20% - Accent6 15 3" xfId="1369" xr:uid="{00000000-0005-0000-0000-0000C5010000}"/>
    <cellStyle name="20% - Accent6 16" xfId="419" xr:uid="{00000000-0005-0000-0000-0000C6010000}"/>
    <cellStyle name="20% - Accent6 16 2" xfId="910" xr:uid="{00000000-0005-0000-0000-0000C7010000}"/>
    <cellStyle name="20% - Accent6 16 3" xfId="1379" xr:uid="{00000000-0005-0000-0000-0000C8010000}"/>
    <cellStyle name="20% - Accent6 17" xfId="426" xr:uid="{00000000-0005-0000-0000-0000C9010000}"/>
    <cellStyle name="20% - Accent6 17 2" xfId="917" xr:uid="{00000000-0005-0000-0000-0000CA010000}"/>
    <cellStyle name="20% - Accent6 17 3" xfId="1386" xr:uid="{00000000-0005-0000-0000-0000CB010000}"/>
    <cellStyle name="20% - Accent6 18" xfId="440" xr:uid="{00000000-0005-0000-0000-0000CC010000}"/>
    <cellStyle name="20% - Accent6 18 2" xfId="931" xr:uid="{00000000-0005-0000-0000-0000CD010000}"/>
    <cellStyle name="20% - Accent6 18 3" xfId="1400" xr:uid="{00000000-0005-0000-0000-0000CE010000}"/>
    <cellStyle name="20% - Accent6 19" xfId="454" xr:uid="{00000000-0005-0000-0000-0000CF010000}"/>
    <cellStyle name="20% - Accent6 19 2" xfId="945" xr:uid="{00000000-0005-0000-0000-0000D0010000}"/>
    <cellStyle name="20% - Accent6 19 3" xfId="1414" xr:uid="{00000000-0005-0000-0000-0000D1010000}"/>
    <cellStyle name="20% - Accent6 2" xfId="74" xr:uid="{00000000-0005-0000-0000-0000D2010000}"/>
    <cellStyle name="20% - Accent6 2 2" xfId="172" xr:uid="{00000000-0005-0000-0000-0000D3010000}"/>
    <cellStyle name="20% - Accent6 2 2 2" xfId="664" xr:uid="{00000000-0005-0000-0000-0000D4010000}"/>
    <cellStyle name="20% - Accent6 2 2 3" xfId="1134" xr:uid="{00000000-0005-0000-0000-0000D5010000}"/>
    <cellStyle name="20% - Accent6 2 3" xfId="255" xr:uid="{00000000-0005-0000-0000-0000D6010000}"/>
    <cellStyle name="20% - Accent6 2 3 2" xfId="747" xr:uid="{00000000-0005-0000-0000-0000D7010000}"/>
    <cellStyle name="20% - Accent6 2 3 3" xfId="1217" xr:uid="{00000000-0005-0000-0000-0000D8010000}"/>
    <cellStyle name="20% - Accent6 2 4" xfId="567" xr:uid="{00000000-0005-0000-0000-0000D9010000}"/>
    <cellStyle name="20% - Accent6 2 5" xfId="1037" xr:uid="{00000000-0005-0000-0000-0000DA010000}"/>
    <cellStyle name="20% - Accent6 20" xfId="522" xr:uid="{00000000-0005-0000-0000-0000DB010000}"/>
    <cellStyle name="20% - Accent6 21" xfId="971" xr:uid="{00000000-0005-0000-0000-0000DC010000}"/>
    <cellStyle name="20% - Accent6 22" xfId="1473" xr:uid="{53BAA8ED-14C1-43DB-BE07-A80A500ACB7A}"/>
    <cellStyle name="20% - Accent6 3" xfId="84" xr:uid="{00000000-0005-0000-0000-0000DD010000}"/>
    <cellStyle name="20% - Accent6 3 2" xfId="182" xr:uid="{00000000-0005-0000-0000-0000DE010000}"/>
    <cellStyle name="20% - Accent6 3 2 2" xfId="674" xr:uid="{00000000-0005-0000-0000-0000DF010000}"/>
    <cellStyle name="20% - Accent6 3 2 3" xfId="1144" xr:uid="{00000000-0005-0000-0000-0000E0010000}"/>
    <cellStyle name="20% - Accent6 3 3" xfId="265" xr:uid="{00000000-0005-0000-0000-0000E1010000}"/>
    <cellStyle name="20% - Accent6 3 3 2" xfId="757" xr:uid="{00000000-0005-0000-0000-0000E2010000}"/>
    <cellStyle name="20% - Accent6 3 3 3" xfId="1227" xr:uid="{00000000-0005-0000-0000-0000E3010000}"/>
    <cellStyle name="20% - Accent6 3 4" xfId="577" xr:uid="{00000000-0005-0000-0000-0000E4010000}"/>
    <cellStyle name="20% - Accent6 3 5" xfId="1047" xr:uid="{00000000-0005-0000-0000-0000E5010000}"/>
    <cellStyle name="20% - Accent6 4" xfId="91" xr:uid="{00000000-0005-0000-0000-0000E6010000}"/>
    <cellStyle name="20% - Accent6 4 2" xfId="190" xr:uid="{00000000-0005-0000-0000-0000E7010000}"/>
    <cellStyle name="20% - Accent6 4 2 2" xfId="682" xr:uid="{00000000-0005-0000-0000-0000E8010000}"/>
    <cellStyle name="20% - Accent6 4 2 3" xfId="1152" xr:uid="{00000000-0005-0000-0000-0000E9010000}"/>
    <cellStyle name="20% - Accent6 4 3" xfId="273" xr:uid="{00000000-0005-0000-0000-0000EA010000}"/>
    <cellStyle name="20% - Accent6 4 3 2" xfId="765" xr:uid="{00000000-0005-0000-0000-0000EB010000}"/>
    <cellStyle name="20% - Accent6 4 3 3" xfId="1235" xr:uid="{00000000-0005-0000-0000-0000EC010000}"/>
    <cellStyle name="20% - Accent6 4 4" xfId="584" xr:uid="{00000000-0005-0000-0000-0000ED010000}"/>
    <cellStyle name="20% - Accent6 4 5" xfId="1054" xr:uid="{00000000-0005-0000-0000-0000EE010000}"/>
    <cellStyle name="20% - Accent6 5" xfId="116" xr:uid="{00000000-0005-0000-0000-0000EF010000}"/>
    <cellStyle name="20% - Accent6 5 2" xfId="210" xr:uid="{00000000-0005-0000-0000-0000F0010000}"/>
    <cellStyle name="20% - Accent6 5 2 2" xfId="702" xr:uid="{00000000-0005-0000-0000-0000F1010000}"/>
    <cellStyle name="20% - Accent6 5 2 3" xfId="1172" xr:uid="{00000000-0005-0000-0000-0000F2010000}"/>
    <cellStyle name="20% - Accent6 5 3" xfId="293" xr:uid="{00000000-0005-0000-0000-0000F3010000}"/>
    <cellStyle name="20% - Accent6 5 3 2" xfId="785" xr:uid="{00000000-0005-0000-0000-0000F4010000}"/>
    <cellStyle name="20% - Accent6 5 3 3" xfId="1255" xr:uid="{00000000-0005-0000-0000-0000F5010000}"/>
    <cellStyle name="20% - Accent6 5 4" xfId="609" xr:uid="{00000000-0005-0000-0000-0000F6010000}"/>
    <cellStyle name="20% - Accent6 5 5" xfId="1079" xr:uid="{00000000-0005-0000-0000-0000F7010000}"/>
    <cellStyle name="20% - Accent6 6" xfId="128" xr:uid="{00000000-0005-0000-0000-0000F8010000}"/>
    <cellStyle name="20% - Accent6 6 2" xfId="217" xr:uid="{00000000-0005-0000-0000-0000F9010000}"/>
    <cellStyle name="20% - Accent6 6 2 2" xfId="709" xr:uid="{00000000-0005-0000-0000-0000FA010000}"/>
    <cellStyle name="20% - Accent6 6 2 3" xfId="1179" xr:uid="{00000000-0005-0000-0000-0000FB010000}"/>
    <cellStyle name="20% - Accent6 6 3" xfId="300" xr:uid="{00000000-0005-0000-0000-0000FC010000}"/>
    <cellStyle name="20% - Accent6 6 3 2" xfId="792" xr:uid="{00000000-0005-0000-0000-0000FD010000}"/>
    <cellStyle name="20% - Accent6 6 3 3" xfId="1262" xr:uid="{00000000-0005-0000-0000-0000FE010000}"/>
    <cellStyle name="20% - Accent6 6 4" xfId="621" xr:uid="{00000000-0005-0000-0000-0000FF010000}"/>
    <cellStyle name="20% - Accent6 6 5" xfId="1091" xr:uid="{00000000-0005-0000-0000-000000020000}"/>
    <cellStyle name="20% - Accent6 7" xfId="138" xr:uid="{00000000-0005-0000-0000-000001020000}"/>
    <cellStyle name="20% - Accent6 7 2" xfId="631" xr:uid="{00000000-0005-0000-0000-000002020000}"/>
    <cellStyle name="20% - Accent6 7 3" xfId="1101" xr:uid="{00000000-0005-0000-0000-000003020000}"/>
    <cellStyle name="20% - Accent6 8" xfId="223" xr:uid="{00000000-0005-0000-0000-000004020000}"/>
    <cellStyle name="20% - Accent6 8 2" xfId="715" xr:uid="{00000000-0005-0000-0000-000005020000}"/>
    <cellStyle name="20% - Accent6 8 3" xfId="1185" xr:uid="{00000000-0005-0000-0000-000006020000}"/>
    <cellStyle name="20% - Accent6 9" xfId="314" xr:uid="{00000000-0005-0000-0000-000007020000}"/>
    <cellStyle name="20% - Accent6 9 2" xfId="806" xr:uid="{00000000-0005-0000-0000-000008020000}"/>
    <cellStyle name="20% - Accent6 9 3" xfId="1276" xr:uid="{00000000-0005-0000-0000-000009020000}"/>
    <cellStyle name="40% - Accent1" xfId="22" builtinId="31" customBuiltin="1"/>
    <cellStyle name="40% - Accent1 10" xfId="327" xr:uid="{00000000-0005-0000-0000-00000B020000}"/>
    <cellStyle name="40% - Accent1 10 2" xfId="818" xr:uid="{00000000-0005-0000-0000-00000C020000}"/>
    <cellStyle name="40% - Accent1 10 3" xfId="1287" xr:uid="{00000000-0005-0000-0000-00000D020000}"/>
    <cellStyle name="40% - Accent1 11" xfId="329" xr:uid="{00000000-0005-0000-0000-00000E020000}"/>
    <cellStyle name="40% - Accent1 11 2" xfId="820" xr:uid="{00000000-0005-0000-0000-00000F020000}"/>
    <cellStyle name="40% - Accent1 11 3" xfId="1289" xr:uid="{00000000-0005-0000-0000-000010020000}"/>
    <cellStyle name="40% - Accent1 12" xfId="344" xr:uid="{00000000-0005-0000-0000-000011020000}"/>
    <cellStyle name="40% - Accent1 12 2" xfId="835" xr:uid="{00000000-0005-0000-0000-000012020000}"/>
    <cellStyle name="40% - Accent1 12 3" xfId="1304" xr:uid="{00000000-0005-0000-0000-000013020000}"/>
    <cellStyle name="40% - Accent1 13" xfId="365" xr:uid="{00000000-0005-0000-0000-000014020000}"/>
    <cellStyle name="40% - Accent1 13 2" xfId="856" xr:uid="{00000000-0005-0000-0000-000015020000}"/>
    <cellStyle name="40% - Accent1 13 3" xfId="1325" xr:uid="{00000000-0005-0000-0000-000016020000}"/>
    <cellStyle name="40% - Accent1 14" xfId="367" xr:uid="{00000000-0005-0000-0000-000017020000}"/>
    <cellStyle name="40% - Accent1 14 2" xfId="858" xr:uid="{00000000-0005-0000-0000-000018020000}"/>
    <cellStyle name="40% - Accent1 14 3" xfId="1327" xr:uid="{00000000-0005-0000-0000-000019020000}"/>
    <cellStyle name="40% - Accent1 15" xfId="394" xr:uid="{00000000-0005-0000-0000-00001A020000}"/>
    <cellStyle name="40% - Accent1 15 2" xfId="885" xr:uid="{00000000-0005-0000-0000-00001B020000}"/>
    <cellStyle name="40% - Accent1 15 3" xfId="1354" xr:uid="{00000000-0005-0000-0000-00001C020000}"/>
    <cellStyle name="40% - Accent1 16" xfId="396" xr:uid="{00000000-0005-0000-0000-00001D020000}"/>
    <cellStyle name="40% - Accent1 16 2" xfId="887" xr:uid="{00000000-0005-0000-0000-00001E020000}"/>
    <cellStyle name="40% - Accent1 16 3" xfId="1356" xr:uid="{00000000-0005-0000-0000-00001F020000}"/>
    <cellStyle name="40% - Accent1 17" xfId="411" xr:uid="{00000000-0005-0000-0000-000020020000}"/>
    <cellStyle name="40% - Accent1 17 2" xfId="902" xr:uid="{00000000-0005-0000-0000-000021020000}"/>
    <cellStyle name="40% - Accent1 17 3" xfId="1371" xr:uid="{00000000-0005-0000-0000-000022020000}"/>
    <cellStyle name="40% - Accent1 18" xfId="431" xr:uid="{00000000-0005-0000-0000-000023020000}"/>
    <cellStyle name="40% - Accent1 18 2" xfId="922" xr:uid="{00000000-0005-0000-0000-000024020000}"/>
    <cellStyle name="40% - Accent1 18 3" xfId="1391" xr:uid="{00000000-0005-0000-0000-000025020000}"/>
    <cellStyle name="40% - Accent1 19" xfId="445" xr:uid="{00000000-0005-0000-0000-000026020000}"/>
    <cellStyle name="40% - Accent1 19 2" xfId="936" xr:uid="{00000000-0005-0000-0000-000027020000}"/>
    <cellStyle name="40% - Accent1 19 3" xfId="1405" xr:uid="{00000000-0005-0000-0000-000028020000}"/>
    <cellStyle name="40% - Accent1 2" xfId="59" xr:uid="{00000000-0005-0000-0000-000029020000}"/>
    <cellStyle name="40% - Accent1 2 2" xfId="157" xr:uid="{00000000-0005-0000-0000-00002A020000}"/>
    <cellStyle name="40% - Accent1 2 2 2" xfId="649" xr:uid="{00000000-0005-0000-0000-00002B020000}"/>
    <cellStyle name="40% - Accent1 2 2 3" xfId="1119" xr:uid="{00000000-0005-0000-0000-00002C020000}"/>
    <cellStyle name="40% - Accent1 2 3" xfId="240" xr:uid="{00000000-0005-0000-0000-00002D020000}"/>
    <cellStyle name="40% - Accent1 2 3 2" xfId="732" xr:uid="{00000000-0005-0000-0000-00002E020000}"/>
    <cellStyle name="40% - Accent1 2 3 3" xfId="1202" xr:uid="{00000000-0005-0000-0000-00002F020000}"/>
    <cellStyle name="40% - Accent1 2 4" xfId="552" xr:uid="{00000000-0005-0000-0000-000030020000}"/>
    <cellStyle name="40% - Accent1 2 5" xfId="508" xr:uid="{00000000-0005-0000-0000-000031020000}"/>
    <cellStyle name="40% - Accent1 20" xfId="503" xr:uid="{00000000-0005-0000-0000-000032020000}"/>
    <cellStyle name="40% - Accent1 21" xfId="951" xr:uid="{00000000-0005-0000-0000-000033020000}"/>
    <cellStyle name="40% - Accent1 22" xfId="1458" xr:uid="{6B8939C9-E415-4EBF-B35D-591E112E2380}"/>
    <cellStyle name="40% - Accent1 3" xfId="61" xr:uid="{00000000-0005-0000-0000-000034020000}"/>
    <cellStyle name="40% - Accent1 3 2" xfId="159" xr:uid="{00000000-0005-0000-0000-000035020000}"/>
    <cellStyle name="40% - Accent1 3 2 2" xfId="651" xr:uid="{00000000-0005-0000-0000-000036020000}"/>
    <cellStyle name="40% - Accent1 3 2 3" xfId="1121" xr:uid="{00000000-0005-0000-0000-000037020000}"/>
    <cellStyle name="40% - Accent1 3 3" xfId="242" xr:uid="{00000000-0005-0000-0000-000038020000}"/>
    <cellStyle name="40% - Accent1 3 3 2" xfId="734" xr:uid="{00000000-0005-0000-0000-000039020000}"/>
    <cellStyle name="40% - Accent1 3 3 3" xfId="1204" xr:uid="{00000000-0005-0000-0000-00003A020000}"/>
    <cellStyle name="40% - Accent1 3 4" xfId="554" xr:uid="{00000000-0005-0000-0000-00003B020000}"/>
    <cellStyle name="40% - Accent1 3 5" xfId="1024" xr:uid="{00000000-0005-0000-0000-00003C020000}"/>
    <cellStyle name="40% - Accent1 4" xfId="76" xr:uid="{00000000-0005-0000-0000-00003D020000}"/>
    <cellStyle name="40% - Accent1 4 2" xfId="174" xr:uid="{00000000-0005-0000-0000-00003E020000}"/>
    <cellStyle name="40% - Accent1 4 2 2" xfId="666" xr:uid="{00000000-0005-0000-0000-00003F020000}"/>
    <cellStyle name="40% - Accent1 4 2 3" xfId="1136" xr:uid="{00000000-0005-0000-0000-000040020000}"/>
    <cellStyle name="40% - Accent1 4 3" xfId="257" xr:uid="{00000000-0005-0000-0000-000041020000}"/>
    <cellStyle name="40% - Accent1 4 3 2" xfId="749" xr:uid="{00000000-0005-0000-0000-000042020000}"/>
    <cellStyle name="40% - Accent1 4 3 3" xfId="1219" xr:uid="{00000000-0005-0000-0000-000043020000}"/>
    <cellStyle name="40% - Accent1 4 4" xfId="569" xr:uid="{00000000-0005-0000-0000-000044020000}"/>
    <cellStyle name="40% - Accent1 4 5" xfId="1039" xr:uid="{00000000-0005-0000-0000-000045020000}"/>
    <cellStyle name="40% - Accent1 5" xfId="101" xr:uid="{00000000-0005-0000-0000-000046020000}"/>
    <cellStyle name="40% - Accent1 5 2" xfId="196" xr:uid="{00000000-0005-0000-0000-000047020000}"/>
    <cellStyle name="40% - Accent1 5 2 2" xfId="688" xr:uid="{00000000-0005-0000-0000-000048020000}"/>
    <cellStyle name="40% - Accent1 5 2 3" xfId="1158" xr:uid="{00000000-0005-0000-0000-000049020000}"/>
    <cellStyle name="40% - Accent1 5 3" xfId="279" xr:uid="{00000000-0005-0000-0000-00004A020000}"/>
    <cellStyle name="40% - Accent1 5 3 2" xfId="771" xr:uid="{00000000-0005-0000-0000-00004B020000}"/>
    <cellStyle name="40% - Accent1 5 3 3" xfId="1241" xr:uid="{00000000-0005-0000-0000-00004C020000}"/>
    <cellStyle name="40% - Accent1 5 4" xfId="594" xr:uid="{00000000-0005-0000-0000-00004D020000}"/>
    <cellStyle name="40% - Accent1 5 5" xfId="1064" xr:uid="{00000000-0005-0000-0000-00004E020000}"/>
    <cellStyle name="40% - Accent1 6" xfId="103" xr:uid="{00000000-0005-0000-0000-00004F020000}"/>
    <cellStyle name="40% - Accent1 6 2" xfId="198" xr:uid="{00000000-0005-0000-0000-000050020000}"/>
    <cellStyle name="40% - Accent1 6 2 2" xfId="690" xr:uid="{00000000-0005-0000-0000-000051020000}"/>
    <cellStyle name="40% - Accent1 6 2 3" xfId="1160" xr:uid="{00000000-0005-0000-0000-000052020000}"/>
    <cellStyle name="40% - Accent1 6 3" xfId="281" xr:uid="{00000000-0005-0000-0000-000053020000}"/>
    <cellStyle name="40% - Accent1 6 3 2" xfId="773" xr:uid="{00000000-0005-0000-0000-000054020000}"/>
    <cellStyle name="40% - Accent1 6 3 3" xfId="1243" xr:uid="{00000000-0005-0000-0000-000055020000}"/>
    <cellStyle name="40% - Accent1 6 4" xfId="596" xr:uid="{00000000-0005-0000-0000-000056020000}"/>
    <cellStyle name="40% - Accent1 6 5" xfId="1066" xr:uid="{00000000-0005-0000-0000-000057020000}"/>
    <cellStyle name="40% - Accent1 7" xfId="118" xr:uid="{00000000-0005-0000-0000-000058020000}"/>
    <cellStyle name="40% - Accent1 7 2" xfId="611" xr:uid="{00000000-0005-0000-0000-000059020000}"/>
    <cellStyle name="40% - Accent1 7 3" xfId="1081" xr:uid="{00000000-0005-0000-0000-00005A020000}"/>
    <cellStyle name="40% - Accent1 8" xfId="132" xr:uid="{00000000-0005-0000-0000-00005B020000}"/>
    <cellStyle name="40% - Accent1 8 2" xfId="625" xr:uid="{00000000-0005-0000-0000-00005C020000}"/>
    <cellStyle name="40% - Accent1 8 3" xfId="1095" xr:uid="{00000000-0005-0000-0000-00005D020000}"/>
    <cellStyle name="40% - Accent1 9" xfId="305" xr:uid="{00000000-0005-0000-0000-00005E020000}"/>
    <cellStyle name="40% - Accent1 9 2" xfId="797" xr:uid="{00000000-0005-0000-0000-00005F020000}"/>
    <cellStyle name="40% - Accent1 9 3" xfId="1267" xr:uid="{00000000-0005-0000-0000-000060020000}"/>
    <cellStyle name="40% - Accent2" xfId="26" builtinId="35" customBuiltin="1"/>
    <cellStyle name="40% - Accent2 10" xfId="331" xr:uid="{00000000-0005-0000-0000-000062020000}"/>
    <cellStyle name="40% - Accent2 10 2" xfId="822" xr:uid="{00000000-0005-0000-0000-000063020000}"/>
    <cellStyle name="40% - Accent2 10 3" xfId="1291" xr:uid="{00000000-0005-0000-0000-000064020000}"/>
    <cellStyle name="40% - Accent2 11" xfId="338" xr:uid="{00000000-0005-0000-0000-000065020000}"/>
    <cellStyle name="40% - Accent2 11 2" xfId="829" xr:uid="{00000000-0005-0000-0000-000066020000}"/>
    <cellStyle name="40% - Accent2 11 3" xfId="1298" xr:uid="{00000000-0005-0000-0000-000067020000}"/>
    <cellStyle name="40% - Accent2 12" xfId="348" xr:uid="{00000000-0005-0000-0000-000068020000}"/>
    <cellStyle name="40% - Accent2 12 2" xfId="839" xr:uid="{00000000-0005-0000-0000-000069020000}"/>
    <cellStyle name="40% - Accent2 12 3" xfId="1308" xr:uid="{00000000-0005-0000-0000-00006A020000}"/>
    <cellStyle name="40% - Accent2 13" xfId="369" xr:uid="{00000000-0005-0000-0000-00006B020000}"/>
    <cellStyle name="40% - Accent2 13 2" xfId="860" xr:uid="{00000000-0005-0000-0000-00006C020000}"/>
    <cellStyle name="40% - Accent2 13 3" xfId="1329" xr:uid="{00000000-0005-0000-0000-00006D020000}"/>
    <cellStyle name="40% - Accent2 14" xfId="375" xr:uid="{00000000-0005-0000-0000-00006E020000}"/>
    <cellStyle name="40% - Accent2 14 2" xfId="866" xr:uid="{00000000-0005-0000-0000-00006F020000}"/>
    <cellStyle name="40% - Accent2 14 3" xfId="1335" xr:uid="{00000000-0005-0000-0000-000070020000}"/>
    <cellStyle name="40% - Accent2 15" xfId="398" xr:uid="{00000000-0005-0000-0000-000071020000}"/>
    <cellStyle name="40% - Accent2 15 2" xfId="889" xr:uid="{00000000-0005-0000-0000-000072020000}"/>
    <cellStyle name="40% - Accent2 15 3" xfId="1358" xr:uid="{00000000-0005-0000-0000-000073020000}"/>
    <cellStyle name="40% - Accent2 16" xfId="405" xr:uid="{00000000-0005-0000-0000-000074020000}"/>
    <cellStyle name="40% - Accent2 16 2" xfId="896" xr:uid="{00000000-0005-0000-0000-000075020000}"/>
    <cellStyle name="40% - Accent2 16 3" xfId="1365" xr:uid="{00000000-0005-0000-0000-000076020000}"/>
    <cellStyle name="40% - Accent2 17" xfId="415" xr:uid="{00000000-0005-0000-0000-000077020000}"/>
    <cellStyle name="40% - Accent2 17 2" xfId="906" xr:uid="{00000000-0005-0000-0000-000078020000}"/>
    <cellStyle name="40% - Accent2 17 3" xfId="1375" xr:uid="{00000000-0005-0000-0000-000079020000}"/>
    <cellStyle name="40% - Accent2 18" xfId="433" xr:uid="{00000000-0005-0000-0000-00007A020000}"/>
    <cellStyle name="40% - Accent2 18 2" xfId="924" xr:uid="{00000000-0005-0000-0000-00007B020000}"/>
    <cellStyle name="40% - Accent2 18 3" xfId="1393" xr:uid="{00000000-0005-0000-0000-00007C020000}"/>
    <cellStyle name="40% - Accent2 19" xfId="447" xr:uid="{00000000-0005-0000-0000-00007D020000}"/>
    <cellStyle name="40% - Accent2 19 2" xfId="938" xr:uid="{00000000-0005-0000-0000-00007E020000}"/>
    <cellStyle name="40% - Accent2 19 3" xfId="1407" xr:uid="{00000000-0005-0000-0000-00007F020000}"/>
    <cellStyle name="40% - Accent2 2" xfId="63" xr:uid="{00000000-0005-0000-0000-000080020000}"/>
    <cellStyle name="40% - Accent2 2 2" xfId="161" xr:uid="{00000000-0005-0000-0000-000081020000}"/>
    <cellStyle name="40% - Accent2 2 2 2" xfId="653" xr:uid="{00000000-0005-0000-0000-000082020000}"/>
    <cellStyle name="40% - Accent2 2 2 3" xfId="1123" xr:uid="{00000000-0005-0000-0000-000083020000}"/>
    <cellStyle name="40% - Accent2 2 3" xfId="244" xr:uid="{00000000-0005-0000-0000-000084020000}"/>
    <cellStyle name="40% - Accent2 2 3 2" xfId="736" xr:uid="{00000000-0005-0000-0000-000085020000}"/>
    <cellStyle name="40% - Accent2 2 3 3" xfId="1206" xr:uid="{00000000-0005-0000-0000-000086020000}"/>
    <cellStyle name="40% - Accent2 2 4" xfId="556" xr:uid="{00000000-0005-0000-0000-000087020000}"/>
    <cellStyle name="40% - Accent2 2 5" xfId="1026" xr:uid="{00000000-0005-0000-0000-000088020000}"/>
    <cellStyle name="40% - Accent2 20" xfId="507" xr:uid="{00000000-0005-0000-0000-000089020000}"/>
    <cellStyle name="40% - Accent2 21" xfId="957" xr:uid="{00000000-0005-0000-0000-00008A020000}"/>
    <cellStyle name="40% - Accent2 22" xfId="1461" xr:uid="{4EC8B20F-8E18-481B-8077-57CB606E0DB2}"/>
    <cellStyle name="40% - Accent2 3" xfId="70" xr:uid="{00000000-0005-0000-0000-00008B020000}"/>
    <cellStyle name="40% - Accent2 3 2" xfId="168" xr:uid="{00000000-0005-0000-0000-00008C020000}"/>
    <cellStyle name="40% - Accent2 3 2 2" xfId="660" xr:uid="{00000000-0005-0000-0000-00008D020000}"/>
    <cellStyle name="40% - Accent2 3 2 3" xfId="1130" xr:uid="{00000000-0005-0000-0000-00008E020000}"/>
    <cellStyle name="40% - Accent2 3 3" xfId="251" xr:uid="{00000000-0005-0000-0000-00008F020000}"/>
    <cellStyle name="40% - Accent2 3 3 2" xfId="743" xr:uid="{00000000-0005-0000-0000-000090020000}"/>
    <cellStyle name="40% - Accent2 3 3 3" xfId="1213" xr:uid="{00000000-0005-0000-0000-000091020000}"/>
    <cellStyle name="40% - Accent2 3 4" xfId="563" xr:uid="{00000000-0005-0000-0000-000092020000}"/>
    <cellStyle name="40% - Accent2 3 5" xfId="1033" xr:uid="{00000000-0005-0000-0000-000093020000}"/>
    <cellStyle name="40% - Accent2 4" xfId="80" xr:uid="{00000000-0005-0000-0000-000094020000}"/>
    <cellStyle name="40% - Accent2 4 2" xfId="178" xr:uid="{00000000-0005-0000-0000-000095020000}"/>
    <cellStyle name="40% - Accent2 4 2 2" xfId="670" xr:uid="{00000000-0005-0000-0000-000096020000}"/>
    <cellStyle name="40% - Accent2 4 2 3" xfId="1140" xr:uid="{00000000-0005-0000-0000-000097020000}"/>
    <cellStyle name="40% - Accent2 4 3" xfId="261" xr:uid="{00000000-0005-0000-0000-000098020000}"/>
    <cellStyle name="40% - Accent2 4 3 2" xfId="753" xr:uid="{00000000-0005-0000-0000-000099020000}"/>
    <cellStyle name="40% - Accent2 4 3 3" xfId="1223" xr:uid="{00000000-0005-0000-0000-00009A020000}"/>
    <cellStyle name="40% - Accent2 4 4" xfId="573" xr:uid="{00000000-0005-0000-0000-00009B020000}"/>
    <cellStyle name="40% - Accent2 4 5" xfId="1043" xr:uid="{00000000-0005-0000-0000-00009C020000}"/>
    <cellStyle name="40% - Accent2 5" xfId="105" xr:uid="{00000000-0005-0000-0000-00009D020000}"/>
    <cellStyle name="40% - Accent2 5 2" xfId="200" xr:uid="{00000000-0005-0000-0000-00009E020000}"/>
    <cellStyle name="40% - Accent2 5 2 2" xfId="692" xr:uid="{00000000-0005-0000-0000-00009F020000}"/>
    <cellStyle name="40% - Accent2 5 2 3" xfId="1162" xr:uid="{00000000-0005-0000-0000-0000A0020000}"/>
    <cellStyle name="40% - Accent2 5 3" xfId="283" xr:uid="{00000000-0005-0000-0000-0000A1020000}"/>
    <cellStyle name="40% - Accent2 5 3 2" xfId="775" xr:uid="{00000000-0005-0000-0000-0000A2020000}"/>
    <cellStyle name="40% - Accent2 5 3 3" xfId="1245" xr:uid="{00000000-0005-0000-0000-0000A3020000}"/>
    <cellStyle name="40% - Accent2 5 4" xfId="598" xr:uid="{00000000-0005-0000-0000-0000A4020000}"/>
    <cellStyle name="40% - Accent2 5 5" xfId="1068" xr:uid="{00000000-0005-0000-0000-0000A5020000}"/>
    <cellStyle name="40% - Accent2 6" xfId="112" xr:uid="{00000000-0005-0000-0000-0000A6020000}"/>
    <cellStyle name="40% - Accent2 6 2" xfId="206" xr:uid="{00000000-0005-0000-0000-0000A7020000}"/>
    <cellStyle name="40% - Accent2 6 2 2" xfId="698" xr:uid="{00000000-0005-0000-0000-0000A8020000}"/>
    <cellStyle name="40% - Accent2 6 2 3" xfId="1168" xr:uid="{00000000-0005-0000-0000-0000A9020000}"/>
    <cellStyle name="40% - Accent2 6 3" xfId="289" xr:uid="{00000000-0005-0000-0000-0000AA020000}"/>
    <cellStyle name="40% - Accent2 6 3 2" xfId="781" xr:uid="{00000000-0005-0000-0000-0000AB020000}"/>
    <cellStyle name="40% - Accent2 6 3 3" xfId="1251" xr:uid="{00000000-0005-0000-0000-0000AC020000}"/>
    <cellStyle name="40% - Accent2 6 4" xfId="605" xr:uid="{00000000-0005-0000-0000-0000AD020000}"/>
    <cellStyle name="40% - Accent2 6 5" xfId="1075" xr:uid="{00000000-0005-0000-0000-0000AE020000}"/>
    <cellStyle name="40% - Accent2 7" xfId="124" xr:uid="{00000000-0005-0000-0000-0000AF020000}"/>
    <cellStyle name="40% - Accent2 7 2" xfId="617" xr:uid="{00000000-0005-0000-0000-0000B0020000}"/>
    <cellStyle name="40% - Accent2 7 3" xfId="1087" xr:uid="{00000000-0005-0000-0000-0000B1020000}"/>
    <cellStyle name="40% - Accent2 8" xfId="140" xr:uid="{00000000-0005-0000-0000-0000B2020000}"/>
    <cellStyle name="40% - Accent2 8 2" xfId="633" xr:uid="{00000000-0005-0000-0000-0000B3020000}"/>
    <cellStyle name="40% - Accent2 8 3" xfId="1103" xr:uid="{00000000-0005-0000-0000-0000B4020000}"/>
    <cellStyle name="40% - Accent2 9" xfId="307" xr:uid="{00000000-0005-0000-0000-0000B5020000}"/>
    <cellStyle name="40% - Accent2 9 2" xfId="799" xr:uid="{00000000-0005-0000-0000-0000B6020000}"/>
    <cellStyle name="40% - Accent2 9 3" xfId="1269" xr:uid="{00000000-0005-0000-0000-0000B7020000}"/>
    <cellStyle name="40% - Accent3" xfId="30" builtinId="39" customBuiltin="1"/>
    <cellStyle name="40% - Accent3 10" xfId="335" xr:uid="{00000000-0005-0000-0000-0000B9020000}"/>
    <cellStyle name="40% - Accent3 10 2" xfId="826" xr:uid="{00000000-0005-0000-0000-0000BA020000}"/>
    <cellStyle name="40% - Accent3 10 3" xfId="1295" xr:uid="{00000000-0005-0000-0000-0000BB020000}"/>
    <cellStyle name="40% - Accent3 11" xfId="345" xr:uid="{00000000-0005-0000-0000-0000BC020000}"/>
    <cellStyle name="40% - Accent3 11 2" xfId="836" xr:uid="{00000000-0005-0000-0000-0000BD020000}"/>
    <cellStyle name="40% - Accent3 11 3" xfId="1305" xr:uid="{00000000-0005-0000-0000-0000BE020000}"/>
    <cellStyle name="40% - Accent3 12" xfId="354" xr:uid="{00000000-0005-0000-0000-0000BF020000}"/>
    <cellStyle name="40% - Accent3 12 2" xfId="845" xr:uid="{00000000-0005-0000-0000-0000C0020000}"/>
    <cellStyle name="40% - Accent3 12 3" xfId="1314" xr:uid="{00000000-0005-0000-0000-0000C1020000}"/>
    <cellStyle name="40% - Accent3 13" xfId="372" xr:uid="{00000000-0005-0000-0000-0000C2020000}"/>
    <cellStyle name="40% - Accent3 13 2" xfId="863" xr:uid="{00000000-0005-0000-0000-0000C3020000}"/>
    <cellStyle name="40% - Accent3 13 3" xfId="1332" xr:uid="{00000000-0005-0000-0000-0000C4020000}"/>
    <cellStyle name="40% - Accent3 14" xfId="381" xr:uid="{00000000-0005-0000-0000-0000C5020000}"/>
    <cellStyle name="40% - Accent3 14 2" xfId="872" xr:uid="{00000000-0005-0000-0000-0000C6020000}"/>
    <cellStyle name="40% - Accent3 14 3" xfId="1341" xr:uid="{00000000-0005-0000-0000-0000C7020000}"/>
    <cellStyle name="40% - Accent3 15" xfId="402" xr:uid="{00000000-0005-0000-0000-0000C8020000}"/>
    <cellStyle name="40% - Accent3 15 2" xfId="893" xr:uid="{00000000-0005-0000-0000-0000C9020000}"/>
    <cellStyle name="40% - Accent3 15 3" xfId="1362" xr:uid="{00000000-0005-0000-0000-0000CA020000}"/>
    <cellStyle name="40% - Accent3 16" xfId="412" xr:uid="{00000000-0005-0000-0000-0000CB020000}"/>
    <cellStyle name="40% - Accent3 16 2" xfId="903" xr:uid="{00000000-0005-0000-0000-0000CC020000}"/>
    <cellStyle name="40% - Accent3 16 3" xfId="1372" xr:uid="{00000000-0005-0000-0000-0000CD020000}"/>
    <cellStyle name="40% - Accent3 17" xfId="421" xr:uid="{00000000-0005-0000-0000-0000CE020000}"/>
    <cellStyle name="40% - Accent3 17 2" xfId="912" xr:uid="{00000000-0005-0000-0000-0000CF020000}"/>
    <cellStyle name="40% - Accent3 17 3" xfId="1381" xr:uid="{00000000-0005-0000-0000-0000D0020000}"/>
    <cellStyle name="40% - Accent3 18" xfId="435" xr:uid="{00000000-0005-0000-0000-0000D1020000}"/>
    <cellStyle name="40% - Accent3 18 2" xfId="926" xr:uid="{00000000-0005-0000-0000-0000D2020000}"/>
    <cellStyle name="40% - Accent3 18 3" xfId="1395" xr:uid="{00000000-0005-0000-0000-0000D3020000}"/>
    <cellStyle name="40% - Accent3 19" xfId="449" xr:uid="{00000000-0005-0000-0000-0000D4020000}"/>
    <cellStyle name="40% - Accent3 19 2" xfId="940" xr:uid="{00000000-0005-0000-0000-0000D5020000}"/>
    <cellStyle name="40% - Accent3 19 3" xfId="1409" xr:uid="{00000000-0005-0000-0000-0000D6020000}"/>
    <cellStyle name="40% - Accent3 2" xfId="67" xr:uid="{00000000-0005-0000-0000-0000D7020000}"/>
    <cellStyle name="40% - Accent3 2 2" xfId="165" xr:uid="{00000000-0005-0000-0000-0000D8020000}"/>
    <cellStyle name="40% - Accent3 2 2 2" xfId="657" xr:uid="{00000000-0005-0000-0000-0000D9020000}"/>
    <cellStyle name="40% - Accent3 2 2 3" xfId="1127" xr:uid="{00000000-0005-0000-0000-0000DA020000}"/>
    <cellStyle name="40% - Accent3 2 3" xfId="248" xr:uid="{00000000-0005-0000-0000-0000DB020000}"/>
    <cellStyle name="40% - Accent3 2 3 2" xfId="740" xr:uid="{00000000-0005-0000-0000-0000DC020000}"/>
    <cellStyle name="40% - Accent3 2 3 3" xfId="1210" xr:uid="{00000000-0005-0000-0000-0000DD020000}"/>
    <cellStyle name="40% - Accent3 2 4" xfId="560" xr:uid="{00000000-0005-0000-0000-0000DE020000}"/>
    <cellStyle name="40% - Accent3 2 5" xfId="1030" xr:uid="{00000000-0005-0000-0000-0000DF020000}"/>
    <cellStyle name="40% - Accent3 20" xfId="511" xr:uid="{00000000-0005-0000-0000-0000E0020000}"/>
    <cellStyle name="40% - Accent3 21" xfId="955" xr:uid="{00000000-0005-0000-0000-0000E1020000}"/>
    <cellStyle name="40% - Accent3 22" xfId="1464" xr:uid="{FA4A7F98-26A7-4E33-A172-67F613C246DD}"/>
    <cellStyle name="40% - Accent3 3" xfId="77" xr:uid="{00000000-0005-0000-0000-0000E2020000}"/>
    <cellStyle name="40% - Accent3 3 2" xfId="175" xr:uid="{00000000-0005-0000-0000-0000E3020000}"/>
    <cellStyle name="40% - Accent3 3 2 2" xfId="667" xr:uid="{00000000-0005-0000-0000-0000E4020000}"/>
    <cellStyle name="40% - Accent3 3 2 3" xfId="1137" xr:uid="{00000000-0005-0000-0000-0000E5020000}"/>
    <cellStyle name="40% - Accent3 3 3" xfId="258" xr:uid="{00000000-0005-0000-0000-0000E6020000}"/>
    <cellStyle name="40% - Accent3 3 3 2" xfId="750" xr:uid="{00000000-0005-0000-0000-0000E7020000}"/>
    <cellStyle name="40% - Accent3 3 3 3" xfId="1220" xr:uid="{00000000-0005-0000-0000-0000E8020000}"/>
    <cellStyle name="40% - Accent3 3 4" xfId="570" xr:uid="{00000000-0005-0000-0000-0000E9020000}"/>
    <cellStyle name="40% - Accent3 3 5" xfId="1040" xr:uid="{00000000-0005-0000-0000-0000EA020000}"/>
    <cellStyle name="40% - Accent3 4" xfId="86" xr:uid="{00000000-0005-0000-0000-0000EB020000}"/>
    <cellStyle name="40% - Accent3 4 2" xfId="184" xr:uid="{00000000-0005-0000-0000-0000EC020000}"/>
    <cellStyle name="40% - Accent3 4 2 2" xfId="676" xr:uid="{00000000-0005-0000-0000-0000ED020000}"/>
    <cellStyle name="40% - Accent3 4 2 3" xfId="1146" xr:uid="{00000000-0005-0000-0000-0000EE020000}"/>
    <cellStyle name="40% - Accent3 4 3" xfId="267" xr:uid="{00000000-0005-0000-0000-0000EF020000}"/>
    <cellStyle name="40% - Accent3 4 3 2" xfId="759" xr:uid="{00000000-0005-0000-0000-0000F0020000}"/>
    <cellStyle name="40% - Accent3 4 3 3" xfId="1229" xr:uid="{00000000-0005-0000-0000-0000F1020000}"/>
    <cellStyle name="40% - Accent3 4 4" xfId="579" xr:uid="{00000000-0005-0000-0000-0000F2020000}"/>
    <cellStyle name="40% - Accent3 4 5" xfId="1049" xr:uid="{00000000-0005-0000-0000-0000F3020000}"/>
    <cellStyle name="40% - Accent3 5" xfId="109" xr:uid="{00000000-0005-0000-0000-0000F4020000}"/>
    <cellStyle name="40% - Accent3 5 2" xfId="203" xr:uid="{00000000-0005-0000-0000-0000F5020000}"/>
    <cellStyle name="40% - Accent3 5 2 2" xfId="695" xr:uid="{00000000-0005-0000-0000-0000F6020000}"/>
    <cellStyle name="40% - Accent3 5 2 3" xfId="1165" xr:uid="{00000000-0005-0000-0000-0000F7020000}"/>
    <cellStyle name="40% - Accent3 5 3" xfId="286" xr:uid="{00000000-0005-0000-0000-0000F8020000}"/>
    <cellStyle name="40% - Accent3 5 3 2" xfId="778" xr:uid="{00000000-0005-0000-0000-0000F9020000}"/>
    <cellStyle name="40% - Accent3 5 3 3" xfId="1248" xr:uid="{00000000-0005-0000-0000-0000FA020000}"/>
    <cellStyle name="40% - Accent3 5 4" xfId="602" xr:uid="{00000000-0005-0000-0000-0000FB020000}"/>
    <cellStyle name="40% - Accent3 5 5" xfId="1072" xr:uid="{00000000-0005-0000-0000-0000FC020000}"/>
    <cellStyle name="40% - Accent3 6" xfId="119" xr:uid="{00000000-0005-0000-0000-0000FD020000}"/>
    <cellStyle name="40% - Accent3 6 2" xfId="212" xr:uid="{00000000-0005-0000-0000-0000FE020000}"/>
    <cellStyle name="40% - Accent3 6 2 2" xfId="704" xr:uid="{00000000-0005-0000-0000-0000FF020000}"/>
    <cellStyle name="40% - Accent3 6 2 3" xfId="1174" xr:uid="{00000000-0005-0000-0000-000000030000}"/>
    <cellStyle name="40% - Accent3 6 3" xfId="295" xr:uid="{00000000-0005-0000-0000-000001030000}"/>
    <cellStyle name="40% - Accent3 6 3 2" xfId="787" xr:uid="{00000000-0005-0000-0000-000002030000}"/>
    <cellStyle name="40% - Accent3 6 3 3" xfId="1257" xr:uid="{00000000-0005-0000-0000-000003030000}"/>
    <cellStyle name="40% - Accent3 6 4" xfId="612" xr:uid="{00000000-0005-0000-0000-000004030000}"/>
    <cellStyle name="40% - Accent3 6 5" xfId="1082" xr:uid="{00000000-0005-0000-0000-000005030000}"/>
    <cellStyle name="40% - Accent3 7" xfId="130" xr:uid="{00000000-0005-0000-0000-000006030000}"/>
    <cellStyle name="40% - Accent3 7 2" xfId="623" xr:uid="{00000000-0005-0000-0000-000007030000}"/>
    <cellStyle name="40% - Accent3 7 3" xfId="1093" xr:uid="{00000000-0005-0000-0000-000008030000}"/>
    <cellStyle name="40% - Accent3 8" xfId="120" xr:uid="{00000000-0005-0000-0000-000009030000}"/>
    <cellStyle name="40% - Accent3 8 2" xfId="613" xr:uid="{00000000-0005-0000-0000-00000A030000}"/>
    <cellStyle name="40% - Accent3 8 3" xfId="1083" xr:uid="{00000000-0005-0000-0000-00000B030000}"/>
    <cellStyle name="40% - Accent3 9" xfId="309" xr:uid="{00000000-0005-0000-0000-00000C030000}"/>
    <cellStyle name="40% - Accent3 9 2" xfId="801" xr:uid="{00000000-0005-0000-0000-00000D030000}"/>
    <cellStyle name="40% - Accent3 9 3" xfId="1271" xr:uid="{00000000-0005-0000-0000-00000E030000}"/>
    <cellStyle name="40% - Accent4" xfId="34" builtinId="43" customBuiltin="1"/>
    <cellStyle name="40% - Accent4 10" xfId="337" xr:uid="{00000000-0005-0000-0000-000010030000}"/>
    <cellStyle name="40% - Accent4 10 2" xfId="828" xr:uid="{00000000-0005-0000-0000-000011030000}"/>
    <cellStyle name="40% - Accent4 10 3" xfId="1297" xr:uid="{00000000-0005-0000-0000-000012030000}"/>
    <cellStyle name="40% - Accent4 11" xfId="347" xr:uid="{00000000-0005-0000-0000-000013030000}"/>
    <cellStyle name="40% - Accent4 11 2" xfId="838" xr:uid="{00000000-0005-0000-0000-000014030000}"/>
    <cellStyle name="40% - Accent4 11 3" xfId="1307" xr:uid="{00000000-0005-0000-0000-000015030000}"/>
    <cellStyle name="40% - Accent4 12" xfId="356" xr:uid="{00000000-0005-0000-0000-000016030000}"/>
    <cellStyle name="40% - Accent4 12 2" xfId="847" xr:uid="{00000000-0005-0000-0000-000017030000}"/>
    <cellStyle name="40% - Accent4 12 3" xfId="1316" xr:uid="{00000000-0005-0000-0000-000018030000}"/>
    <cellStyle name="40% - Accent4 13" xfId="374" xr:uid="{00000000-0005-0000-0000-000019030000}"/>
    <cellStyle name="40% - Accent4 13 2" xfId="865" xr:uid="{00000000-0005-0000-0000-00001A030000}"/>
    <cellStyle name="40% - Accent4 13 3" xfId="1334" xr:uid="{00000000-0005-0000-0000-00001B030000}"/>
    <cellStyle name="40% - Accent4 14" xfId="383" xr:uid="{00000000-0005-0000-0000-00001C030000}"/>
    <cellStyle name="40% - Accent4 14 2" xfId="874" xr:uid="{00000000-0005-0000-0000-00001D030000}"/>
    <cellStyle name="40% - Accent4 14 3" xfId="1343" xr:uid="{00000000-0005-0000-0000-00001E030000}"/>
    <cellStyle name="40% - Accent4 15" xfId="404" xr:uid="{00000000-0005-0000-0000-00001F030000}"/>
    <cellStyle name="40% - Accent4 15 2" xfId="895" xr:uid="{00000000-0005-0000-0000-000020030000}"/>
    <cellStyle name="40% - Accent4 15 3" xfId="1364" xr:uid="{00000000-0005-0000-0000-000021030000}"/>
    <cellStyle name="40% - Accent4 16" xfId="414" xr:uid="{00000000-0005-0000-0000-000022030000}"/>
    <cellStyle name="40% - Accent4 16 2" xfId="905" xr:uid="{00000000-0005-0000-0000-000023030000}"/>
    <cellStyle name="40% - Accent4 16 3" xfId="1374" xr:uid="{00000000-0005-0000-0000-000024030000}"/>
    <cellStyle name="40% - Accent4 17" xfId="423" xr:uid="{00000000-0005-0000-0000-000025030000}"/>
    <cellStyle name="40% - Accent4 17 2" xfId="914" xr:uid="{00000000-0005-0000-0000-000026030000}"/>
    <cellStyle name="40% - Accent4 17 3" xfId="1383" xr:uid="{00000000-0005-0000-0000-000027030000}"/>
    <cellStyle name="40% - Accent4 18" xfId="437" xr:uid="{00000000-0005-0000-0000-000028030000}"/>
    <cellStyle name="40% - Accent4 18 2" xfId="928" xr:uid="{00000000-0005-0000-0000-000029030000}"/>
    <cellStyle name="40% - Accent4 18 3" xfId="1397" xr:uid="{00000000-0005-0000-0000-00002A030000}"/>
    <cellStyle name="40% - Accent4 19" xfId="451" xr:uid="{00000000-0005-0000-0000-00002B030000}"/>
    <cellStyle name="40% - Accent4 19 2" xfId="942" xr:uid="{00000000-0005-0000-0000-00002C030000}"/>
    <cellStyle name="40% - Accent4 19 3" xfId="1411" xr:uid="{00000000-0005-0000-0000-00002D030000}"/>
    <cellStyle name="40% - Accent4 2" xfId="69" xr:uid="{00000000-0005-0000-0000-00002E030000}"/>
    <cellStyle name="40% - Accent4 2 2" xfId="167" xr:uid="{00000000-0005-0000-0000-00002F030000}"/>
    <cellStyle name="40% - Accent4 2 2 2" xfId="659" xr:uid="{00000000-0005-0000-0000-000030030000}"/>
    <cellStyle name="40% - Accent4 2 2 3" xfId="1129" xr:uid="{00000000-0005-0000-0000-000031030000}"/>
    <cellStyle name="40% - Accent4 2 3" xfId="250" xr:uid="{00000000-0005-0000-0000-000032030000}"/>
    <cellStyle name="40% - Accent4 2 3 2" xfId="742" xr:uid="{00000000-0005-0000-0000-000033030000}"/>
    <cellStyle name="40% - Accent4 2 3 3" xfId="1212" xr:uid="{00000000-0005-0000-0000-000034030000}"/>
    <cellStyle name="40% - Accent4 2 4" xfId="562" xr:uid="{00000000-0005-0000-0000-000035030000}"/>
    <cellStyle name="40% - Accent4 2 5" xfId="1032" xr:uid="{00000000-0005-0000-0000-000036030000}"/>
    <cellStyle name="40% - Accent4 20" xfId="515" xr:uid="{00000000-0005-0000-0000-000037030000}"/>
    <cellStyle name="40% - Accent4 21" xfId="953" xr:uid="{00000000-0005-0000-0000-000038030000}"/>
    <cellStyle name="40% - Accent4 22" xfId="1467" xr:uid="{F5FDDD8A-9E01-423A-851A-BEF93C12CF26}"/>
    <cellStyle name="40% - Accent4 3" xfId="79" xr:uid="{00000000-0005-0000-0000-000039030000}"/>
    <cellStyle name="40% - Accent4 3 2" xfId="177" xr:uid="{00000000-0005-0000-0000-00003A030000}"/>
    <cellStyle name="40% - Accent4 3 2 2" xfId="669" xr:uid="{00000000-0005-0000-0000-00003B030000}"/>
    <cellStyle name="40% - Accent4 3 2 3" xfId="1139" xr:uid="{00000000-0005-0000-0000-00003C030000}"/>
    <cellStyle name="40% - Accent4 3 3" xfId="260" xr:uid="{00000000-0005-0000-0000-00003D030000}"/>
    <cellStyle name="40% - Accent4 3 3 2" xfId="752" xr:uid="{00000000-0005-0000-0000-00003E030000}"/>
    <cellStyle name="40% - Accent4 3 3 3" xfId="1222" xr:uid="{00000000-0005-0000-0000-00003F030000}"/>
    <cellStyle name="40% - Accent4 3 4" xfId="572" xr:uid="{00000000-0005-0000-0000-000040030000}"/>
    <cellStyle name="40% - Accent4 3 5" xfId="1042" xr:uid="{00000000-0005-0000-0000-000041030000}"/>
    <cellStyle name="40% - Accent4 4" xfId="88" xr:uid="{00000000-0005-0000-0000-000042030000}"/>
    <cellStyle name="40% - Accent4 4 2" xfId="186" xr:uid="{00000000-0005-0000-0000-000043030000}"/>
    <cellStyle name="40% - Accent4 4 2 2" xfId="678" xr:uid="{00000000-0005-0000-0000-000044030000}"/>
    <cellStyle name="40% - Accent4 4 2 3" xfId="1148" xr:uid="{00000000-0005-0000-0000-000045030000}"/>
    <cellStyle name="40% - Accent4 4 3" xfId="269" xr:uid="{00000000-0005-0000-0000-000046030000}"/>
    <cellStyle name="40% - Accent4 4 3 2" xfId="761" xr:uid="{00000000-0005-0000-0000-000047030000}"/>
    <cellStyle name="40% - Accent4 4 3 3" xfId="1231" xr:uid="{00000000-0005-0000-0000-000048030000}"/>
    <cellStyle name="40% - Accent4 4 4" xfId="581" xr:uid="{00000000-0005-0000-0000-000049030000}"/>
    <cellStyle name="40% - Accent4 4 5" xfId="1051" xr:uid="{00000000-0005-0000-0000-00004A030000}"/>
    <cellStyle name="40% - Accent4 5" xfId="111" xr:uid="{00000000-0005-0000-0000-00004B030000}"/>
    <cellStyle name="40% - Accent4 5 2" xfId="205" xr:uid="{00000000-0005-0000-0000-00004C030000}"/>
    <cellStyle name="40% - Accent4 5 2 2" xfId="697" xr:uid="{00000000-0005-0000-0000-00004D030000}"/>
    <cellStyle name="40% - Accent4 5 2 3" xfId="1167" xr:uid="{00000000-0005-0000-0000-00004E030000}"/>
    <cellStyle name="40% - Accent4 5 3" xfId="288" xr:uid="{00000000-0005-0000-0000-00004F030000}"/>
    <cellStyle name="40% - Accent4 5 3 2" xfId="780" xr:uid="{00000000-0005-0000-0000-000050030000}"/>
    <cellStyle name="40% - Accent4 5 3 3" xfId="1250" xr:uid="{00000000-0005-0000-0000-000051030000}"/>
    <cellStyle name="40% - Accent4 5 4" xfId="604" xr:uid="{00000000-0005-0000-0000-000052030000}"/>
    <cellStyle name="40% - Accent4 5 5" xfId="1074" xr:uid="{00000000-0005-0000-0000-000053030000}"/>
    <cellStyle name="40% - Accent4 6" xfId="123" xr:uid="{00000000-0005-0000-0000-000054030000}"/>
    <cellStyle name="40% - Accent4 6 2" xfId="214" xr:uid="{00000000-0005-0000-0000-000055030000}"/>
    <cellStyle name="40% - Accent4 6 2 2" xfId="706" xr:uid="{00000000-0005-0000-0000-000056030000}"/>
    <cellStyle name="40% - Accent4 6 2 3" xfId="1176" xr:uid="{00000000-0005-0000-0000-000057030000}"/>
    <cellStyle name="40% - Accent4 6 3" xfId="297" xr:uid="{00000000-0005-0000-0000-000058030000}"/>
    <cellStyle name="40% - Accent4 6 3 2" xfId="789" xr:uid="{00000000-0005-0000-0000-000059030000}"/>
    <cellStyle name="40% - Accent4 6 3 3" xfId="1259" xr:uid="{00000000-0005-0000-0000-00005A030000}"/>
    <cellStyle name="40% - Accent4 6 4" xfId="616" xr:uid="{00000000-0005-0000-0000-00005B030000}"/>
    <cellStyle name="40% - Accent4 6 5" xfId="1086" xr:uid="{00000000-0005-0000-0000-00005C030000}"/>
    <cellStyle name="40% - Accent4 7" xfId="134" xr:uid="{00000000-0005-0000-0000-00005D030000}"/>
    <cellStyle name="40% - Accent4 7 2" xfId="627" xr:uid="{00000000-0005-0000-0000-00005E030000}"/>
    <cellStyle name="40% - Accent4 7 3" xfId="1097" xr:uid="{00000000-0005-0000-0000-00005F030000}"/>
    <cellStyle name="40% - Accent4 8" xfId="220" xr:uid="{00000000-0005-0000-0000-000060030000}"/>
    <cellStyle name="40% - Accent4 8 2" xfId="712" xr:uid="{00000000-0005-0000-0000-000061030000}"/>
    <cellStyle name="40% - Accent4 8 3" xfId="1182" xr:uid="{00000000-0005-0000-0000-000062030000}"/>
    <cellStyle name="40% - Accent4 9" xfId="311" xr:uid="{00000000-0005-0000-0000-000063030000}"/>
    <cellStyle name="40% - Accent4 9 2" xfId="803" xr:uid="{00000000-0005-0000-0000-000064030000}"/>
    <cellStyle name="40% - Accent4 9 3" xfId="1273" xr:uid="{00000000-0005-0000-0000-000065030000}"/>
    <cellStyle name="40% - Accent5" xfId="38" builtinId="47" customBuiltin="1"/>
    <cellStyle name="40% - Accent5 10" xfId="340" xr:uid="{00000000-0005-0000-0000-000067030000}"/>
    <cellStyle name="40% - Accent5 10 2" xfId="831" xr:uid="{00000000-0005-0000-0000-000068030000}"/>
    <cellStyle name="40% - Accent5 10 3" xfId="1300" xr:uid="{00000000-0005-0000-0000-000069030000}"/>
    <cellStyle name="40% - Accent5 11" xfId="350" xr:uid="{00000000-0005-0000-0000-00006A030000}"/>
    <cellStyle name="40% - Accent5 11 2" xfId="841" xr:uid="{00000000-0005-0000-0000-00006B030000}"/>
    <cellStyle name="40% - Accent5 11 3" xfId="1310" xr:uid="{00000000-0005-0000-0000-00006C030000}"/>
    <cellStyle name="40% - Accent5 12" xfId="358" xr:uid="{00000000-0005-0000-0000-00006D030000}"/>
    <cellStyle name="40% - Accent5 12 2" xfId="849" xr:uid="{00000000-0005-0000-0000-00006E030000}"/>
    <cellStyle name="40% - Accent5 12 3" xfId="1318" xr:uid="{00000000-0005-0000-0000-00006F030000}"/>
    <cellStyle name="40% - Accent5 13" xfId="377" xr:uid="{00000000-0005-0000-0000-000070030000}"/>
    <cellStyle name="40% - Accent5 13 2" xfId="868" xr:uid="{00000000-0005-0000-0000-000071030000}"/>
    <cellStyle name="40% - Accent5 13 3" xfId="1337" xr:uid="{00000000-0005-0000-0000-000072030000}"/>
    <cellStyle name="40% - Accent5 14" xfId="385" xr:uid="{00000000-0005-0000-0000-000073030000}"/>
    <cellStyle name="40% - Accent5 14 2" xfId="876" xr:uid="{00000000-0005-0000-0000-000074030000}"/>
    <cellStyle name="40% - Accent5 14 3" xfId="1345" xr:uid="{00000000-0005-0000-0000-000075030000}"/>
    <cellStyle name="40% - Accent5 15" xfId="407" xr:uid="{00000000-0005-0000-0000-000076030000}"/>
    <cellStyle name="40% - Accent5 15 2" xfId="898" xr:uid="{00000000-0005-0000-0000-000077030000}"/>
    <cellStyle name="40% - Accent5 15 3" xfId="1367" xr:uid="{00000000-0005-0000-0000-000078030000}"/>
    <cellStyle name="40% - Accent5 16" xfId="417" xr:uid="{00000000-0005-0000-0000-000079030000}"/>
    <cellStyle name="40% - Accent5 16 2" xfId="908" xr:uid="{00000000-0005-0000-0000-00007A030000}"/>
    <cellStyle name="40% - Accent5 16 3" xfId="1377" xr:uid="{00000000-0005-0000-0000-00007B030000}"/>
    <cellStyle name="40% - Accent5 17" xfId="425" xr:uid="{00000000-0005-0000-0000-00007C030000}"/>
    <cellStyle name="40% - Accent5 17 2" xfId="916" xr:uid="{00000000-0005-0000-0000-00007D030000}"/>
    <cellStyle name="40% - Accent5 17 3" xfId="1385" xr:uid="{00000000-0005-0000-0000-00007E030000}"/>
    <cellStyle name="40% - Accent5 18" xfId="439" xr:uid="{00000000-0005-0000-0000-00007F030000}"/>
    <cellStyle name="40% - Accent5 18 2" xfId="930" xr:uid="{00000000-0005-0000-0000-000080030000}"/>
    <cellStyle name="40% - Accent5 18 3" xfId="1399" xr:uid="{00000000-0005-0000-0000-000081030000}"/>
    <cellStyle name="40% - Accent5 19" xfId="453" xr:uid="{00000000-0005-0000-0000-000082030000}"/>
    <cellStyle name="40% - Accent5 19 2" xfId="944" xr:uid="{00000000-0005-0000-0000-000083030000}"/>
    <cellStyle name="40% - Accent5 19 3" xfId="1413" xr:uid="{00000000-0005-0000-0000-000084030000}"/>
    <cellStyle name="40% - Accent5 2" xfId="72" xr:uid="{00000000-0005-0000-0000-000085030000}"/>
    <cellStyle name="40% - Accent5 2 2" xfId="170" xr:uid="{00000000-0005-0000-0000-000086030000}"/>
    <cellStyle name="40% - Accent5 2 2 2" xfId="662" xr:uid="{00000000-0005-0000-0000-000087030000}"/>
    <cellStyle name="40% - Accent5 2 2 3" xfId="1132" xr:uid="{00000000-0005-0000-0000-000088030000}"/>
    <cellStyle name="40% - Accent5 2 3" xfId="253" xr:uid="{00000000-0005-0000-0000-000089030000}"/>
    <cellStyle name="40% - Accent5 2 3 2" xfId="745" xr:uid="{00000000-0005-0000-0000-00008A030000}"/>
    <cellStyle name="40% - Accent5 2 3 3" xfId="1215" xr:uid="{00000000-0005-0000-0000-00008B030000}"/>
    <cellStyle name="40% - Accent5 2 4" xfId="565" xr:uid="{00000000-0005-0000-0000-00008C030000}"/>
    <cellStyle name="40% - Accent5 2 5" xfId="1035" xr:uid="{00000000-0005-0000-0000-00008D030000}"/>
    <cellStyle name="40% - Accent5 20" xfId="519" xr:uid="{00000000-0005-0000-0000-00008E030000}"/>
    <cellStyle name="40% - Accent5 21" xfId="972" xr:uid="{00000000-0005-0000-0000-00008F030000}"/>
    <cellStyle name="40% - Accent5 22" xfId="1470" xr:uid="{9D910C1B-8341-4863-AA4D-20C59254F8B3}"/>
    <cellStyle name="40% - Accent5 3" xfId="82" xr:uid="{00000000-0005-0000-0000-000090030000}"/>
    <cellStyle name="40% - Accent5 3 2" xfId="180" xr:uid="{00000000-0005-0000-0000-000091030000}"/>
    <cellStyle name="40% - Accent5 3 2 2" xfId="672" xr:uid="{00000000-0005-0000-0000-000092030000}"/>
    <cellStyle name="40% - Accent5 3 2 3" xfId="1142" xr:uid="{00000000-0005-0000-0000-000093030000}"/>
    <cellStyle name="40% - Accent5 3 3" xfId="263" xr:uid="{00000000-0005-0000-0000-000094030000}"/>
    <cellStyle name="40% - Accent5 3 3 2" xfId="755" xr:uid="{00000000-0005-0000-0000-000095030000}"/>
    <cellStyle name="40% - Accent5 3 3 3" xfId="1225" xr:uid="{00000000-0005-0000-0000-000096030000}"/>
    <cellStyle name="40% - Accent5 3 4" xfId="575" xr:uid="{00000000-0005-0000-0000-000097030000}"/>
    <cellStyle name="40% - Accent5 3 5" xfId="1045" xr:uid="{00000000-0005-0000-0000-000098030000}"/>
    <cellStyle name="40% - Accent5 4" xfId="90" xr:uid="{00000000-0005-0000-0000-000099030000}"/>
    <cellStyle name="40% - Accent5 4 2" xfId="189" xr:uid="{00000000-0005-0000-0000-00009A030000}"/>
    <cellStyle name="40% - Accent5 4 2 2" xfId="681" xr:uid="{00000000-0005-0000-0000-00009B030000}"/>
    <cellStyle name="40% - Accent5 4 2 3" xfId="1151" xr:uid="{00000000-0005-0000-0000-00009C030000}"/>
    <cellStyle name="40% - Accent5 4 3" xfId="272" xr:uid="{00000000-0005-0000-0000-00009D030000}"/>
    <cellStyle name="40% - Accent5 4 3 2" xfId="764" xr:uid="{00000000-0005-0000-0000-00009E030000}"/>
    <cellStyle name="40% - Accent5 4 3 3" xfId="1234" xr:uid="{00000000-0005-0000-0000-00009F030000}"/>
    <cellStyle name="40% - Accent5 4 4" xfId="583" xr:uid="{00000000-0005-0000-0000-0000A0030000}"/>
    <cellStyle name="40% - Accent5 4 5" xfId="1053" xr:uid="{00000000-0005-0000-0000-0000A1030000}"/>
    <cellStyle name="40% - Accent5 5" xfId="114" xr:uid="{00000000-0005-0000-0000-0000A2030000}"/>
    <cellStyle name="40% - Accent5 5 2" xfId="208" xr:uid="{00000000-0005-0000-0000-0000A3030000}"/>
    <cellStyle name="40% - Accent5 5 2 2" xfId="700" xr:uid="{00000000-0005-0000-0000-0000A4030000}"/>
    <cellStyle name="40% - Accent5 5 2 3" xfId="1170" xr:uid="{00000000-0005-0000-0000-0000A5030000}"/>
    <cellStyle name="40% - Accent5 5 3" xfId="291" xr:uid="{00000000-0005-0000-0000-0000A6030000}"/>
    <cellStyle name="40% - Accent5 5 3 2" xfId="783" xr:uid="{00000000-0005-0000-0000-0000A7030000}"/>
    <cellStyle name="40% - Accent5 5 3 3" xfId="1253" xr:uid="{00000000-0005-0000-0000-0000A8030000}"/>
    <cellStyle name="40% - Accent5 5 4" xfId="607" xr:uid="{00000000-0005-0000-0000-0000A9030000}"/>
    <cellStyle name="40% - Accent5 5 5" xfId="1077" xr:uid="{00000000-0005-0000-0000-0000AA030000}"/>
    <cellStyle name="40% - Accent5 6" xfId="126" xr:uid="{00000000-0005-0000-0000-0000AB030000}"/>
    <cellStyle name="40% - Accent5 6 2" xfId="216" xr:uid="{00000000-0005-0000-0000-0000AC030000}"/>
    <cellStyle name="40% - Accent5 6 2 2" xfId="708" xr:uid="{00000000-0005-0000-0000-0000AD030000}"/>
    <cellStyle name="40% - Accent5 6 2 3" xfId="1178" xr:uid="{00000000-0005-0000-0000-0000AE030000}"/>
    <cellStyle name="40% - Accent5 6 3" xfId="299" xr:uid="{00000000-0005-0000-0000-0000AF030000}"/>
    <cellStyle name="40% - Accent5 6 3 2" xfId="791" xr:uid="{00000000-0005-0000-0000-0000B0030000}"/>
    <cellStyle name="40% - Accent5 6 3 3" xfId="1261" xr:uid="{00000000-0005-0000-0000-0000B1030000}"/>
    <cellStyle name="40% - Accent5 6 4" xfId="619" xr:uid="{00000000-0005-0000-0000-0000B2030000}"/>
    <cellStyle name="40% - Accent5 6 5" xfId="1089" xr:uid="{00000000-0005-0000-0000-0000B3030000}"/>
    <cellStyle name="40% - Accent5 7" xfId="137" xr:uid="{00000000-0005-0000-0000-0000B4030000}"/>
    <cellStyle name="40% - Accent5 7 2" xfId="630" xr:uid="{00000000-0005-0000-0000-0000B5030000}"/>
    <cellStyle name="40% - Accent5 7 3" xfId="1100" xr:uid="{00000000-0005-0000-0000-0000B6030000}"/>
    <cellStyle name="40% - Accent5 8" xfId="222" xr:uid="{00000000-0005-0000-0000-0000B7030000}"/>
    <cellStyle name="40% - Accent5 8 2" xfId="714" xr:uid="{00000000-0005-0000-0000-0000B8030000}"/>
    <cellStyle name="40% - Accent5 8 3" xfId="1184" xr:uid="{00000000-0005-0000-0000-0000B9030000}"/>
    <cellStyle name="40% - Accent5 9" xfId="313" xr:uid="{00000000-0005-0000-0000-0000BA030000}"/>
    <cellStyle name="40% - Accent5 9 2" xfId="805" xr:uid="{00000000-0005-0000-0000-0000BB030000}"/>
    <cellStyle name="40% - Accent5 9 3" xfId="1275" xr:uid="{00000000-0005-0000-0000-0000BC030000}"/>
    <cellStyle name="40% - Accent6" xfId="42" builtinId="51" customBuiltin="1"/>
    <cellStyle name="40% - Accent6 10" xfId="343" xr:uid="{00000000-0005-0000-0000-0000BE030000}"/>
    <cellStyle name="40% - Accent6 10 2" xfId="834" xr:uid="{00000000-0005-0000-0000-0000BF030000}"/>
    <cellStyle name="40% - Accent6 10 3" xfId="1303" xr:uid="{00000000-0005-0000-0000-0000C0030000}"/>
    <cellStyle name="40% - Accent6 11" xfId="353" xr:uid="{00000000-0005-0000-0000-0000C1030000}"/>
    <cellStyle name="40% - Accent6 11 2" xfId="844" xr:uid="{00000000-0005-0000-0000-0000C2030000}"/>
    <cellStyle name="40% - Accent6 11 3" xfId="1313" xr:uid="{00000000-0005-0000-0000-0000C3030000}"/>
    <cellStyle name="40% - Accent6 12" xfId="360" xr:uid="{00000000-0005-0000-0000-0000C4030000}"/>
    <cellStyle name="40% - Accent6 12 2" xfId="851" xr:uid="{00000000-0005-0000-0000-0000C5030000}"/>
    <cellStyle name="40% - Accent6 12 3" xfId="1320" xr:uid="{00000000-0005-0000-0000-0000C6030000}"/>
    <cellStyle name="40% - Accent6 13" xfId="380" xr:uid="{00000000-0005-0000-0000-0000C7030000}"/>
    <cellStyle name="40% - Accent6 13 2" xfId="871" xr:uid="{00000000-0005-0000-0000-0000C8030000}"/>
    <cellStyle name="40% - Accent6 13 3" xfId="1340" xr:uid="{00000000-0005-0000-0000-0000C9030000}"/>
    <cellStyle name="40% - Accent6 14" xfId="387" xr:uid="{00000000-0005-0000-0000-0000CA030000}"/>
    <cellStyle name="40% - Accent6 14 2" xfId="878" xr:uid="{00000000-0005-0000-0000-0000CB030000}"/>
    <cellStyle name="40% - Accent6 14 3" xfId="1347" xr:uid="{00000000-0005-0000-0000-0000CC030000}"/>
    <cellStyle name="40% - Accent6 15" xfId="410" xr:uid="{00000000-0005-0000-0000-0000CD030000}"/>
    <cellStyle name="40% - Accent6 15 2" xfId="901" xr:uid="{00000000-0005-0000-0000-0000CE030000}"/>
    <cellStyle name="40% - Accent6 15 3" xfId="1370" xr:uid="{00000000-0005-0000-0000-0000CF030000}"/>
    <cellStyle name="40% - Accent6 16" xfId="420" xr:uid="{00000000-0005-0000-0000-0000D0030000}"/>
    <cellStyle name="40% - Accent6 16 2" xfId="911" xr:uid="{00000000-0005-0000-0000-0000D1030000}"/>
    <cellStyle name="40% - Accent6 16 3" xfId="1380" xr:uid="{00000000-0005-0000-0000-0000D2030000}"/>
    <cellStyle name="40% - Accent6 17" xfId="427" xr:uid="{00000000-0005-0000-0000-0000D3030000}"/>
    <cellStyle name="40% - Accent6 17 2" xfId="918" xr:uid="{00000000-0005-0000-0000-0000D4030000}"/>
    <cellStyle name="40% - Accent6 17 3" xfId="1387" xr:uid="{00000000-0005-0000-0000-0000D5030000}"/>
    <cellStyle name="40% - Accent6 18" xfId="441" xr:uid="{00000000-0005-0000-0000-0000D6030000}"/>
    <cellStyle name="40% - Accent6 18 2" xfId="932" xr:uid="{00000000-0005-0000-0000-0000D7030000}"/>
    <cellStyle name="40% - Accent6 18 3" xfId="1401" xr:uid="{00000000-0005-0000-0000-0000D8030000}"/>
    <cellStyle name="40% - Accent6 19" xfId="455" xr:uid="{00000000-0005-0000-0000-0000D9030000}"/>
    <cellStyle name="40% - Accent6 19 2" xfId="946" xr:uid="{00000000-0005-0000-0000-0000DA030000}"/>
    <cellStyle name="40% - Accent6 19 3" xfId="1415" xr:uid="{00000000-0005-0000-0000-0000DB030000}"/>
    <cellStyle name="40% - Accent6 2" xfId="75" xr:uid="{00000000-0005-0000-0000-0000DC030000}"/>
    <cellStyle name="40% - Accent6 2 2" xfId="173" xr:uid="{00000000-0005-0000-0000-0000DD030000}"/>
    <cellStyle name="40% - Accent6 2 2 2" xfId="665" xr:uid="{00000000-0005-0000-0000-0000DE030000}"/>
    <cellStyle name="40% - Accent6 2 2 3" xfId="1135" xr:uid="{00000000-0005-0000-0000-0000DF030000}"/>
    <cellStyle name="40% - Accent6 2 3" xfId="256" xr:uid="{00000000-0005-0000-0000-0000E0030000}"/>
    <cellStyle name="40% - Accent6 2 3 2" xfId="748" xr:uid="{00000000-0005-0000-0000-0000E1030000}"/>
    <cellStyle name="40% - Accent6 2 3 3" xfId="1218" xr:uid="{00000000-0005-0000-0000-0000E2030000}"/>
    <cellStyle name="40% - Accent6 2 4" xfId="568" xr:uid="{00000000-0005-0000-0000-0000E3030000}"/>
    <cellStyle name="40% - Accent6 2 5" xfId="1038" xr:uid="{00000000-0005-0000-0000-0000E4030000}"/>
    <cellStyle name="40% - Accent6 20" xfId="523" xr:uid="{00000000-0005-0000-0000-0000E5030000}"/>
    <cellStyle name="40% - Accent6 21" xfId="970" xr:uid="{00000000-0005-0000-0000-0000E6030000}"/>
    <cellStyle name="40% - Accent6 22" xfId="1474" xr:uid="{8B262423-85E6-484C-A065-6671465C8D33}"/>
    <cellStyle name="40% - Accent6 3" xfId="85" xr:uid="{00000000-0005-0000-0000-0000E7030000}"/>
    <cellStyle name="40% - Accent6 3 2" xfId="183" xr:uid="{00000000-0005-0000-0000-0000E8030000}"/>
    <cellStyle name="40% - Accent6 3 2 2" xfId="675" xr:uid="{00000000-0005-0000-0000-0000E9030000}"/>
    <cellStyle name="40% - Accent6 3 2 3" xfId="1145" xr:uid="{00000000-0005-0000-0000-0000EA030000}"/>
    <cellStyle name="40% - Accent6 3 3" xfId="266" xr:uid="{00000000-0005-0000-0000-0000EB030000}"/>
    <cellStyle name="40% - Accent6 3 3 2" xfId="758" xr:uid="{00000000-0005-0000-0000-0000EC030000}"/>
    <cellStyle name="40% - Accent6 3 3 3" xfId="1228" xr:uid="{00000000-0005-0000-0000-0000ED030000}"/>
    <cellStyle name="40% - Accent6 3 4" xfId="578" xr:uid="{00000000-0005-0000-0000-0000EE030000}"/>
    <cellStyle name="40% - Accent6 3 5" xfId="1048" xr:uid="{00000000-0005-0000-0000-0000EF030000}"/>
    <cellStyle name="40% - Accent6 4" xfId="92" xr:uid="{00000000-0005-0000-0000-0000F0030000}"/>
    <cellStyle name="40% - Accent6 4 2" xfId="191" xr:uid="{00000000-0005-0000-0000-0000F1030000}"/>
    <cellStyle name="40% - Accent6 4 2 2" xfId="683" xr:uid="{00000000-0005-0000-0000-0000F2030000}"/>
    <cellStyle name="40% - Accent6 4 2 3" xfId="1153" xr:uid="{00000000-0005-0000-0000-0000F3030000}"/>
    <cellStyle name="40% - Accent6 4 3" xfId="274" xr:uid="{00000000-0005-0000-0000-0000F4030000}"/>
    <cellStyle name="40% - Accent6 4 3 2" xfId="766" xr:uid="{00000000-0005-0000-0000-0000F5030000}"/>
    <cellStyle name="40% - Accent6 4 3 3" xfId="1236" xr:uid="{00000000-0005-0000-0000-0000F6030000}"/>
    <cellStyle name="40% - Accent6 4 4" xfId="585" xr:uid="{00000000-0005-0000-0000-0000F7030000}"/>
    <cellStyle name="40% - Accent6 4 5" xfId="1055" xr:uid="{00000000-0005-0000-0000-0000F8030000}"/>
    <cellStyle name="40% - Accent6 5" xfId="117" xr:uid="{00000000-0005-0000-0000-0000F9030000}"/>
    <cellStyle name="40% - Accent6 5 2" xfId="211" xr:uid="{00000000-0005-0000-0000-0000FA030000}"/>
    <cellStyle name="40% - Accent6 5 2 2" xfId="703" xr:uid="{00000000-0005-0000-0000-0000FB030000}"/>
    <cellStyle name="40% - Accent6 5 2 3" xfId="1173" xr:uid="{00000000-0005-0000-0000-0000FC030000}"/>
    <cellStyle name="40% - Accent6 5 3" xfId="294" xr:uid="{00000000-0005-0000-0000-0000FD030000}"/>
    <cellStyle name="40% - Accent6 5 3 2" xfId="786" xr:uid="{00000000-0005-0000-0000-0000FE030000}"/>
    <cellStyle name="40% - Accent6 5 3 3" xfId="1256" xr:uid="{00000000-0005-0000-0000-0000FF030000}"/>
    <cellStyle name="40% - Accent6 5 4" xfId="610" xr:uid="{00000000-0005-0000-0000-000000040000}"/>
    <cellStyle name="40% - Accent6 5 5" xfId="1080" xr:uid="{00000000-0005-0000-0000-000001040000}"/>
    <cellStyle name="40% - Accent6 6" xfId="129" xr:uid="{00000000-0005-0000-0000-000002040000}"/>
    <cellStyle name="40% - Accent6 6 2" xfId="218" xr:uid="{00000000-0005-0000-0000-000003040000}"/>
    <cellStyle name="40% - Accent6 6 2 2" xfId="710" xr:uid="{00000000-0005-0000-0000-000004040000}"/>
    <cellStyle name="40% - Accent6 6 2 3" xfId="1180" xr:uid="{00000000-0005-0000-0000-000005040000}"/>
    <cellStyle name="40% - Accent6 6 3" xfId="301" xr:uid="{00000000-0005-0000-0000-000006040000}"/>
    <cellStyle name="40% - Accent6 6 3 2" xfId="793" xr:uid="{00000000-0005-0000-0000-000007040000}"/>
    <cellStyle name="40% - Accent6 6 3 3" xfId="1263" xr:uid="{00000000-0005-0000-0000-000008040000}"/>
    <cellStyle name="40% - Accent6 6 4" xfId="622" xr:uid="{00000000-0005-0000-0000-000009040000}"/>
    <cellStyle name="40% - Accent6 6 5" xfId="1092" xr:uid="{00000000-0005-0000-0000-00000A040000}"/>
    <cellStyle name="40% - Accent6 7" xfId="139" xr:uid="{00000000-0005-0000-0000-00000B040000}"/>
    <cellStyle name="40% - Accent6 7 2" xfId="632" xr:uid="{00000000-0005-0000-0000-00000C040000}"/>
    <cellStyle name="40% - Accent6 7 3" xfId="1102" xr:uid="{00000000-0005-0000-0000-00000D040000}"/>
    <cellStyle name="40% - Accent6 8" xfId="224" xr:uid="{00000000-0005-0000-0000-00000E040000}"/>
    <cellStyle name="40% - Accent6 8 2" xfId="716" xr:uid="{00000000-0005-0000-0000-00000F040000}"/>
    <cellStyle name="40% - Accent6 8 3" xfId="1186" xr:uid="{00000000-0005-0000-0000-000010040000}"/>
    <cellStyle name="40% - Accent6 9" xfId="315" xr:uid="{00000000-0005-0000-0000-000011040000}"/>
    <cellStyle name="40% - Accent6 9 2" xfId="807" xr:uid="{00000000-0005-0000-0000-000012040000}"/>
    <cellStyle name="40% - Accent6 9 3" xfId="1277" xr:uid="{00000000-0005-0000-0000-000013040000}"/>
    <cellStyle name="60% - Accent1" xfId="23" builtinId="32" customBuiltin="1"/>
    <cellStyle name="60% - Accent1 2" xfId="1459" xr:uid="{A8081C0F-364A-4116-BDEE-27C13870B269}"/>
    <cellStyle name="60% - Accent2" xfId="27" builtinId="36" customBuiltin="1"/>
    <cellStyle name="60% - Accent2 2" xfId="1462" xr:uid="{51FC9E8D-E69B-4C00-B252-82337A95A686}"/>
    <cellStyle name="60% - Accent3" xfId="31" builtinId="40" customBuiltin="1"/>
    <cellStyle name="60% - Accent3 2" xfId="1465" xr:uid="{B39CB62F-7B3F-477B-92CA-BA3E042B7088}"/>
    <cellStyle name="60% - Accent4" xfId="35" builtinId="44" customBuiltin="1"/>
    <cellStyle name="60% - Accent4 2" xfId="1468" xr:uid="{E6BFEA9C-EBFB-4F6A-93A3-8E68B48C3023}"/>
    <cellStyle name="60% - Accent5" xfId="39" builtinId="48" customBuiltin="1"/>
    <cellStyle name="60% - Accent5 2" xfId="1471" xr:uid="{5323EA1F-EAB4-43F7-B372-033C75B3D880}"/>
    <cellStyle name="60% - Accent6" xfId="43" builtinId="52" customBuiltin="1"/>
    <cellStyle name="60% - Accent6 2" xfId="1475" xr:uid="{FD05A2BD-A097-4544-BB95-77D19EAEC685}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10" builtinId="27" customBuiltin="1"/>
    <cellStyle name="Calculation" xfId="14" builtinId="22" customBuiltin="1"/>
    <cellStyle name="Check Cell" xfId="16" builtinId="23" customBuiltin="1"/>
    <cellStyle name="Explanatory Text" xfId="18" builtinId="53" customBuiltin="1"/>
    <cellStyle name="Followed Hyperlink" xfId="1477" builtinId="9" customBuiltin="1"/>
    <cellStyle name="Good" xfId="9" builtinId="26" customBuiltin="1"/>
    <cellStyle name="Heading 1" xfId="5" builtinId="16" customBuiltin="1"/>
    <cellStyle name="Heading 2" xfId="6" builtinId="17" customBuiltin="1"/>
    <cellStyle name="Heading 3" xfId="7" builtinId="18" customBuiltin="1"/>
    <cellStyle name="Heading 4" xfId="8" builtinId="19" customBuiltin="1"/>
    <cellStyle name="Hyperlink" xfId="1476" builtinId="8" customBuiltin="1"/>
    <cellStyle name="Input" xfId="12" builtinId="20" customBuiltin="1"/>
    <cellStyle name="Linked Cell" xfId="15" builtinId="24" customBuiltin="1"/>
    <cellStyle name="Neutral" xfId="11" builtinId="28" customBuiltin="1"/>
    <cellStyle name="Neutral 2" xfId="1454" xr:uid="{043C4FC1-A005-4EC1-9317-6BE44EF49104}"/>
    <cellStyle name="Normal" xfId="0" builtinId="0"/>
    <cellStyle name="Normal 10" xfId="319" xr:uid="{00000000-0005-0000-0000-00002D040000}"/>
    <cellStyle name="Normal 10 2" xfId="2" xr:uid="{00000000-0005-0000-0000-00002E040000}"/>
    <cellStyle name="Normal 10 3" xfId="187" xr:uid="{00000000-0005-0000-0000-00002F040000}"/>
    <cellStyle name="Normal 10 3 2" xfId="679" xr:uid="{00000000-0005-0000-0000-000030040000}"/>
    <cellStyle name="Normal 10 3 2 2" xfId="1448" xr:uid="{1D16F49A-A332-4E37-9220-FDC3F2DF1DA3}"/>
    <cellStyle name="Normal 10 3 3" xfId="1149" xr:uid="{00000000-0005-0000-0000-000031040000}"/>
    <cellStyle name="Normal 10 4" xfId="270" xr:uid="{00000000-0005-0000-0000-000032040000}"/>
    <cellStyle name="Normal 10 4 2" xfId="762" xr:uid="{00000000-0005-0000-0000-000033040000}"/>
    <cellStyle name="Normal 10 4 3" xfId="1232" xr:uid="{00000000-0005-0000-0000-000034040000}"/>
    <cellStyle name="Normal 10 5" xfId="472" xr:uid="{00000000-0005-0000-0000-000035040000}"/>
    <cellStyle name="Normal 10 6" xfId="810" xr:uid="{00000000-0005-0000-0000-000036040000}"/>
    <cellStyle name="Normal 10 7" xfId="1279" xr:uid="{00000000-0005-0000-0000-000037040000}"/>
    <cellStyle name="Normal 11" xfId="97" xr:uid="{00000000-0005-0000-0000-000038040000}"/>
    <cellStyle name="Normal 11 2" xfId="193" xr:uid="{00000000-0005-0000-0000-000039040000}"/>
    <cellStyle name="Normal 11 2 2" xfId="685" xr:uid="{00000000-0005-0000-0000-00003A040000}"/>
    <cellStyle name="Normal 11 2 2 2" xfId="1446" xr:uid="{53F286DE-0EE2-44F0-9D06-03794797F310}"/>
    <cellStyle name="Normal 11 2 3" xfId="1155" xr:uid="{00000000-0005-0000-0000-00003B040000}"/>
    <cellStyle name="Normal 11 3" xfId="276" xr:uid="{00000000-0005-0000-0000-00003C040000}"/>
    <cellStyle name="Normal 11 3 2" xfId="768" xr:uid="{00000000-0005-0000-0000-00003D040000}"/>
    <cellStyle name="Normal 11 3 3" xfId="1238" xr:uid="{00000000-0005-0000-0000-00003E040000}"/>
    <cellStyle name="Normal 11 4" xfId="481" xr:uid="{00000000-0005-0000-0000-00003F040000}"/>
    <cellStyle name="Normal 11 5" xfId="590" xr:uid="{00000000-0005-0000-0000-000040040000}"/>
    <cellStyle name="Normal 11 6" xfId="1060" xr:uid="{00000000-0005-0000-0000-000041040000}"/>
    <cellStyle name="Normal 12" xfId="323" xr:uid="{00000000-0005-0000-0000-000042040000}"/>
    <cellStyle name="Normal 12 2" xfId="486" xr:uid="{00000000-0005-0000-0000-000043040000}"/>
    <cellStyle name="Normal 12 3" xfId="814" xr:uid="{00000000-0005-0000-0000-000044040000}"/>
    <cellStyle name="Normal 12 4" xfId="1283" xr:uid="{00000000-0005-0000-0000-000045040000}"/>
    <cellStyle name="Normal 13" xfId="94" xr:uid="{00000000-0005-0000-0000-000046040000}"/>
    <cellStyle name="Normal 13 2" xfId="587" xr:uid="{00000000-0005-0000-0000-000047040000}"/>
    <cellStyle name="Normal 13 2 2" xfId="968" xr:uid="{00000000-0005-0000-0000-000048040000}"/>
    <cellStyle name="Normal 13 3" xfId="1057" xr:uid="{00000000-0005-0000-0000-000049040000}"/>
    <cellStyle name="Normal 14" xfId="318" xr:uid="{00000000-0005-0000-0000-00004A040000}"/>
    <cellStyle name="Normal 14 2" xfId="317" xr:uid="{00000000-0005-0000-0000-00004B040000}"/>
    <cellStyle name="Normal 14 2 2" xfId="456" xr:uid="{00000000-0005-0000-0000-00004C040000}"/>
    <cellStyle name="Normal 14 2 2 2" xfId="947" xr:uid="{00000000-0005-0000-0000-00004D040000}"/>
    <cellStyle name="Normal 14 2 2 3" xfId="1416" xr:uid="{00000000-0005-0000-0000-00004E040000}"/>
    <cellStyle name="Normal 14 2 2 4" xfId="1494" xr:uid="{A11B9D33-04CB-4C4A-9220-756D7C123B83}"/>
    <cellStyle name="Normal 14 2 3" xfId="808" xr:uid="{00000000-0005-0000-0000-00004F040000}"/>
    <cellStyle name="Normal 14 2 4" xfId="1278" xr:uid="{00000000-0005-0000-0000-000050040000}"/>
    <cellStyle name="Normal 14 3" xfId="489" xr:uid="{00000000-0005-0000-0000-000051040000}"/>
    <cellStyle name="Normal 15" xfId="322" xr:uid="{00000000-0005-0000-0000-000052040000}"/>
    <cellStyle name="Normal 15 2" xfId="813" xr:uid="{00000000-0005-0000-0000-000053040000}"/>
    <cellStyle name="Normal 15 3" xfId="1282" xr:uid="{00000000-0005-0000-0000-000054040000}"/>
    <cellStyle name="Normal 16" xfId="428" xr:uid="{00000000-0005-0000-0000-000055040000}"/>
    <cellStyle name="Normal 16 2" xfId="919" xr:uid="{00000000-0005-0000-0000-000056040000}"/>
    <cellStyle name="Normal 16 3" xfId="1388" xr:uid="{00000000-0005-0000-0000-000057040000}"/>
    <cellStyle name="Normal 17" xfId="362" xr:uid="{00000000-0005-0000-0000-000058040000}"/>
    <cellStyle name="Normal 17 2" xfId="853" xr:uid="{00000000-0005-0000-0000-000059040000}"/>
    <cellStyle name="Normal 17 2 2" xfId="1447" xr:uid="{F62E9B80-E85E-4258-8423-583673924E26}"/>
    <cellStyle name="Normal 17 3" xfId="1322" xr:uid="{00000000-0005-0000-0000-00005A040000}"/>
    <cellStyle name="Normal 18" xfId="442" xr:uid="{00000000-0005-0000-0000-00005B040000}"/>
    <cellStyle name="Normal 18 2" xfId="933" xr:uid="{00000000-0005-0000-0000-00005C040000}"/>
    <cellStyle name="Normal 18 2 2" xfId="1443" xr:uid="{369DE362-C946-4BC6-AFE5-F6E140B63C8D}"/>
    <cellStyle name="Normal 18 2 2 2" xfId="1492" xr:uid="{4C3B750D-7947-453B-AB8F-1A3EA333EA3E}"/>
    <cellStyle name="Normal 18 3" xfId="1402" xr:uid="{00000000-0005-0000-0000-00005D040000}"/>
    <cellStyle name="Normal 19" xfId="390" xr:uid="{00000000-0005-0000-0000-00005E040000}"/>
    <cellStyle name="Normal 19 2" xfId="881" xr:uid="{00000000-0005-0000-0000-00005F040000}"/>
    <cellStyle name="Normal 19 3" xfId="1350" xr:uid="{00000000-0005-0000-0000-000060040000}"/>
    <cellStyle name="Normal 2" xfId="1" xr:uid="{00000000-0005-0000-0000-000061040000}"/>
    <cellStyle name="Normal 2 10" xfId="491" xr:uid="{00000000-0005-0000-0000-000062040000}"/>
    <cellStyle name="Normal 2 10 2" xfId="962" xr:uid="{00000000-0005-0000-0000-000063040000}"/>
    <cellStyle name="Normal 2 10 3" xfId="1421" xr:uid="{00000000-0005-0000-0000-000064040000}"/>
    <cellStyle name="Normal 2 11" xfId="492" xr:uid="{00000000-0005-0000-0000-000065040000}"/>
    <cellStyle name="Normal 2 11 2" xfId="963" xr:uid="{00000000-0005-0000-0000-000066040000}"/>
    <cellStyle name="Normal 2 11 3" xfId="1422" xr:uid="{00000000-0005-0000-0000-000067040000}"/>
    <cellStyle name="Normal 2 12" xfId="493" xr:uid="{00000000-0005-0000-0000-000068040000}"/>
    <cellStyle name="Normal 2 12 2" xfId="964" xr:uid="{00000000-0005-0000-0000-000069040000}"/>
    <cellStyle name="Normal 2 12 3" xfId="1423" xr:uid="{00000000-0005-0000-0000-00006A040000}"/>
    <cellStyle name="Normal 2 13" xfId="525" xr:uid="{00000000-0005-0000-0000-00006B040000}"/>
    <cellStyle name="Normal 2 14" xfId="531" xr:uid="{00000000-0005-0000-0000-00006C040000}"/>
    <cellStyle name="Normal 2 15" xfId="965" xr:uid="{00000000-0005-0000-0000-00006D040000}"/>
    <cellStyle name="Normal 2 16" xfId="960" xr:uid="{00000000-0005-0000-0000-00006E040000}"/>
    <cellStyle name="Normal 2 2" xfId="141" xr:uid="{00000000-0005-0000-0000-00006F040000}"/>
    <cellStyle name="Normal 2 2 10" xfId="809" xr:uid="{00000000-0005-0000-0000-000070040000}"/>
    <cellStyle name="Normal 2 2 10 2" xfId="1440" xr:uid="{8902F197-1510-4FD6-8619-2990765C7AA1}"/>
    <cellStyle name="Normal 2 2 2" xfId="460" xr:uid="{00000000-0005-0000-0000-000071040000}"/>
    <cellStyle name="Normal 2 2 2 2" xfId="461" xr:uid="{00000000-0005-0000-0000-000072040000}"/>
    <cellStyle name="Normal 2 2 2 2 2" xfId="462" xr:uid="{00000000-0005-0000-0000-000073040000}"/>
    <cellStyle name="Normal 2 2 2 2 3" xfId="476" xr:uid="{00000000-0005-0000-0000-000074040000}"/>
    <cellStyle name="Normal 2 2 2 2 4" xfId="477" xr:uid="{00000000-0005-0000-0000-000075040000}"/>
    <cellStyle name="Normal 2 2 2 2 5" xfId="482" xr:uid="{00000000-0005-0000-0000-000076040000}"/>
    <cellStyle name="Normal 2 2 2 3" xfId="475" xr:uid="{00000000-0005-0000-0000-000077040000}"/>
    <cellStyle name="Normal 2 2 2 4" xfId="478" xr:uid="{00000000-0005-0000-0000-000078040000}"/>
    <cellStyle name="Normal 2 2 2 5" xfId="483" xr:uid="{00000000-0005-0000-0000-000079040000}"/>
    <cellStyle name="Normal 2 2 3" xfId="474" xr:uid="{00000000-0005-0000-0000-00007A040000}"/>
    <cellStyle name="Normal 2 2 4" xfId="479" xr:uid="{00000000-0005-0000-0000-00007B040000}"/>
    <cellStyle name="Normal 2 2 5" xfId="484" xr:uid="{00000000-0005-0000-0000-00007C040000}"/>
    <cellStyle name="Normal 2 2 6" xfId="459" xr:uid="{00000000-0005-0000-0000-00007D040000}"/>
    <cellStyle name="Normal 2 2 7" xfId="526" xr:uid="{00000000-0005-0000-0000-00007E040000}"/>
    <cellStyle name="Normal 2 2 7 2" xfId="973" xr:uid="{00000000-0005-0000-0000-00007F040000}"/>
    <cellStyle name="Normal 2 2 7 3" xfId="1424" xr:uid="{00000000-0005-0000-0000-000080040000}"/>
    <cellStyle name="Normal 2 2 8" xfId="532" xr:uid="{00000000-0005-0000-0000-000081040000}"/>
    <cellStyle name="Normal 2 2 9" xfId="966" xr:uid="{00000000-0005-0000-0000-000082040000}"/>
    <cellStyle name="Normal 2 2_asnad-88" xfId="463" xr:uid="{00000000-0005-0000-0000-000083040000}"/>
    <cellStyle name="Normal 2 3" xfId="464" xr:uid="{00000000-0005-0000-0000-000084040000}"/>
    <cellStyle name="Normal 2 4" xfId="465" xr:uid="{00000000-0005-0000-0000-000085040000}"/>
    <cellStyle name="Normal 2 5" xfId="473" xr:uid="{00000000-0005-0000-0000-000086040000}"/>
    <cellStyle name="Normal 2 6" xfId="480" xr:uid="{00000000-0005-0000-0000-000087040000}"/>
    <cellStyle name="Normal 2 7" xfId="485" xr:uid="{00000000-0005-0000-0000-000088040000}"/>
    <cellStyle name="Normal 2 8" xfId="458" xr:uid="{00000000-0005-0000-0000-000089040000}"/>
    <cellStyle name="Normal 2 9" xfId="490" xr:uid="{00000000-0005-0000-0000-00008A040000}"/>
    <cellStyle name="Normal 2 9 2" xfId="961" xr:uid="{00000000-0005-0000-0000-00008B040000}"/>
    <cellStyle name="Normal 2 9 3" xfId="1420" xr:uid="{00000000-0005-0000-0000-00008C040000}"/>
    <cellStyle name="Normal 20" xfId="457" xr:uid="{00000000-0005-0000-0000-00008D040000}"/>
    <cellStyle name="Normal 20 2" xfId="948" xr:uid="{00000000-0005-0000-0000-00008E040000}"/>
    <cellStyle name="Normal 20 3" xfId="1417" xr:uid="{00000000-0005-0000-0000-00008F040000}"/>
    <cellStyle name="Normal 21" xfId="487" xr:uid="{00000000-0005-0000-0000-000090040000}"/>
    <cellStyle name="Normal 21 2" xfId="958" xr:uid="{00000000-0005-0000-0000-000091040000}"/>
    <cellStyle name="Normal 21 3" xfId="1418" xr:uid="{00000000-0005-0000-0000-000092040000}"/>
    <cellStyle name="Normal 22" xfId="488" xr:uid="{00000000-0005-0000-0000-000093040000}"/>
    <cellStyle name="Normal 22 2" xfId="959" xr:uid="{00000000-0005-0000-0000-000094040000}"/>
    <cellStyle name="Normal 22 2 2" xfId="1449" xr:uid="{425B11F5-62A8-4860-9F3B-983EA9DE9B71}"/>
    <cellStyle name="Normal 22 3" xfId="1419" xr:uid="{00000000-0005-0000-0000-000095040000}"/>
    <cellStyle name="Normal 23" xfId="1438" xr:uid="{5DC57858-D2BE-49BF-A119-1AAC9032FE54}"/>
    <cellStyle name="Normal 23 2" xfId="975" xr:uid="{00000000-0005-0000-0000-000096040000}"/>
    <cellStyle name="Normal 23 3" xfId="1451" xr:uid="{677BE1AD-4EB9-453A-8B9C-9F0BA93ED31D}"/>
    <cellStyle name="Normal 23 3 2" xfId="1489" xr:uid="{394418DF-0319-4BE0-9386-3392FE35AB25}"/>
    <cellStyle name="Normal 23 4" xfId="1488" xr:uid="{85D4C058-E707-48F3-A2BA-FE573C521A73}"/>
    <cellStyle name="Normal 24" xfId="1450" xr:uid="{79F51B88-E978-4404-A68E-B7CB503B8732}"/>
    <cellStyle name="Normal 24 2" xfId="976" xr:uid="{00000000-0005-0000-0000-000097040000}"/>
    <cellStyle name="Normal 25" xfId="1452" xr:uid="{D8EEC837-C5B8-4F8F-BCF3-02AAFC19973E}"/>
    <cellStyle name="Normal 25 2" xfId="977" xr:uid="{00000000-0005-0000-0000-000098040000}"/>
    <cellStyle name="Normal 25 3" xfId="1490" xr:uid="{6B07FE0F-6AB9-4287-A7A8-0210BB4A05BE}"/>
    <cellStyle name="Normal 25 4" xfId="1495" xr:uid="{07F56840-64CC-4797-883E-697026D83BBD}"/>
    <cellStyle name="Normal 26" xfId="1455" xr:uid="{0E19C448-33AD-4084-804F-C50F33671C0C}"/>
    <cellStyle name="Normal 26 2" xfId="978" xr:uid="{00000000-0005-0000-0000-000099040000}"/>
    <cellStyle name="Normal 27" xfId="1472" xr:uid="{6B660222-07A3-421A-9CE7-654CF8EB5726}"/>
    <cellStyle name="Normal 28" xfId="498" xr:uid="{00000000-0005-0000-0000-00009A040000}"/>
    <cellStyle name="Normal 28 2" xfId="1444" xr:uid="{B5BAD747-FD1B-49B0-B218-AEBFEA234040}"/>
    <cellStyle name="Normal 28 2 2" xfId="1493" xr:uid="{03976679-11C4-4D4F-A516-05757052E96F}"/>
    <cellStyle name="Normal 29" xfId="1478" xr:uid="{EAEE89D9-0A3C-4756-A31B-9E18A383195C}"/>
    <cellStyle name="Normal 3" xfId="44" xr:uid="{00000000-0005-0000-0000-00009B040000}"/>
    <cellStyle name="Normal 3 2" xfId="3" xr:uid="{00000000-0005-0000-0000-00009C040000}"/>
    <cellStyle name="Normal 3 2 2" xfId="979" xr:uid="{00000000-0005-0000-0000-00009D040000}"/>
    <cellStyle name="Normal 3 2 3" xfId="536" xr:uid="{00000000-0005-0000-0000-00009E040000}"/>
    <cellStyle name="Normal 3 2 4" xfId="967" xr:uid="{00000000-0005-0000-0000-00009F040000}"/>
    <cellStyle name="Normal 3 2 5" xfId="1437" xr:uid="{CB6CF041-7A63-426E-995F-9B8A682E79E5}"/>
    <cellStyle name="Normal 3 3" xfId="142" xr:uid="{00000000-0005-0000-0000-0000A0040000}"/>
    <cellStyle name="Normal 3 3 2" xfId="634" xr:uid="{00000000-0005-0000-0000-0000A1040000}"/>
    <cellStyle name="Normal 3 3 3" xfId="1104" xr:uid="{00000000-0005-0000-0000-0000A2040000}"/>
    <cellStyle name="Normal 3 3 4" xfId="1439" xr:uid="{EB0F8140-0120-480A-8462-5777E0E04AF1}"/>
    <cellStyle name="Normal 3 4" xfId="225" xr:uid="{00000000-0005-0000-0000-0000A3040000}"/>
    <cellStyle name="Normal 3 4 2" xfId="717" xr:uid="{00000000-0005-0000-0000-0000A4040000}"/>
    <cellStyle name="Normal 3 4 3" xfId="1187" xr:uid="{00000000-0005-0000-0000-0000A5040000}"/>
    <cellStyle name="Normal 3 5" xfId="466" xr:uid="{00000000-0005-0000-0000-0000A6040000}"/>
    <cellStyle name="Normal 3 6" xfId="537" xr:uid="{00000000-0005-0000-0000-0000A7040000}"/>
    <cellStyle name="Normal 3 7" xfId="494" xr:uid="{00000000-0005-0000-0000-0000A8040000}"/>
    <cellStyle name="Normal 30" xfId="1479" xr:uid="{D199690D-98CA-4798-B74B-253065CBE538}"/>
    <cellStyle name="Normal 31" xfId="1480" xr:uid="{1FF604D4-A647-4A0F-9979-600DAD8B97C9}"/>
    <cellStyle name="Normal 32" xfId="1481" xr:uid="{50F4588F-0D7D-4905-B4E1-F65C975E0D27}"/>
    <cellStyle name="Normal 33" xfId="1482" xr:uid="{5F66F6BA-2945-4E20-B5C0-53C886150F26}"/>
    <cellStyle name="Normal 34" xfId="1483" xr:uid="{1871980E-6F39-45C2-95BC-1193FBBECA41}"/>
    <cellStyle name="Normal 34 2" xfId="980" xr:uid="{00000000-0005-0000-0000-0000A9040000}"/>
    <cellStyle name="Normal 35" xfId="1484" xr:uid="{279A7379-F495-4473-BF44-53C989EBC1D2}"/>
    <cellStyle name="Normal 36" xfId="1485" xr:uid="{59D1CD3E-E30E-45AB-AAC7-9C7D534E18AE}"/>
    <cellStyle name="Normal 37" xfId="1486" xr:uid="{E41BF2FD-C459-498C-B1C7-3A45785E5C0B}"/>
    <cellStyle name="Normal 38" xfId="1487" xr:uid="{436EA230-53DF-43E5-895F-A95507BBAF92}"/>
    <cellStyle name="Normal 39" xfId="1491" xr:uid="{15691184-2AC2-4B70-B29C-43C2FB5F0F3B}"/>
    <cellStyle name="Normal 4" xfId="302" xr:uid="{00000000-0005-0000-0000-0000AA040000}"/>
    <cellStyle name="Normal 4 2" xfId="467" xr:uid="{00000000-0005-0000-0000-0000AB040000}"/>
    <cellStyle name="Normal 4 2 2" xfId="982" xr:uid="{00000000-0005-0000-0000-0000AC040000}"/>
    <cellStyle name="Normal 4 2 3" xfId="534" xr:uid="{00000000-0005-0000-0000-0000AD040000}"/>
    <cellStyle name="Normal 4 2 4" xfId="969" xr:uid="{00000000-0005-0000-0000-0000AE040000}"/>
    <cellStyle name="Normal 4 3" xfId="794" xr:uid="{00000000-0005-0000-0000-0000AF040000}"/>
    <cellStyle name="Normal 4 4" xfId="1264" xr:uid="{00000000-0005-0000-0000-0000B0040000}"/>
    <cellStyle name="Normal 4 5" xfId="1445" xr:uid="{341F2051-78BD-480D-B8B1-988623DDC2AF}"/>
    <cellStyle name="Normal 40" xfId="1497" xr:uid="{41AC0711-2107-445D-89B5-6F9524D2B11C}"/>
    <cellStyle name="Normal 5" xfId="49" xr:uid="{00000000-0005-0000-0000-0000B1040000}"/>
    <cellStyle name="Normal 5 2" xfId="147" xr:uid="{00000000-0005-0000-0000-0000B2040000}"/>
    <cellStyle name="Normal 5 2 2" xfId="639" xr:uid="{00000000-0005-0000-0000-0000B3040000}"/>
    <cellStyle name="Normal 5 2 3" xfId="1109" xr:uid="{00000000-0005-0000-0000-0000B4040000}"/>
    <cellStyle name="Normal 5 3" xfId="230" xr:uid="{00000000-0005-0000-0000-0000B5040000}"/>
    <cellStyle name="Normal 5 3 2" xfId="722" xr:uid="{00000000-0005-0000-0000-0000B6040000}"/>
    <cellStyle name="Normal 5 3 3" xfId="1192" xr:uid="{00000000-0005-0000-0000-0000B7040000}"/>
    <cellStyle name="Normal 5 4" xfId="468" xr:uid="{00000000-0005-0000-0000-0000B8040000}"/>
    <cellStyle name="Normal 5 5" xfId="542" xr:uid="{00000000-0005-0000-0000-0000B9040000}"/>
    <cellStyle name="Normal 5 6" xfId="521" xr:uid="{00000000-0005-0000-0000-0000BA040000}"/>
    <cellStyle name="Normal 5 7" xfId="1441" xr:uid="{6ABBA56C-0B48-40BB-8013-BCCA4AB8CB66}"/>
    <cellStyle name="Normal 6" xfId="46" xr:uid="{00000000-0005-0000-0000-0000BB040000}"/>
    <cellStyle name="Normal 6 2" xfId="144" xr:uid="{00000000-0005-0000-0000-0000BC040000}"/>
    <cellStyle name="Normal 6 2 2" xfId="636" xr:uid="{00000000-0005-0000-0000-0000BD040000}"/>
    <cellStyle name="Normal 6 2 3" xfId="1106" xr:uid="{00000000-0005-0000-0000-0000BE040000}"/>
    <cellStyle name="Normal 6 3" xfId="227" xr:uid="{00000000-0005-0000-0000-0000BF040000}"/>
    <cellStyle name="Normal 6 3 2" xfId="719" xr:uid="{00000000-0005-0000-0000-0000C0040000}"/>
    <cellStyle name="Normal 6 3 2 2" xfId="985" xr:uid="{00000000-0005-0000-0000-0000C1040000}"/>
    <cellStyle name="Normal 6 3 2 3" xfId="1426" xr:uid="{00000000-0005-0000-0000-0000C2040000}"/>
    <cellStyle name="Normal 6 3 3" xfId="533" xr:uid="{00000000-0005-0000-0000-0000C3040000}"/>
    <cellStyle name="Normal 6 3 4" xfId="983" xr:uid="{00000000-0005-0000-0000-0000C4040000}"/>
    <cellStyle name="Normal 6 3 5" xfId="1189" xr:uid="{00000000-0005-0000-0000-0000C5040000}"/>
    <cellStyle name="Normal 6 4" xfId="469" xr:uid="{00000000-0005-0000-0000-0000C6040000}"/>
    <cellStyle name="Normal 6 4 2" xfId="987" xr:uid="{00000000-0005-0000-0000-0000C7040000}"/>
    <cellStyle name="Normal 6 4 3" xfId="535" xr:uid="{00000000-0005-0000-0000-0000C8040000}"/>
    <cellStyle name="Normal 6 4 4" xfId="986" xr:uid="{00000000-0005-0000-0000-0000C9040000}"/>
    <cellStyle name="Normal 6 5" xfId="539" xr:uid="{00000000-0005-0000-0000-0000CA040000}"/>
    <cellStyle name="Normal 6 5 2" xfId="984" xr:uid="{00000000-0005-0000-0000-0000CB040000}"/>
    <cellStyle name="Normal 6 5 3" xfId="1425" xr:uid="{00000000-0005-0000-0000-0000CC040000}"/>
    <cellStyle name="Normal 6 6" xfId="530" xr:uid="{00000000-0005-0000-0000-0000CD040000}"/>
    <cellStyle name="Normal 6 7" xfId="981" xr:uid="{00000000-0005-0000-0000-0000CE040000}"/>
    <cellStyle name="Normal 6 8" xfId="497" xr:uid="{00000000-0005-0000-0000-0000CF040000}"/>
    <cellStyle name="Normal 7" xfId="48" xr:uid="{00000000-0005-0000-0000-0000D0040000}"/>
    <cellStyle name="Normal 7 2" xfId="146" xr:uid="{00000000-0005-0000-0000-0000D1040000}"/>
    <cellStyle name="Normal 7 2 2" xfId="638" xr:uid="{00000000-0005-0000-0000-0000D2040000}"/>
    <cellStyle name="Normal 7 2 3" xfId="1108" xr:uid="{00000000-0005-0000-0000-0000D3040000}"/>
    <cellStyle name="Normal 7 3" xfId="229" xr:uid="{00000000-0005-0000-0000-0000D4040000}"/>
    <cellStyle name="Normal 7 3 2" xfId="721" xr:uid="{00000000-0005-0000-0000-0000D5040000}"/>
    <cellStyle name="Normal 7 3 3" xfId="1191" xr:uid="{00000000-0005-0000-0000-0000D6040000}"/>
    <cellStyle name="Normal 7 4" xfId="470" xr:uid="{00000000-0005-0000-0000-0000D7040000}"/>
    <cellStyle name="Normal 7 5" xfId="541" xr:uid="{00000000-0005-0000-0000-0000D8040000}"/>
    <cellStyle name="Normal 7 6" xfId="495" xr:uid="{00000000-0005-0000-0000-0000D9040000}"/>
    <cellStyle name="Normal 8" xfId="55" xr:uid="{00000000-0005-0000-0000-0000DA040000}"/>
    <cellStyle name="Normal 8 2" xfId="153" xr:uid="{00000000-0005-0000-0000-0000DB040000}"/>
    <cellStyle name="Normal 8 2 2" xfId="645" xr:uid="{00000000-0005-0000-0000-0000DC040000}"/>
    <cellStyle name="Normal 8 2 3" xfId="1115" xr:uid="{00000000-0005-0000-0000-0000DD040000}"/>
    <cellStyle name="Normal 8 3" xfId="236" xr:uid="{00000000-0005-0000-0000-0000DE040000}"/>
    <cellStyle name="Normal 8 3 2" xfId="728" xr:uid="{00000000-0005-0000-0000-0000DF040000}"/>
    <cellStyle name="Normal 8 3 3" xfId="1198" xr:uid="{00000000-0005-0000-0000-0000E0040000}"/>
    <cellStyle name="Normal 8 4" xfId="471" xr:uid="{00000000-0005-0000-0000-0000E1040000}"/>
    <cellStyle name="Normal 8 5" xfId="548" xr:uid="{00000000-0005-0000-0000-0000E2040000}"/>
    <cellStyle name="Normal 8 6" xfId="524" xr:uid="{00000000-0005-0000-0000-0000E3040000}"/>
    <cellStyle name="Normal 9" xfId="316" xr:uid="{00000000-0005-0000-0000-0000E4040000}"/>
    <cellStyle name="Normal 9 2" xfId="988" xr:uid="{00000000-0005-0000-0000-0000E5040000}"/>
    <cellStyle name="Normal 9 3" xfId="529" xr:uid="{00000000-0005-0000-0000-0000E6040000}"/>
    <cellStyle name="Normal 9 4" xfId="989" xr:uid="{00000000-0005-0000-0000-0000E7040000}"/>
    <cellStyle name="Normal_mnabe-masaraf-85" xfId="1496" xr:uid="{0E9300F2-A669-4188-9E6C-5380584226B9}"/>
    <cellStyle name="Normal_درآمدها و هزینه های سالنامه" xfId="1442" xr:uid="{30982165-EF8D-44F2-BAF4-B2B965081E54}"/>
    <cellStyle name="Note 10" xfId="98" xr:uid="{00000000-0005-0000-0000-0000E8040000}"/>
    <cellStyle name="Note 10 2" xfId="194" xr:uid="{00000000-0005-0000-0000-0000E9040000}"/>
    <cellStyle name="Note 10 2 2" xfId="686" xr:uid="{00000000-0005-0000-0000-0000EA040000}"/>
    <cellStyle name="Note 10 2 2 2" xfId="991" xr:uid="{00000000-0005-0000-0000-0000EB040000}"/>
    <cellStyle name="Note 10 2 2 3" xfId="1428" xr:uid="{00000000-0005-0000-0000-0000EC040000}"/>
    <cellStyle name="Note 10 2 3" xfId="528" xr:uid="{00000000-0005-0000-0000-0000ED040000}"/>
    <cellStyle name="Note 10 2 4" xfId="993" xr:uid="{00000000-0005-0000-0000-0000EE040000}"/>
    <cellStyle name="Note 10 2 5" xfId="1156" xr:uid="{00000000-0005-0000-0000-0000EF040000}"/>
    <cellStyle name="Note 10 3" xfId="277" xr:uid="{00000000-0005-0000-0000-0000F0040000}"/>
    <cellStyle name="Note 10 3 2" xfId="769" xr:uid="{00000000-0005-0000-0000-0000F1040000}"/>
    <cellStyle name="Note 10 3 3" xfId="1239" xr:uid="{00000000-0005-0000-0000-0000F2040000}"/>
    <cellStyle name="Note 10 4" xfId="591" xr:uid="{00000000-0005-0000-0000-0000F3040000}"/>
    <cellStyle name="Note 10 4 2" xfId="990" xr:uid="{00000000-0005-0000-0000-0000F4040000}"/>
    <cellStyle name="Note 10 4 3" xfId="1427" xr:uid="{00000000-0005-0000-0000-0000F5040000}"/>
    <cellStyle name="Note 10 5" xfId="527" xr:uid="{00000000-0005-0000-0000-0000F6040000}"/>
    <cellStyle name="Note 10 6" xfId="992" xr:uid="{00000000-0005-0000-0000-0000F7040000}"/>
    <cellStyle name="Note 10 7" xfId="1061" xr:uid="{00000000-0005-0000-0000-0000F8040000}"/>
    <cellStyle name="Note 11" xfId="95" xr:uid="{00000000-0005-0000-0000-0000F9040000}"/>
    <cellStyle name="Note 11 2" xfId="192" xr:uid="{00000000-0005-0000-0000-0000FA040000}"/>
    <cellStyle name="Note 11 2 2" xfId="684" xr:uid="{00000000-0005-0000-0000-0000FB040000}"/>
    <cellStyle name="Note 11 2 3" xfId="1154" xr:uid="{00000000-0005-0000-0000-0000FC040000}"/>
    <cellStyle name="Note 11 3" xfId="275" xr:uid="{00000000-0005-0000-0000-0000FD040000}"/>
    <cellStyle name="Note 11 3 2" xfId="767" xr:uid="{00000000-0005-0000-0000-0000FE040000}"/>
    <cellStyle name="Note 11 3 3" xfId="1237" xr:uid="{00000000-0005-0000-0000-0000FF040000}"/>
    <cellStyle name="Note 11 4" xfId="588" xr:uid="{00000000-0005-0000-0000-000000050000}"/>
    <cellStyle name="Note 11 5" xfId="1058" xr:uid="{00000000-0005-0000-0000-000001050000}"/>
    <cellStyle name="Note 12" xfId="93" xr:uid="{00000000-0005-0000-0000-000002050000}"/>
    <cellStyle name="Note 12 2" xfId="586" xr:uid="{00000000-0005-0000-0000-000003050000}"/>
    <cellStyle name="Note 12 3" xfId="1056" xr:uid="{00000000-0005-0000-0000-000004050000}"/>
    <cellStyle name="Note 13" xfId="96" xr:uid="{00000000-0005-0000-0000-000005050000}"/>
    <cellStyle name="Note 13 2" xfId="589" xr:uid="{00000000-0005-0000-0000-000006050000}"/>
    <cellStyle name="Note 13 3" xfId="1059" xr:uid="{00000000-0005-0000-0000-000007050000}"/>
    <cellStyle name="Note 14" xfId="303" xr:uid="{00000000-0005-0000-0000-000008050000}"/>
    <cellStyle name="Note 14 2" xfId="795" xr:uid="{00000000-0005-0000-0000-000009050000}"/>
    <cellStyle name="Note 14 3" xfId="1265" xr:uid="{00000000-0005-0000-0000-00000A050000}"/>
    <cellStyle name="Note 15" xfId="324" xr:uid="{00000000-0005-0000-0000-00000B050000}"/>
    <cellStyle name="Note 15 2" xfId="815" xr:uid="{00000000-0005-0000-0000-00000C050000}"/>
    <cellStyle name="Note 15 3" xfId="1284" xr:uid="{00000000-0005-0000-0000-00000D050000}"/>
    <cellStyle name="Note 16" xfId="321" xr:uid="{00000000-0005-0000-0000-00000E050000}"/>
    <cellStyle name="Note 16 2" xfId="812" xr:uid="{00000000-0005-0000-0000-00000F050000}"/>
    <cellStyle name="Note 16 3" xfId="1281" xr:uid="{00000000-0005-0000-0000-000010050000}"/>
    <cellStyle name="Note 17" xfId="320" xr:uid="{00000000-0005-0000-0000-000011050000}"/>
    <cellStyle name="Note 17 2" xfId="811" xr:uid="{00000000-0005-0000-0000-000012050000}"/>
    <cellStyle name="Note 17 3" xfId="1280" xr:uid="{00000000-0005-0000-0000-000013050000}"/>
    <cellStyle name="Note 18" xfId="363" xr:uid="{00000000-0005-0000-0000-000014050000}"/>
    <cellStyle name="Note 18 2" xfId="854" xr:uid="{00000000-0005-0000-0000-000015050000}"/>
    <cellStyle name="Note 18 3" xfId="1323" xr:uid="{00000000-0005-0000-0000-000016050000}"/>
    <cellStyle name="Note 19" xfId="361" xr:uid="{00000000-0005-0000-0000-000017050000}"/>
    <cellStyle name="Note 19 2" xfId="852" xr:uid="{00000000-0005-0000-0000-000018050000}"/>
    <cellStyle name="Note 19 3" xfId="1321" xr:uid="{00000000-0005-0000-0000-000019050000}"/>
    <cellStyle name="Note 2" xfId="51" xr:uid="{00000000-0005-0000-0000-00001A050000}"/>
    <cellStyle name="Note 2 2" xfId="149" xr:uid="{00000000-0005-0000-0000-00001B050000}"/>
    <cellStyle name="Note 2 2 2" xfId="641" xr:uid="{00000000-0005-0000-0000-00001C050000}"/>
    <cellStyle name="Note 2 2 2 2" xfId="994" xr:uid="{00000000-0005-0000-0000-00001D050000}"/>
    <cellStyle name="Note 2 2 2 3" xfId="1429" xr:uid="{00000000-0005-0000-0000-00001E050000}"/>
    <cellStyle name="Note 2 2 3" xfId="1014" xr:uid="{00000000-0005-0000-0000-00001F050000}"/>
    <cellStyle name="Note 2 2 4" xfId="996" xr:uid="{00000000-0005-0000-0000-000020050000}"/>
    <cellStyle name="Note 2 2 5" xfId="1111" xr:uid="{00000000-0005-0000-0000-000021050000}"/>
    <cellStyle name="Note 2 3" xfId="232" xr:uid="{00000000-0005-0000-0000-000022050000}"/>
    <cellStyle name="Note 2 3 2" xfId="724" xr:uid="{00000000-0005-0000-0000-000023050000}"/>
    <cellStyle name="Note 2 3 3" xfId="1194" xr:uid="{00000000-0005-0000-0000-000024050000}"/>
    <cellStyle name="Note 2 4" xfId="544" xr:uid="{00000000-0005-0000-0000-000025050000}"/>
    <cellStyle name="Note 2 5" xfId="513" xr:uid="{00000000-0005-0000-0000-000026050000}"/>
    <cellStyle name="Note 20" xfId="391" xr:uid="{00000000-0005-0000-0000-000027050000}"/>
    <cellStyle name="Note 20 2" xfId="882" xr:uid="{00000000-0005-0000-0000-000028050000}"/>
    <cellStyle name="Note 20 3" xfId="1351" xr:uid="{00000000-0005-0000-0000-000029050000}"/>
    <cellStyle name="Note 21" xfId="389" xr:uid="{00000000-0005-0000-0000-00002A050000}"/>
    <cellStyle name="Note 21 2" xfId="880" xr:uid="{00000000-0005-0000-0000-00002B050000}"/>
    <cellStyle name="Note 21 3" xfId="1349" xr:uid="{00000000-0005-0000-0000-00002C050000}"/>
    <cellStyle name="Note 22" xfId="388" xr:uid="{00000000-0005-0000-0000-00002D050000}"/>
    <cellStyle name="Note 22 2" xfId="879" xr:uid="{00000000-0005-0000-0000-00002E050000}"/>
    <cellStyle name="Note 22 3" xfId="1348" xr:uid="{00000000-0005-0000-0000-00002F050000}"/>
    <cellStyle name="Note 23" xfId="429" xr:uid="{00000000-0005-0000-0000-000030050000}"/>
    <cellStyle name="Note 23 2" xfId="920" xr:uid="{00000000-0005-0000-0000-000031050000}"/>
    <cellStyle name="Note 23 3" xfId="1389" xr:uid="{00000000-0005-0000-0000-000032050000}"/>
    <cellStyle name="Note 24" xfId="443" xr:uid="{00000000-0005-0000-0000-000033050000}"/>
    <cellStyle name="Note 24 2" xfId="934" xr:uid="{00000000-0005-0000-0000-000034050000}"/>
    <cellStyle name="Note 24 3" xfId="1403" xr:uid="{00000000-0005-0000-0000-000035050000}"/>
    <cellStyle name="Note 25" xfId="499" xr:uid="{00000000-0005-0000-0000-000036050000}"/>
    <cellStyle name="Note 26" xfId="974" xr:uid="{00000000-0005-0000-0000-000037050000}"/>
    <cellStyle name="Note 27" xfId="1456" xr:uid="{85B2DEF6-4CDB-476D-B8D8-9C46E093F105}"/>
    <cellStyle name="Note 3" xfId="47" xr:uid="{00000000-0005-0000-0000-000038050000}"/>
    <cellStyle name="Note 3 2" xfId="145" xr:uid="{00000000-0005-0000-0000-000039050000}"/>
    <cellStyle name="Note 3 2 2" xfId="637" xr:uid="{00000000-0005-0000-0000-00003A050000}"/>
    <cellStyle name="Note 3 2 2 2" xfId="995" xr:uid="{00000000-0005-0000-0000-00003B050000}"/>
    <cellStyle name="Note 3 2 2 3" xfId="1430" xr:uid="{00000000-0005-0000-0000-00003C050000}"/>
    <cellStyle name="Note 3 2 3" xfId="1015" xr:uid="{00000000-0005-0000-0000-00003D050000}"/>
    <cellStyle name="Note 3 2 4" xfId="999" xr:uid="{00000000-0005-0000-0000-00003E050000}"/>
    <cellStyle name="Note 3 2 5" xfId="1107" xr:uid="{00000000-0005-0000-0000-00003F050000}"/>
    <cellStyle name="Note 3 3" xfId="228" xr:uid="{00000000-0005-0000-0000-000040050000}"/>
    <cellStyle name="Note 3 3 2" xfId="720" xr:uid="{00000000-0005-0000-0000-000041050000}"/>
    <cellStyle name="Note 3 3 3" xfId="1190" xr:uid="{00000000-0005-0000-0000-000042050000}"/>
    <cellStyle name="Note 3 4" xfId="540" xr:uid="{00000000-0005-0000-0000-000043050000}"/>
    <cellStyle name="Note 3 5" xfId="496" xr:uid="{00000000-0005-0000-0000-000044050000}"/>
    <cellStyle name="Note 4" xfId="45" xr:uid="{00000000-0005-0000-0000-000045050000}"/>
    <cellStyle name="Note 4 2" xfId="143" xr:uid="{00000000-0005-0000-0000-000046050000}"/>
    <cellStyle name="Note 4 2 2" xfId="635" xr:uid="{00000000-0005-0000-0000-000047050000}"/>
    <cellStyle name="Note 4 2 2 2" xfId="997" xr:uid="{00000000-0005-0000-0000-000048050000}"/>
    <cellStyle name="Note 4 2 2 3" xfId="1431" xr:uid="{00000000-0005-0000-0000-000049050000}"/>
    <cellStyle name="Note 4 2 3" xfId="1016" xr:uid="{00000000-0005-0000-0000-00004A050000}"/>
    <cellStyle name="Note 4 2 4" xfId="1001" xr:uid="{00000000-0005-0000-0000-00004B050000}"/>
    <cellStyle name="Note 4 2 5" xfId="1105" xr:uid="{00000000-0005-0000-0000-00004C050000}"/>
    <cellStyle name="Note 4 3" xfId="226" xr:uid="{00000000-0005-0000-0000-00004D050000}"/>
    <cellStyle name="Note 4 3 2" xfId="718" xr:uid="{00000000-0005-0000-0000-00004E050000}"/>
    <cellStyle name="Note 4 3 3" xfId="1188" xr:uid="{00000000-0005-0000-0000-00004F050000}"/>
    <cellStyle name="Note 4 4" xfId="538" xr:uid="{00000000-0005-0000-0000-000050050000}"/>
    <cellStyle name="Note 4 5" xfId="500" xr:uid="{00000000-0005-0000-0000-000051050000}"/>
    <cellStyle name="Note 5" xfId="50" xr:uid="{00000000-0005-0000-0000-000052050000}"/>
    <cellStyle name="Note 5 2" xfId="148" xr:uid="{00000000-0005-0000-0000-000053050000}"/>
    <cellStyle name="Note 5 2 2" xfId="640" xr:uid="{00000000-0005-0000-0000-000054050000}"/>
    <cellStyle name="Note 5 2 2 2" xfId="998" xr:uid="{00000000-0005-0000-0000-000055050000}"/>
    <cellStyle name="Note 5 2 2 3" xfId="1432" xr:uid="{00000000-0005-0000-0000-000056050000}"/>
    <cellStyle name="Note 5 2 3" xfId="1017" xr:uid="{00000000-0005-0000-0000-000057050000}"/>
    <cellStyle name="Note 5 2 4" xfId="1004" xr:uid="{00000000-0005-0000-0000-000058050000}"/>
    <cellStyle name="Note 5 2 5" xfId="1110" xr:uid="{00000000-0005-0000-0000-000059050000}"/>
    <cellStyle name="Note 5 3" xfId="231" xr:uid="{00000000-0005-0000-0000-00005A050000}"/>
    <cellStyle name="Note 5 3 2" xfId="723" xr:uid="{00000000-0005-0000-0000-00005B050000}"/>
    <cellStyle name="Note 5 3 3" xfId="1193" xr:uid="{00000000-0005-0000-0000-00005C050000}"/>
    <cellStyle name="Note 5 4" xfId="543" xr:uid="{00000000-0005-0000-0000-00005D050000}"/>
    <cellStyle name="Note 5 5" xfId="517" xr:uid="{00000000-0005-0000-0000-00005E050000}"/>
    <cellStyle name="Note 6" xfId="52" xr:uid="{00000000-0005-0000-0000-00005F050000}"/>
    <cellStyle name="Note 6 2" xfId="150" xr:uid="{00000000-0005-0000-0000-000060050000}"/>
    <cellStyle name="Note 6 2 2" xfId="642" xr:uid="{00000000-0005-0000-0000-000061050000}"/>
    <cellStyle name="Note 6 2 2 2" xfId="1000" xr:uid="{00000000-0005-0000-0000-000062050000}"/>
    <cellStyle name="Note 6 2 2 3" xfId="1433" xr:uid="{00000000-0005-0000-0000-000063050000}"/>
    <cellStyle name="Note 6 2 3" xfId="1018" xr:uid="{00000000-0005-0000-0000-000064050000}"/>
    <cellStyle name="Note 6 2 4" xfId="1006" xr:uid="{00000000-0005-0000-0000-000065050000}"/>
    <cellStyle name="Note 6 2 5" xfId="1112" xr:uid="{00000000-0005-0000-0000-000066050000}"/>
    <cellStyle name="Note 6 3" xfId="233" xr:uid="{00000000-0005-0000-0000-000067050000}"/>
    <cellStyle name="Note 6 3 2" xfId="725" xr:uid="{00000000-0005-0000-0000-000068050000}"/>
    <cellStyle name="Note 6 3 3" xfId="1195" xr:uid="{00000000-0005-0000-0000-000069050000}"/>
    <cellStyle name="Note 6 4" xfId="545" xr:uid="{00000000-0005-0000-0000-00006A050000}"/>
    <cellStyle name="Note 6 5" xfId="509" xr:uid="{00000000-0005-0000-0000-00006B050000}"/>
    <cellStyle name="Note 7" xfId="56" xr:uid="{00000000-0005-0000-0000-00006C050000}"/>
    <cellStyle name="Note 7 2" xfId="154" xr:uid="{00000000-0005-0000-0000-00006D050000}"/>
    <cellStyle name="Note 7 2 2" xfId="646" xr:uid="{00000000-0005-0000-0000-00006E050000}"/>
    <cellStyle name="Note 7 2 2 2" xfId="1002" xr:uid="{00000000-0005-0000-0000-00006F050000}"/>
    <cellStyle name="Note 7 2 2 3" xfId="1434" xr:uid="{00000000-0005-0000-0000-000070050000}"/>
    <cellStyle name="Note 7 2 3" xfId="1019" xr:uid="{00000000-0005-0000-0000-000071050000}"/>
    <cellStyle name="Note 7 2 4" xfId="1013" xr:uid="{00000000-0005-0000-0000-000072050000}"/>
    <cellStyle name="Note 7 2 5" xfId="1116" xr:uid="{00000000-0005-0000-0000-000073050000}"/>
    <cellStyle name="Note 7 3" xfId="237" xr:uid="{00000000-0005-0000-0000-000074050000}"/>
    <cellStyle name="Note 7 3 2" xfId="729" xr:uid="{00000000-0005-0000-0000-000075050000}"/>
    <cellStyle name="Note 7 3 3" xfId="1199" xr:uid="{00000000-0005-0000-0000-000076050000}"/>
    <cellStyle name="Note 7 4" xfId="549" xr:uid="{00000000-0005-0000-0000-000077050000}"/>
    <cellStyle name="Note 7 5" xfId="520" xr:uid="{00000000-0005-0000-0000-000078050000}"/>
    <cellStyle name="Note 8" xfId="54" xr:uid="{00000000-0005-0000-0000-000079050000}"/>
    <cellStyle name="Note 8 2" xfId="152" xr:uid="{00000000-0005-0000-0000-00007A050000}"/>
    <cellStyle name="Note 8 2 2" xfId="644" xr:uid="{00000000-0005-0000-0000-00007B050000}"/>
    <cellStyle name="Note 8 2 2 2" xfId="1003" xr:uid="{00000000-0005-0000-0000-00007C050000}"/>
    <cellStyle name="Note 8 2 2 3" xfId="1435" xr:uid="{00000000-0005-0000-0000-00007D050000}"/>
    <cellStyle name="Note 8 2 3" xfId="1020" xr:uid="{00000000-0005-0000-0000-00007E050000}"/>
    <cellStyle name="Note 8 2 4" xfId="1022" xr:uid="{00000000-0005-0000-0000-00007F050000}"/>
    <cellStyle name="Note 8 2 5" xfId="1114" xr:uid="{00000000-0005-0000-0000-000080050000}"/>
    <cellStyle name="Note 8 3" xfId="235" xr:uid="{00000000-0005-0000-0000-000081050000}"/>
    <cellStyle name="Note 8 3 2" xfId="727" xr:uid="{00000000-0005-0000-0000-000082050000}"/>
    <cellStyle name="Note 8 3 3" xfId="1197" xr:uid="{00000000-0005-0000-0000-000083050000}"/>
    <cellStyle name="Note 8 4" xfId="547" xr:uid="{00000000-0005-0000-0000-000084050000}"/>
    <cellStyle name="Note 8 5" xfId="501" xr:uid="{00000000-0005-0000-0000-000085050000}"/>
    <cellStyle name="Note 9" xfId="53" xr:uid="{00000000-0005-0000-0000-000086050000}"/>
    <cellStyle name="Note 9 2" xfId="151" xr:uid="{00000000-0005-0000-0000-000087050000}"/>
    <cellStyle name="Note 9 2 2" xfId="643" xr:uid="{00000000-0005-0000-0000-000088050000}"/>
    <cellStyle name="Note 9 2 2 2" xfId="1005" xr:uid="{00000000-0005-0000-0000-000089050000}"/>
    <cellStyle name="Note 9 2 2 3" xfId="1436" xr:uid="{00000000-0005-0000-0000-00008A050000}"/>
    <cellStyle name="Note 9 2 3" xfId="1021" xr:uid="{00000000-0005-0000-0000-00008B050000}"/>
    <cellStyle name="Note 9 2 4" xfId="1023" xr:uid="{00000000-0005-0000-0000-00008C050000}"/>
    <cellStyle name="Note 9 2 5" xfId="1113" xr:uid="{00000000-0005-0000-0000-00008D050000}"/>
    <cellStyle name="Note 9 3" xfId="234" xr:uid="{00000000-0005-0000-0000-00008E050000}"/>
    <cellStyle name="Note 9 3 2" xfId="726" xr:uid="{00000000-0005-0000-0000-00008F050000}"/>
    <cellStyle name="Note 9 3 3" xfId="1196" xr:uid="{00000000-0005-0000-0000-000090050000}"/>
    <cellStyle name="Note 9 4" xfId="546" xr:uid="{00000000-0005-0000-0000-000091050000}"/>
    <cellStyle name="Note 9 5" xfId="505" xr:uid="{00000000-0005-0000-0000-000092050000}"/>
    <cellStyle name="Output" xfId="13" builtinId="21" customBuiltin="1"/>
    <cellStyle name="Percent 2" xfId="1007" xr:uid="{00000000-0005-0000-0000-000094050000}"/>
    <cellStyle name="Percent 3" xfId="1008" xr:uid="{00000000-0005-0000-0000-000095050000}"/>
    <cellStyle name="Percent 3 2" xfId="1009" xr:uid="{00000000-0005-0000-0000-000096050000}"/>
    <cellStyle name="Percent 4" xfId="1010" xr:uid="{00000000-0005-0000-0000-000097050000}"/>
    <cellStyle name="Percent 4 2" xfId="1011" xr:uid="{00000000-0005-0000-0000-000098050000}"/>
    <cellStyle name="Percent 5" xfId="1012" xr:uid="{00000000-0005-0000-0000-000099050000}"/>
    <cellStyle name="Percent 6" xfId="1498" xr:uid="{487C1BB8-64BE-460E-8A1A-38EAF1B8D7B1}"/>
    <cellStyle name="Title" xfId="4" builtinId="15" customBuiltin="1"/>
    <cellStyle name="Title 2" xfId="1453" xr:uid="{99A88435-92DF-4AD6-BAAD-511409E5A8A9}"/>
    <cellStyle name="Total" xfId="19" builtinId="25" customBuiltin="1"/>
    <cellStyle name="Warning Text" xfId="17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01000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999FF"/>
      <color rgb="FFFBFF5B"/>
      <color rgb="FF77AD41"/>
      <color rgb="FF44782A"/>
      <color rgb="FFFFCC00"/>
      <color rgb="FFEBE600"/>
      <color rgb="FFB1E97F"/>
      <color rgb="FF98E254"/>
      <color rgb="FFF7923F"/>
      <color rgb="FFF0EA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calcChain" Target="calcChain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theme" Target="theme/theme1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styles" Target="style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57150</xdr:colOff>
      <xdr:row>0</xdr:row>
      <xdr:rowOff>47625</xdr:rowOff>
    </xdr:from>
    <xdr:to>
      <xdr:col>17</xdr:col>
      <xdr:colOff>419100</xdr:colOff>
      <xdr:row>0</xdr:row>
      <xdr:rowOff>314325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3A7CCFB3-8B77-466F-8A34-84C00A7C2836}"/>
            </a:ext>
          </a:extLst>
        </xdr:cNvPr>
        <xdr:cNvSpPr/>
      </xdr:nvSpPr>
      <xdr:spPr bwMode="auto">
        <a:xfrm>
          <a:off x="10294705725" y="47625"/>
          <a:ext cx="1581150" cy="266700"/>
        </a:xfrm>
        <a:prstGeom prst="round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vert="vert" wrap="square" lIns="18288" tIns="0" rIns="0" bIns="0" rtlCol="0" anchor="ctr" upright="1"/>
        <a:lstStyle/>
        <a:p>
          <a:pPr algn="r" rtl="1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2B62B-06BA-42D2-A75B-D8E28060E6D3}">
  <dimension ref="B1:G96"/>
  <sheetViews>
    <sheetView rightToLeft="1" view="pageBreakPreview" topLeftCell="A74" zoomScaleNormal="100" zoomScaleSheetLayoutView="100" workbookViewId="0">
      <selection activeCell="B79" sqref="B79:B92"/>
    </sheetView>
  </sheetViews>
  <sheetFormatPr defaultRowHeight="12.75"/>
  <cols>
    <col min="1" max="1" width="3.85546875" style="257" customWidth="1"/>
    <col min="2" max="2" width="108.42578125" style="257" customWidth="1"/>
    <col min="3" max="6" width="9.140625" style="257"/>
    <col min="7" max="7" width="11" style="257" customWidth="1"/>
    <col min="8" max="16384" width="9.140625" style="257"/>
  </cols>
  <sheetData>
    <row r="1" spans="2:7" s="258" customFormat="1" ht="21.75">
      <c r="B1" s="261"/>
    </row>
    <row r="2" spans="2:7" s="258" customFormat="1" ht="21.75">
      <c r="B2" s="261"/>
      <c r="C2" s="260"/>
      <c r="D2" s="260"/>
      <c r="E2" s="260"/>
      <c r="F2" s="260"/>
      <c r="G2" s="260"/>
    </row>
    <row r="3" spans="2:7" s="258" customFormat="1" ht="21.75">
      <c r="B3" s="261" t="s">
        <v>317</v>
      </c>
      <c r="C3" s="261" t="s">
        <v>318</v>
      </c>
      <c r="D3" s="260"/>
      <c r="E3" s="260"/>
      <c r="F3" s="260"/>
      <c r="G3" s="260"/>
    </row>
    <row r="4" spans="2:7" ht="21.75">
      <c r="B4" s="261"/>
      <c r="C4" s="260"/>
      <c r="D4" s="260"/>
      <c r="E4" s="260"/>
      <c r="F4" s="260"/>
      <c r="G4" s="260"/>
    </row>
    <row r="5" spans="2:7" ht="21.75">
      <c r="B5" s="261" t="s">
        <v>320</v>
      </c>
      <c r="C5" s="260"/>
      <c r="D5" s="260"/>
      <c r="E5" s="260"/>
      <c r="F5" s="260"/>
      <c r="G5" s="260"/>
    </row>
    <row r="6" spans="2:7" ht="21.75">
      <c r="B6" s="261" t="s">
        <v>319</v>
      </c>
      <c r="C6" s="260"/>
      <c r="D6" s="260"/>
      <c r="E6" s="260"/>
      <c r="F6" s="260"/>
      <c r="G6" s="260"/>
    </row>
    <row r="7" spans="2:7" ht="21.75">
      <c r="B7" s="261" t="s">
        <v>372</v>
      </c>
      <c r="C7" s="260"/>
      <c r="D7" s="260"/>
      <c r="E7" s="260"/>
      <c r="F7" s="260"/>
      <c r="G7" s="260"/>
    </row>
    <row r="8" spans="2:7" ht="21.75">
      <c r="B8" s="261" t="s">
        <v>371</v>
      </c>
      <c r="C8" s="261"/>
      <c r="D8" s="261"/>
      <c r="E8" s="261"/>
      <c r="F8" s="261"/>
      <c r="G8" s="261"/>
    </row>
    <row r="9" spans="2:7" ht="21.75">
      <c r="B9" s="261" t="s">
        <v>370</v>
      </c>
      <c r="C9" s="261"/>
      <c r="D9" s="261"/>
      <c r="E9" s="261"/>
      <c r="F9" s="261"/>
      <c r="G9" s="261"/>
    </row>
    <row r="10" spans="2:7" ht="21.75">
      <c r="B10" s="261" t="s">
        <v>369</v>
      </c>
      <c r="C10" s="261"/>
      <c r="D10" s="261"/>
      <c r="E10" s="261"/>
      <c r="F10" s="261"/>
      <c r="G10" s="261"/>
    </row>
    <row r="11" spans="2:7" ht="21.75">
      <c r="B11" s="261" t="s">
        <v>374</v>
      </c>
      <c r="C11" s="261"/>
      <c r="D11" s="261"/>
      <c r="E11" s="261"/>
      <c r="F11" s="261"/>
      <c r="G11" s="261"/>
    </row>
    <row r="12" spans="2:7" ht="21.75">
      <c r="B12" s="261" t="s">
        <v>373</v>
      </c>
      <c r="C12" s="261"/>
      <c r="D12" s="261"/>
      <c r="E12" s="261"/>
      <c r="F12" s="261"/>
      <c r="G12" s="261"/>
    </row>
    <row r="13" spans="2:7" ht="21.75">
      <c r="B13" s="261" t="s">
        <v>321</v>
      </c>
      <c r="C13" s="261"/>
      <c r="D13" s="261"/>
      <c r="E13" s="261"/>
      <c r="F13" s="261"/>
      <c r="G13" s="261"/>
    </row>
    <row r="14" spans="2:7" ht="21.75">
      <c r="B14" s="261" t="s">
        <v>375</v>
      </c>
      <c r="C14" s="261"/>
      <c r="D14" s="261"/>
      <c r="E14" s="261"/>
      <c r="F14" s="261"/>
      <c r="G14" s="261"/>
    </row>
    <row r="15" spans="2:7" ht="21.75">
      <c r="B15" s="261" t="s">
        <v>322</v>
      </c>
      <c r="C15" s="261"/>
      <c r="D15" s="261"/>
      <c r="E15" s="261"/>
      <c r="F15" s="261"/>
      <c r="G15" s="261"/>
    </row>
    <row r="16" spans="2:7" ht="21.75">
      <c r="B16" s="261" t="s">
        <v>323</v>
      </c>
      <c r="C16" s="261"/>
      <c r="D16" s="261"/>
      <c r="E16" s="261"/>
      <c r="F16" s="261"/>
      <c r="G16" s="261"/>
    </row>
    <row r="17" spans="2:7" ht="21.75">
      <c r="B17" s="261" t="s">
        <v>324</v>
      </c>
      <c r="C17" s="261"/>
      <c r="D17" s="261"/>
      <c r="E17" s="261"/>
      <c r="F17" s="261"/>
      <c r="G17" s="261"/>
    </row>
    <row r="18" spans="2:7" ht="21.75">
      <c r="B18" s="261" t="s">
        <v>325</v>
      </c>
      <c r="C18" s="261"/>
      <c r="D18" s="261"/>
      <c r="E18" s="261"/>
      <c r="F18" s="261"/>
      <c r="G18" s="261"/>
    </row>
    <row r="19" spans="2:7" ht="21.75">
      <c r="B19" s="261" t="s">
        <v>326</v>
      </c>
      <c r="C19" s="261"/>
      <c r="D19" s="261"/>
      <c r="E19" s="261"/>
      <c r="F19" s="261"/>
      <c r="G19" s="261"/>
    </row>
    <row r="20" spans="2:7" ht="21.75">
      <c r="B20" s="261" t="s">
        <v>327</v>
      </c>
      <c r="C20" s="261"/>
      <c r="D20" s="261"/>
      <c r="E20" s="261"/>
      <c r="F20" s="261"/>
      <c r="G20" s="261"/>
    </row>
    <row r="21" spans="2:7" ht="21.75">
      <c r="B21" s="261" t="s">
        <v>328</v>
      </c>
      <c r="C21" s="261"/>
      <c r="D21" s="261"/>
      <c r="E21" s="261"/>
      <c r="F21" s="261"/>
      <c r="G21" s="261"/>
    </row>
    <row r="22" spans="2:7" ht="21.75">
      <c r="B22" s="261" t="s">
        <v>329</v>
      </c>
      <c r="C22" s="261"/>
      <c r="D22" s="261"/>
      <c r="E22" s="261"/>
      <c r="F22" s="261"/>
      <c r="G22" s="261"/>
    </row>
    <row r="23" spans="2:7" ht="21.75">
      <c r="B23" s="261" t="s">
        <v>331</v>
      </c>
      <c r="C23" s="261"/>
      <c r="D23" s="261"/>
      <c r="E23" s="261"/>
      <c r="F23" s="261"/>
      <c r="G23" s="261"/>
    </row>
    <row r="24" spans="2:7" ht="21.75">
      <c r="B24" s="261" t="s">
        <v>330</v>
      </c>
      <c r="C24" s="261"/>
      <c r="D24" s="261"/>
      <c r="E24" s="261"/>
      <c r="F24" s="261"/>
      <c r="G24" s="261"/>
    </row>
    <row r="25" spans="2:7" ht="21.75">
      <c r="B25" s="261" t="s">
        <v>332</v>
      </c>
      <c r="C25" s="261"/>
      <c r="D25" s="261"/>
      <c r="E25" s="261"/>
      <c r="F25" s="261"/>
      <c r="G25" s="261"/>
    </row>
    <row r="26" spans="2:7" ht="21.75">
      <c r="B26" s="261" t="s">
        <v>333</v>
      </c>
      <c r="C26" s="261"/>
      <c r="D26" s="261"/>
      <c r="E26" s="261"/>
      <c r="F26" s="261"/>
      <c r="G26" s="261"/>
    </row>
    <row r="27" spans="2:7" ht="21.75">
      <c r="B27" s="261" t="s">
        <v>334</v>
      </c>
      <c r="C27" s="261"/>
      <c r="D27" s="261"/>
      <c r="E27" s="261"/>
      <c r="F27" s="261"/>
      <c r="G27" s="261"/>
    </row>
    <row r="28" spans="2:7" ht="21.75">
      <c r="B28" s="261" t="s">
        <v>335</v>
      </c>
      <c r="C28" s="261"/>
      <c r="D28" s="261"/>
      <c r="E28" s="261"/>
      <c r="F28" s="261"/>
      <c r="G28" s="261"/>
    </row>
    <row r="29" spans="2:7" ht="21.75">
      <c r="B29" s="261" t="s">
        <v>336</v>
      </c>
      <c r="C29" s="261"/>
      <c r="D29" s="261"/>
      <c r="E29" s="261"/>
      <c r="F29" s="261"/>
      <c r="G29" s="261"/>
    </row>
    <row r="30" spans="2:7" ht="21.75">
      <c r="B30" s="261" t="s">
        <v>337</v>
      </c>
      <c r="C30" s="261"/>
      <c r="D30" s="261"/>
      <c r="E30" s="261"/>
      <c r="F30" s="261"/>
      <c r="G30" s="261"/>
    </row>
    <row r="31" spans="2:7" ht="21.75">
      <c r="B31" s="261" t="s">
        <v>338</v>
      </c>
      <c r="C31" s="261"/>
      <c r="D31" s="261"/>
      <c r="E31" s="261"/>
      <c r="F31" s="261"/>
      <c r="G31" s="261"/>
    </row>
    <row r="32" spans="2:7" ht="21.75">
      <c r="B32" s="261" t="s">
        <v>339</v>
      </c>
      <c r="C32" s="261"/>
      <c r="D32" s="261"/>
      <c r="E32" s="261"/>
      <c r="F32" s="261"/>
      <c r="G32" s="261"/>
    </row>
    <row r="33" spans="2:7" ht="21.75">
      <c r="B33" s="261" t="s">
        <v>340</v>
      </c>
      <c r="C33" s="261"/>
      <c r="D33" s="261"/>
      <c r="E33" s="261"/>
      <c r="F33" s="261"/>
      <c r="G33" s="261"/>
    </row>
    <row r="34" spans="2:7" ht="21.75">
      <c r="B34" s="261" t="s">
        <v>341</v>
      </c>
      <c r="C34" s="261"/>
      <c r="D34" s="261"/>
      <c r="E34" s="261"/>
      <c r="F34" s="261"/>
      <c r="G34" s="261"/>
    </row>
    <row r="35" spans="2:7" ht="21.75">
      <c r="B35" s="261" t="s">
        <v>346</v>
      </c>
      <c r="C35" s="261"/>
      <c r="D35" s="261"/>
      <c r="E35" s="261"/>
      <c r="F35" s="261"/>
      <c r="G35" s="261"/>
    </row>
    <row r="36" spans="2:7" ht="21.75">
      <c r="B36" s="261" t="s">
        <v>342</v>
      </c>
      <c r="C36" s="261"/>
      <c r="D36" s="261"/>
      <c r="E36" s="261"/>
      <c r="F36" s="261"/>
      <c r="G36" s="261"/>
    </row>
    <row r="37" spans="2:7" ht="21.75">
      <c r="B37" s="261" t="s">
        <v>343</v>
      </c>
      <c r="C37" s="261"/>
      <c r="D37" s="261"/>
      <c r="E37" s="261"/>
      <c r="F37" s="261"/>
      <c r="G37" s="261"/>
    </row>
    <row r="38" spans="2:7" ht="21.75">
      <c r="B38" s="261" t="s">
        <v>347</v>
      </c>
      <c r="C38" s="261"/>
      <c r="D38" s="261"/>
      <c r="E38" s="261"/>
      <c r="F38" s="261"/>
      <c r="G38" s="261"/>
    </row>
    <row r="39" spans="2:7" ht="21.75">
      <c r="B39" s="261" t="s">
        <v>344</v>
      </c>
      <c r="C39" s="261"/>
      <c r="D39" s="261"/>
      <c r="E39" s="261"/>
      <c r="F39" s="261"/>
      <c r="G39" s="261"/>
    </row>
    <row r="40" spans="2:7" ht="21.75">
      <c r="B40" s="261" t="s">
        <v>345</v>
      </c>
      <c r="C40" s="261"/>
      <c r="D40" s="261"/>
      <c r="E40" s="261"/>
      <c r="F40" s="261"/>
      <c r="G40" s="261"/>
    </row>
    <row r="41" spans="2:7" ht="21.75">
      <c r="B41" s="261" t="s">
        <v>348</v>
      </c>
      <c r="C41" s="261"/>
      <c r="D41" s="261"/>
      <c r="E41" s="261"/>
      <c r="F41" s="261"/>
      <c r="G41" s="261"/>
    </row>
    <row r="42" spans="2:7" ht="21.75">
      <c r="B42" s="261" t="s">
        <v>349</v>
      </c>
      <c r="C42" s="261"/>
      <c r="D42" s="261"/>
      <c r="E42" s="261"/>
      <c r="F42" s="261"/>
      <c r="G42" s="261"/>
    </row>
    <row r="43" spans="2:7" ht="21.75">
      <c r="B43" s="261" t="s">
        <v>350</v>
      </c>
      <c r="C43" s="261"/>
      <c r="D43" s="261"/>
      <c r="E43" s="261"/>
      <c r="F43" s="261"/>
      <c r="G43" s="261"/>
    </row>
    <row r="44" spans="2:7" ht="21.75">
      <c r="B44" s="261" t="s">
        <v>351</v>
      </c>
      <c r="C44" s="261"/>
      <c r="D44" s="261"/>
      <c r="E44" s="261"/>
      <c r="F44" s="261"/>
      <c r="G44" s="261"/>
    </row>
    <row r="45" spans="2:7" ht="21.75">
      <c r="B45" s="261" t="s">
        <v>352</v>
      </c>
      <c r="C45" s="261"/>
      <c r="D45" s="261"/>
      <c r="E45" s="261"/>
      <c r="F45" s="261"/>
      <c r="G45" s="261"/>
    </row>
    <row r="46" spans="2:7" ht="21.75">
      <c r="B46" s="261" t="s">
        <v>353</v>
      </c>
      <c r="C46" s="261"/>
      <c r="D46" s="261"/>
      <c r="E46" s="261"/>
      <c r="F46" s="261"/>
      <c r="G46" s="261"/>
    </row>
    <row r="47" spans="2:7" ht="21.75">
      <c r="B47" s="261" t="s">
        <v>354</v>
      </c>
      <c r="C47" s="261"/>
      <c r="D47" s="261"/>
      <c r="E47" s="261"/>
      <c r="F47" s="261"/>
      <c r="G47" s="261"/>
    </row>
    <row r="48" spans="2:7" ht="21.75">
      <c r="B48" s="261" t="s">
        <v>355</v>
      </c>
      <c r="C48" s="261"/>
      <c r="D48" s="261"/>
      <c r="E48" s="261"/>
      <c r="F48" s="261"/>
      <c r="G48" s="261"/>
    </row>
    <row r="49" spans="2:7" ht="21.75">
      <c r="B49" s="261" t="s">
        <v>356</v>
      </c>
      <c r="C49" s="261"/>
      <c r="D49" s="261"/>
      <c r="E49" s="261"/>
      <c r="F49" s="261"/>
      <c r="G49" s="261"/>
    </row>
    <row r="50" spans="2:7" ht="21.75">
      <c r="B50" s="261" t="s">
        <v>357</v>
      </c>
      <c r="C50" s="261"/>
      <c r="D50" s="261"/>
      <c r="E50" s="261"/>
      <c r="F50" s="261"/>
      <c r="G50" s="261"/>
    </row>
    <row r="51" spans="2:7" ht="21.75">
      <c r="B51" s="261" t="s">
        <v>358</v>
      </c>
      <c r="C51" s="261"/>
      <c r="D51" s="261"/>
      <c r="E51" s="261"/>
      <c r="F51" s="261"/>
      <c r="G51" s="261"/>
    </row>
    <row r="52" spans="2:7" ht="21.75">
      <c r="B52" s="261" t="s">
        <v>359</v>
      </c>
      <c r="C52" s="261"/>
      <c r="D52" s="261"/>
      <c r="E52" s="261"/>
      <c r="F52" s="261"/>
      <c r="G52" s="261"/>
    </row>
    <row r="53" spans="2:7" ht="21.75">
      <c r="B53" s="261" t="s">
        <v>360</v>
      </c>
      <c r="C53" s="261"/>
      <c r="D53" s="261"/>
      <c r="E53" s="261"/>
      <c r="F53" s="261"/>
      <c r="G53" s="261"/>
    </row>
    <row r="54" spans="2:7" ht="21.75">
      <c r="B54" s="261" t="s">
        <v>361</v>
      </c>
      <c r="C54" s="261"/>
      <c r="D54" s="261"/>
      <c r="E54" s="261"/>
      <c r="F54" s="261"/>
      <c r="G54" s="261"/>
    </row>
    <row r="55" spans="2:7" ht="21.75">
      <c r="B55" s="261" t="s">
        <v>362</v>
      </c>
      <c r="C55" s="261"/>
      <c r="D55" s="261"/>
      <c r="E55" s="261"/>
      <c r="F55" s="261"/>
      <c r="G55" s="261"/>
    </row>
    <row r="56" spans="2:7" ht="21.75">
      <c r="B56" s="261" t="s">
        <v>363</v>
      </c>
      <c r="C56" s="261"/>
      <c r="D56" s="261"/>
      <c r="E56" s="261"/>
      <c r="F56" s="261"/>
      <c r="G56" s="261"/>
    </row>
    <row r="57" spans="2:7" ht="21.75">
      <c r="B57" s="261" t="s">
        <v>364</v>
      </c>
      <c r="C57" s="261"/>
      <c r="D57" s="261"/>
      <c r="E57" s="261"/>
      <c r="F57" s="261"/>
      <c r="G57" s="261"/>
    </row>
    <row r="58" spans="2:7" ht="21.75">
      <c r="B58" s="261" t="s">
        <v>365</v>
      </c>
      <c r="C58" s="261"/>
      <c r="D58" s="261"/>
      <c r="E58" s="261"/>
      <c r="F58" s="261"/>
      <c r="G58" s="261"/>
    </row>
    <row r="59" spans="2:7" ht="21.75">
      <c r="B59" s="261" t="s">
        <v>366</v>
      </c>
      <c r="C59" s="261"/>
      <c r="D59" s="261"/>
      <c r="E59" s="261"/>
      <c r="F59" s="261"/>
      <c r="G59" s="261"/>
    </row>
    <row r="60" spans="2:7" ht="21.75">
      <c r="B60" s="261" t="s">
        <v>367</v>
      </c>
      <c r="C60" s="261"/>
      <c r="D60" s="261"/>
      <c r="E60" s="261"/>
      <c r="F60" s="261"/>
      <c r="G60" s="261"/>
    </row>
    <row r="61" spans="2:7" ht="21.75">
      <c r="B61" s="261" t="s">
        <v>368</v>
      </c>
      <c r="C61" s="261"/>
      <c r="D61" s="261"/>
      <c r="E61" s="261"/>
      <c r="F61" s="261"/>
      <c r="G61" s="261"/>
    </row>
    <row r="62" spans="2:7" ht="21.75">
      <c r="B62" s="261"/>
      <c r="C62" s="262"/>
      <c r="D62" s="262"/>
      <c r="E62" s="262"/>
      <c r="F62" s="262"/>
      <c r="G62" s="262"/>
    </row>
    <row r="63" spans="2:7" ht="21.75">
      <c r="B63" s="261" t="s">
        <v>376</v>
      </c>
    </row>
    <row r="64" spans="2:7" ht="21.75">
      <c r="B64" s="261" t="s">
        <v>377</v>
      </c>
    </row>
    <row r="65" spans="2:2" ht="21.75">
      <c r="B65" s="261" t="s">
        <v>378</v>
      </c>
    </row>
    <row r="66" spans="2:2" ht="21.75">
      <c r="B66" s="261" t="s">
        <v>379</v>
      </c>
    </row>
    <row r="67" spans="2:2" ht="21.75">
      <c r="B67" s="261" t="s">
        <v>380</v>
      </c>
    </row>
    <row r="68" spans="2:2" ht="21.75">
      <c r="B68" s="261" t="s">
        <v>381</v>
      </c>
    </row>
    <row r="69" spans="2:2" ht="21.75">
      <c r="B69" s="261" t="s">
        <v>382</v>
      </c>
    </row>
    <row r="70" spans="2:2" ht="21.75">
      <c r="B70" s="261" t="s">
        <v>383</v>
      </c>
    </row>
    <row r="71" spans="2:2" ht="21.75">
      <c r="B71" s="261" t="s">
        <v>384</v>
      </c>
    </row>
    <row r="72" spans="2:2" ht="21.75">
      <c r="B72" s="261" t="s">
        <v>385</v>
      </c>
    </row>
    <row r="73" spans="2:2" ht="21.75">
      <c r="B73" s="261" t="s">
        <v>386</v>
      </c>
    </row>
    <row r="74" spans="2:2" ht="21.75">
      <c r="B74" s="261" t="s">
        <v>387</v>
      </c>
    </row>
    <row r="75" spans="2:2" ht="21.75">
      <c r="B75" s="261" t="s">
        <v>388</v>
      </c>
    </row>
    <row r="76" spans="2:2" ht="21.75">
      <c r="B76" s="261" t="s">
        <v>389</v>
      </c>
    </row>
    <row r="77" spans="2:2" ht="21.75">
      <c r="B77" s="261" t="s">
        <v>390</v>
      </c>
    </row>
    <row r="78" spans="2:2" ht="21.75">
      <c r="B78" s="261" t="s">
        <v>391</v>
      </c>
    </row>
    <row r="79" spans="2:2" ht="21.75">
      <c r="B79" s="261" t="s">
        <v>392</v>
      </c>
    </row>
    <row r="80" spans="2:2" ht="21.75">
      <c r="B80" s="261" t="s">
        <v>394</v>
      </c>
    </row>
    <row r="81" spans="2:2" ht="21.75">
      <c r="B81" s="261" t="s">
        <v>393</v>
      </c>
    </row>
    <row r="82" spans="2:2" ht="21.75">
      <c r="B82" s="261" t="s">
        <v>395</v>
      </c>
    </row>
    <row r="83" spans="2:2" ht="21.75">
      <c r="B83" s="261" t="s">
        <v>396</v>
      </c>
    </row>
    <row r="84" spans="2:2" ht="21.75">
      <c r="B84" s="261" t="s">
        <v>397</v>
      </c>
    </row>
    <row r="85" spans="2:2" ht="21.75">
      <c r="B85" s="261" t="s">
        <v>398</v>
      </c>
    </row>
    <row r="86" spans="2:2" ht="21.75">
      <c r="B86" s="261" t="s">
        <v>399</v>
      </c>
    </row>
    <row r="87" spans="2:2" ht="21.75">
      <c r="B87" s="261" t="s">
        <v>400</v>
      </c>
    </row>
    <row r="88" spans="2:2" ht="21.75">
      <c r="B88" s="261" t="s">
        <v>401</v>
      </c>
    </row>
    <row r="89" spans="2:2" ht="21.75">
      <c r="B89" s="261" t="s">
        <v>402</v>
      </c>
    </row>
    <row r="90" spans="2:2" ht="21.75">
      <c r="B90" s="261" t="s">
        <v>403</v>
      </c>
    </row>
    <row r="91" spans="2:2" ht="21.75">
      <c r="B91" s="261" t="s">
        <v>404</v>
      </c>
    </row>
    <row r="92" spans="2:2" ht="21.75">
      <c r="B92" s="261" t="s">
        <v>405</v>
      </c>
    </row>
    <row r="93" spans="2:2" ht="21.75">
      <c r="B93" s="261"/>
    </row>
    <row r="94" spans="2:2" ht="21.75">
      <c r="B94" s="261"/>
    </row>
    <row r="95" spans="2:2" ht="21.75">
      <c r="B95" s="261"/>
    </row>
    <row r="96" spans="2:2" ht="21.75">
      <c r="B96" s="261"/>
    </row>
  </sheetData>
  <pageMargins left="0.7" right="0.7" top="0.75" bottom="0.75" header="0.3" footer="0.3"/>
  <pageSetup scale="75" orientation="portrait" r:id="rId1"/>
  <colBreaks count="1" manualBreakCount="1">
    <brk id="1" max="97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2BF2B-238C-4B22-9457-1AEE286BF5A4}">
  <sheetPr>
    <tabColor indexed="24"/>
    <pageSetUpPr fitToPage="1"/>
  </sheetPr>
  <dimension ref="A1:L42"/>
  <sheetViews>
    <sheetView rightToLeft="1" view="pageBreakPreview" zoomScale="60" zoomScaleNormal="100" workbookViewId="0">
      <selection sqref="A1:D1"/>
    </sheetView>
  </sheetViews>
  <sheetFormatPr defaultColWidth="15.7109375" defaultRowHeight="22.5"/>
  <cols>
    <col min="1" max="1" width="27.140625" style="28" customWidth="1"/>
    <col min="2" max="4" width="27.28515625" style="19" customWidth="1"/>
    <col min="5" max="234" width="15.7109375" style="19"/>
    <col min="235" max="235" width="19.140625" style="19" customWidth="1"/>
    <col min="236" max="236" width="15.140625" style="19" customWidth="1"/>
    <col min="237" max="240" width="16.140625" style="19" customWidth="1"/>
    <col min="241" max="246" width="15.7109375" style="19"/>
    <col min="247" max="247" width="21.28515625" style="19" bestFit="1" customWidth="1"/>
    <col min="248" max="248" width="15.140625" style="19" customWidth="1"/>
    <col min="249" max="252" width="16.140625" style="19" customWidth="1"/>
    <col min="253" max="490" width="15.7109375" style="19"/>
    <col min="491" max="491" width="19.140625" style="19" customWidth="1"/>
    <col min="492" max="492" width="15.140625" style="19" customWidth="1"/>
    <col min="493" max="496" width="16.140625" style="19" customWidth="1"/>
    <col min="497" max="502" width="15.7109375" style="19"/>
    <col min="503" max="503" width="21.28515625" style="19" bestFit="1" customWidth="1"/>
    <col min="504" max="504" width="15.140625" style="19" customWidth="1"/>
    <col min="505" max="508" width="16.140625" style="19" customWidth="1"/>
    <col min="509" max="746" width="15.7109375" style="19"/>
    <col min="747" max="747" width="19.140625" style="19" customWidth="1"/>
    <col min="748" max="748" width="15.140625" style="19" customWidth="1"/>
    <col min="749" max="752" width="16.140625" style="19" customWidth="1"/>
    <col min="753" max="758" width="15.7109375" style="19"/>
    <col min="759" max="759" width="21.28515625" style="19" bestFit="1" customWidth="1"/>
    <col min="760" max="760" width="15.140625" style="19" customWidth="1"/>
    <col min="761" max="764" width="16.140625" style="19" customWidth="1"/>
    <col min="765" max="1002" width="15.7109375" style="19"/>
    <col min="1003" max="1003" width="19.140625" style="19" customWidth="1"/>
    <col min="1004" max="1004" width="15.140625" style="19" customWidth="1"/>
    <col min="1005" max="1008" width="16.140625" style="19" customWidth="1"/>
    <col min="1009" max="1014" width="15.7109375" style="19"/>
    <col min="1015" max="1015" width="21.28515625" style="19" bestFit="1" customWidth="1"/>
    <col min="1016" max="1016" width="15.140625" style="19" customWidth="1"/>
    <col min="1017" max="1020" width="16.140625" style="19" customWidth="1"/>
    <col min="1021" max="1258" width="15.7109375" style="19"/>
    <col min="1259" max="1259" width="19.140625" style="19" customWidth="1"/>
    <col min="1260" max="1260" width="15.140625" style="19" customWidth="1"/>
    <col min="1261" max="1264" width="16.140625" style="19" customWidth="1"/>
    <col min="1265" max="1270" width="15.7109375" style="19"/>
    <col min="1271" max="1271" width="21.28515625" style="19" bestFit="1" customWidth="1"/>
    <col min="1272" max="1272" width="15.140625" style="19" customWidth="1"/>
    <col min="1273" max="1276" width="16.140625" style="19" customWidth="1"/>
    <col min="1277" max="1514" width="15.7109375" style="19"/>
    <col min="1515" max="1515" width="19.140625" style="19" customWidth="1"/>
    <col min="1516" max="1516" width="15.140625" style="19" customWidth="1"/>
    <col min="1517" max="1520" width="16.140625" style="19" customWidth="1"/>
    <col min="1521" max="1526" width="15.7109375" style="19"/>
    <col min="1527" max="1527" width="21.28515625" style="19" bestFit="1" customWidth="1"/>
    <col min="1528" max="1528" width="15.140625" style="19" customWidth="1"/>
    <col min="1529" max="1532" width="16.140625" style="19" customWidth="1"/>
    <col min="1533" max="1770" width="15.7109375" style="19"/>
    <col min="1771" max="1771" width="19.140625" style="19" customWidth="1"/>
    <col min="1772" max="1772" width="15.140625" style="19" customWidth="1"/>
    <col min="1773" max="1776" width="16.140625" style="19" customWidth="1"/>
    <col min="1777" max="1782" width="15.7109375" style="19"/>
    <col min="1783" max="1783" width="21.28515625" style="19" bestFit="1" customWidth="1"/>
    <col min="1784" max="1784" width="15.140625" style="19" customWidth="1"/>
    <col min="1785" max="1788" width="16.140625" style="19" customWidth="1"/>
    <col min="1789" max="2026" width="15.7109375" style="19"/>
    <col min="2027" max="2027" width="19.140625" style="19" customWidth="1"/>
    <col min="2028" max="2028" width="15.140625" style="19" customWidth="1"/>
    <col min="2029" max="2032" width="16.140625" style="19" customWidth="1"/>
    <col min="2033" max="2038" width="15.7109375" style="19"/>
    <col min="2039" max="2039" width="21.28515625" style="19" bestFit="1" customWidth="1"/>
    <col min="2040" max="2040" width="15.140625" style="19" customWidth="1"/>
    <col min="2041" max="2044" width="16.140625" style="19" customWidth="1"/>
    <col min="2045" max="2282" width="15.7109375" style="19"/>
    <col min="2283" max="2283" width="19.140625" style="19" customWidth="1"/>
    <col min="2284" max="2284" width="15.140625" style="19" customWidth="1"/>
    <col min="2285" max="2288" width="16.140625" style="19" customWidth="1"/>
    <col min="2289" max="2294" width="15.7109375" style="19"/>
    <col min="2295" max="2295" width="21.28515625" style="19" bestFit="1" customWidth="1"/>
    <col min="2296" max="2296" width="15.140625" style="19" customWidth="1"/>
    <col min="2297" max="2300" width="16.140625" style="19" customWidth="1"/>
    <col min="2301" max="2538" width="15.7109375" style="19"/>
    <col min="2539" max="2539" width="19.140625" style="19" customWidth="1"/>
    <col min="2540" max="2540" width="15.140625" style="19" customWidth="1"/>
    <col min="2541" max="2544" width="16.140625" style="19" customWidth="1"/>
    <col min="2545" max="2550" width="15.7109375" style="19"/>
    <col min="2551" max="2551" width="21.28515625" style="19" bestFit="1" customWidth="1"/>
    <col min="2552" max="2552" width="15.140625" style="19" customWidth="1"/>
    <col min="2553" max="2556" width="16.140625" style="19" customWidth="1"/>
    <col min="2557" max="2794" width="15.7109375" style="19"/>
    <col min="2795" max="2795" width="19.140625" style="19" customWidth="1"/>
    <col min="2796" max="2796" width="15.140625" style="19" customWidth="1"/>
    <col min="2797" max="2800" width="16.140625" style="19" customWidth="1"/>
    <col min="2801" max="2806" width="15.7109375" style="19"/>
    <col min="2807" max="2807" width="21.28515625" style="19" bestFit="1" customWidth="1"/>
    <col min="2808" max="2808" width="15.140625" style="19" customWidth="1"/>
    <col min="2809" max="2812" width="16.140625" style="19" customWidth="1"/>
    <col min="2813" max="3050" width="15.7109375" style="19"/>
    <col min="3051" max="3051" width="19.140625" style="19" customWidth="1"/>
    <col min="3052" max="3052" width="15.140625" style="19" customWidth="1"/>
    <col min="3053" max="3056" width="16.140625" style="19" customWidth="1"/>
    <col min="3057" max="3062" width="15.7109375" style="19"/>
    <col min="3063" max="3063" width="21.28515625" style="19" bestFit="1" customWidth="1"/>
    <col min="3064" max="3064" width="15.140625" style="19" customWidth="1"/>
    <col min="3065" max="3068" width="16.140625" style="19" customWidth="1"/>
    <col min="3069" max="3306" width="15.7109375" style="19"/>
    <col min="3307" max="3307" width="19.140625" style="19" customWidth="1"/>
    <col min="3308" max="3308" width="15.140625" style="19" customWidth="1"/>
    <col min="3309" max="3312" width="16.140625" style="19" customWidth="1"/>
    <col min="3313" max="3318" width="15.7109375" style="19"/>
    <col min="3319" max="3319" width="21.28515625" style="19" bestFit="1" customWidth="1"/>
    <col min="3320" max="3320" width="15.140625" style="19" customWidth="1"/>
    <col min="3321" max="3324" width="16.140625" style="19" customWidth="1"/>
    <col min="3325" max="3562" width="15.7109375" style="19"/>
    <col min="3563" max="3563" width="19.140625" style="19" customWidth="1"/>
    <col min="3564" max="3564" width="15.140625" style="19" customWidth="1"/>
    <col min="3565" max="3568" width="16.140625" style="19" customWidth="1"/>
    <col min="3569" max="3574" width="15.7109375" style="19"/>
    <col min="3575" max="3575" width="21.28515625" style="19" bestFit="1" customWidth="1"/>
    <col min="3576" max="3576" width="15.140625" style="19" customWidth="1"/>
    <col min="3577" max="3580" width="16.140625" style="19" customWidth="1"/>
    <col min="3581" max="3818" width="15.7109375" style="19"/>
    <col min="3819" max="3819" width="19.140625" style="19" customWidth="1"/>
    <col min="3820" max="3820" width="15.140625" style="19" customWidth="1"/>
    <col min="3821" max="3824" width="16.140625" style="19" customWidth="1"/>
    <col min="3825" max="3830" width="15.7109375" style="19"/>
    <col min="3831" max="3831" width="21.28515625" style="19" bestFit="1" customWidth="1"/>
    <col min="3832" max="3832" width="15.140625" style="19" customWidth="1"/>
    <col min="3833" max="3836" width="16.140625" style="19" customWidth="1"/>
    <col min="3837" max="4074" width="15.7109375" style="19"/>
    <col min="4075" max="4075" width="19.140625" style="19" customWidth="1"/>
    <col min="4076" max="4076" width="15.140625" style="19" customWidth="1"/>
    <col min="4077" max="4080" width="16.140625" style="19" customWidth="1"/>
    <col min="4081" max="4086" width="15.7109375" style="19"/>
    <col min="4087" max="4087" width="21.28515625" style="19" bestFit="1" customWidth="1"/>
    <col min="4088" max="4088" width="15.140625" style="19" customWidth="1"/>
    <col min="4089" max="4092" width="16.140625" style="19" customWidth="1"/>
    <col min="4093" max="4330" width="15.7109375" style="19"/>
    <col min="4331" max="4331" width="19.140625" style="19" customWidth="1"/>
    <col min="4332" max="4332" width="15.140625" style="19" customWidth="1"/>
    <col min="4333" max="4336" width="16.140625" style="19" customWidth="1"/>
    <col min="4337" max="4342" width="15.7109375" style="19"/>
    <col min="4343" max="4343" width="21.28515625" style="19" bestFit="1" customWidth="1"/>
    <col min="4344" max="4344" width="15.140625" style="19" customWidth="1"/>
    <col min="4345" max="4348" width="16.140625" style="19" customWidth="1"/>
    <col min="4349" max="4586" width="15.7109375" style="19"/>
    <col min="4587" max="4587" width="19.140625" style="19" customWidth="1"/>
    <col min="4588" max="4588" width="15.140625" style="19" customWidth="1"/>
    <col min="4589" max="4592" width="16.140625" style="19" customWidth="1"/>
    <col min="4593" max="4598" width="15.7109375" style="19"/>
    <col min="4599" max="4599" width="21.28515625" style="19" bestFit="1" customWidth="1"/>
    <col min="4600" max="4600" width="15.140625" style="19" customWidth="1"/>
    <col min="4601" max="4604" width="16.140625" style="19" customWidth="1"/>
    <col min="4605" max="4842" width="15.7109375" style="19"/>
    <col min="4843" max="4843" width="19.140625" style="19" customWidth="1"/>
    <col min="4844" max="4844" width="15.140625" style="19" customWidth="1"/>
    <col min="4845" max="4848" width="16.140625" style="19" customWidth="1"/>
    <col min="4849" max="4854" width="15.7109375" style="19"/>
    <col min="4855" max="4855" width="21.28515625" style="19" bestFit="1" customWidth="1"/>
    <col min="4856" max="4856" width="15.140625" style="19" customWidth="1"/>
    <col min="4857" max="4860" width="16.140625" style="19" customWidth="1"/>
    <col min="4861" max="5098" width="15.7109375" style="19"/>
    <col min="5099" max="5099" width="19.140625" style="19" customWidth="1"/>
    <col min="5100" max="5100" width="15.140625" style="19" customWidth="1"/>
    <col min="5101" max="5104" width="16.140625" style="19" customWidth="1"/>
    <col min="5105" max="5110" width="15.7109375" style="19"/>
    <col min="5111" max="5111" width="21.28515625" style="19" bestFit="1" customWidth="1"/>
    <col min="5112" max="5112" width="15.140625" style="19" customWidth="1"/>
    <col min="5113" max="5116" width="16.140625" style="19" customWidth="1"/>
    <col min="5117" max="5354" width="15.7109375" style="19"/>
    <col min="5355" max="5355" width="19.140625" style="19" customWidth="1"/>
    <col min="5356" max="5356" width="15.140625" style="19" customWidth="1"/>
    <col min="5357" max="5360" width="16.140625" style="19" customWidth="1"/>
    <col min="5361" max="5366" width="15.7109375" style="19"/>
    <col min="5367" max="5367" width="21.28515625" style="19" bestFit="1" customWidth="1"/>
    <col min="5368" max="5368" width="15.140625" style="19" customWidth="1"/>
    <col min="5369" max="5372" width="16.140625" style="19" customWidth="1"/>
    <col min="5373" max="5610" width="15.7109375" style="19"/>
    <col min="5611" max="5611" width="19.140625" style="19" customWidth="1"/>
    <col min="5612" max="5612" width="15.140625" style="19" customWidth="1"/>
    <col min="5613" max="5616" width="16.140625" style="19" customWidth="1"/>
    <col min="5617" max="5622" width="15.7109375" style="19"/>
    <col min="5623" max="5623" width="21.28515625" style="19" bestFit="1" customWidth="1"/>
    <col min="5624" max="5624" width="15.140625" style="19" customWidth="1"/>
    <col min="5625" max="5628" width="16.140625" style="19" customWidth="1"/>
    <col min="5629" max="5866" width="15.7109375" style="19"/>
    <col min="5867" max="5867" width="19.140625" style="19" customWidth="1"/>
    <col min="5868" max="5868" width="15.140625" style="19" customWidth="1"/>
    <col min="5869" max="5872" width="16.140625" style="19" customWidth="1"/>
    <col min="5873" max="5878" width="15.7109375" style="19"/>
    <col min="5879" max="5879" width="21.28515625" style="19" bestFit="1" customWidth="1"/>
    <col min="5880" max="5880" width="15.140625" style="19" customWidth="1"/>
    <col min="5881" max="5884" width="16.140625" style="19" customWidth="1"/>
    <col min="5885" max="6122" width="15.7109375" style="19"/>
    <col min="6123" max="6123" width="19.140625" style="19" customWidth="1"/>
    <col min="6124" max="6124" width="15.140625" style="19" customWidth="1"/>
    <col min="6125" max="6128" width="16.140625" style="19" customWidth="1"/>
    <col min="6129" max="6134" width="15.7109375" style="19"/>
    <col min="6135" max="6135" width="21.28515625" style="19" bestFit="1" customWidth="1"/>
    <col min="6136" max="6136" width="15.140625" style="19" customWidth="1"/>
    <col min="6137" max="6140" width="16.140625" style="19" customWidth="1"/>
    <col min="6141" max="6378" width="15.7109375" style="19"/>
    <col min="6379" max="6379" width="19.140625" style="19" customWidth="1"/>
    <col min="6380" max="6380" width="15.140625" style="19" customWidth="1"/>
    <col min="6381" max="6384" width="16.140625" style="19" customWidth="1"/>
    <col min="6385" max="6390" width="15.7109375" style="19"/>
    <col min="6391" max="6391" width="21.28515625" style="19" bestFit="1" customWidth="1"/>
    <col min="6392" max="6392" width="15.140625" style="19" customWidth="1"/>
    <col min="6393" max="6396" width="16.140625" style="19" customWidth="1"/>
    <col min="6397" max="6634" width="15.7109375" style="19"/>
    <col min="6635" max="6635" width="19.140625" style="19" customWidth="1"/>
    <col min="6636" max="6636" width="15.140625" style="19" customWidth="1"/>
    <col min="6637" max="6640" width="16.140625" style="19" customWidth="1"/>
    <col min="6641" max="6646" width="15.7109375" style="19"/>
    <col min="6647" max="6647" width="21.28515625" style="19" bestFit="1" customWidth="1"/>
    <col min="6648" max="6648" width="15.140625" style="19" customWidth="1"/>
    <col min="6649" max="6652" width="16.140625" style="19" customWidth="1"/>
    <col min="6653" max="6890" width="15.7109375" style="19"/>
    <col min="6891" max="6891" width="19.140625" style="19" customWidth="1"/>
    <col min="6892" max="6892" width="15.140625" style="19" customWidth="1"/>
    <col min="6893" max="6896" width="16.140625" style="19" customWidth="1"/>
    <col min="6897" max="6902" width="15.7109375" style="19"/>
    <col min="6903" max="6903" width="21.28515625" style="19" bestFit="1" customWidth="1"/>
    <col min="6904" max="6904" width="15.140625" style="19" customWidth="1"/>
    <col min="6905" max="6908" width="16.140625" style="19" customWidth="1"/>
    <col min="6909" max="7146" width="15.7109375" style="19"/>
    <col min="7147" max="7147" width="19.140625" style="19" customWidth="1"/>
    <col min="7148" max="7148" width="15.140625" style="19" customWidth="1"/>
    <col min="7149" max="7152" width="16.140625" style="19" customWidth="1"/>
    <col min="7153" max="7158" width="15.7109375" style="19"/>
    <col min="7159" max="7159" width="21.28515625" style="19" bestFit="1" customWidth="1"/>
    <col min="7160" max="7160" width="15.140625" style="19" customWidth="1"/>
    <col min="7161" max="7164" width="16.140625" style="19" customWidth="1"/>
    <col min="7165" max="7402" width="15.7109375" style="19"/>
    <col min="7403" max="7403" width="19.140625" style="19" customWidth="1"/>
    <col min="7404" max="7404" width="15.140625" style="19" customWidth="1"/>
    <col min="7405" max="7408" width="16.140625" style="19" customWidth="1"/>
    <col min="7409" max="7414" width="15.7109375" style="19"/>
    <col min="7415" max="7415" width="21.28515625" style="19" bestFit="1" customWidth="1"/>
    <col min="7416" max="7416" width="15.140625" style="19" customWidth="1"/>
    <col min="7417" max="7420" width="16.140625" style="19" customWidth="1"/>
    <col min="7421" max="7658" width="15.7109375" style="19"/>
    <col min="7659" max="7659" width="19.140625" style="19" customWidth="1"/>
    <col min="7660" max="7660" width="15.140625" style="19" customWidth="1"/>
    <col min="7661" max="7664" width="16.140625" style="19" customWidth="1"/>
    <col min="7665" max="7670" width="15.7109375" style="19"/>
    <col min="7671" max="7671" width="21.28515625" style="19" bestFit="1" customWidth="1"/>
    <col min="7672" max="7672" width="15.140625" style="19" customWidth="1"/>
    <col min="7673" max="7676" width="16.140625" style="19" customWidth="1"/>
    <col min="7677" max="7914" width="15.7109375" style="19"/>
    <col min="7915" max="7915" width="19.140625" style="19" customWidth="1"/>
    <col min="7916" max="7916" width="15.140625" style="19" customWidth="1"/>
    <col min="7917" max="7920" width="16.140625" style="19" customWidth="1"/>
    <col min="7921" max="7926" width="15.7109375" style="19"/>
    <col min="7927" max="7927" width="21.28515625" style="19" bestFit="1" customWidth="1"/>
    <col min="7928" max="7928" width="15.140625" style="19" customWidth="1"/>
    <col min="7929" max="7932" width="16.140625" style="19" customWidth="1"/>
    <col min="7933" max="8170" width="15.7109375" style="19"/>
    <col min="8171" max="8171" width="19.140625" style="19" customWidth="1"/>
    <col min="8172" max="8172" width="15.140625" style="19" customWidth="1"/>
    <col min="8173" max="8176" width="16.140625" style="19" customWidth="1"/>
    <col min="8177" max="8182" width="15.7109375" style="19"/>
    <col min="8183" max="8183" width="21.28515625" style="19" bestFit="1" customWidth="1"/>
    <col min="8184" max="8184" width="15.140625" style="19" customWidth="1"/>
    <col min="8185" max="8188" width="16.140625" style="19" customWidth="1"/>
    <col min="8189" max="8426" width="15.7109375" style="19"/>
    <col min="8427" max="8427" width="19.140625" style="19" customWidth="1"/>
    <col min="8428" max="8428" width="15.140625" style="19" customWidth="1"/>
    <col min="8429" max="8432" width="16.140625" style="19" customWidth="1"/>
    <col min="8433" max="8438" width="15.7109375" style="19"/>
    <col min="8439" max="8439" width="21.28515625" style="19" bestFit="1" customWidth="1"/>
    <col min="8440" max="8440" width="15.140625" style="19" customWidth="1"/>
    <col min="8441" max="8444" width="16.140625" style="19" customWidth="1"/>
    <col min="8445" max="8682" width="15.7109375" style="19"/>
    <col min="8683" max="8683" width="19.140625" style="19" customWidth="1"/>
    <col min="8684" max="8684" width="15.140625" style="19" customWidth="1"/>
    <col min="8685" max="8688" width="16.140625" style="19" customWidth="1"/>
    <col min="8689" max="8694" width="15.7109375" style="19"/>
    <col min="8695" max="8695" width="21.28515625" style="19" bestFit="1" customWidth="1"/>
    <col min="8696" max="8696" width="15.140625" style="19" customWidth="1"/>
    <col min="8697" max="8700" width="16.140625" style="19" customWidth="1"/>
    <col min="8701" max="8938" width="15.7109375" style="19"/>
    <col min="8939" max="8939" width="19.140625" style="19" customWidth="1"/>
    <col min="8940" max="8940" width="15.140625" style="19" customWidth="1"/>
    <col min="8941" max="8944" width="16.140625" style="19" customWidth="1"/>
    <col min="8945" max="8950" width="15.7109375" style="19"/>
    <col min="8951" max="8951" width="21.28515625" style="19" bestFit="1" customWidth="1"/>
    <col min="8952" max="8952" width="15.140625" style="19" customWidth="1"/>
    <col min="8953" max="8956" width="16.140625" style="19" customWidth="1"/>
    <col min="8957" max="9194" width="15.7109375" style="19"/>
    <col min="9195" max="9195" width="19.140625" style="19" customWidth="1"/>
    <col min="9196" max="9196" width="15.140625" style="19" customWidth="1"/>
    <col min="9197" max="9200" width="16.140625" style="19" customWidth="1"/>
    <col min="9201" max="9206" width="15.7109375" style="19"/>
    <col min="9207" max="9207" width="21.28515625" style="19" bestFit="1" customWidth="1"/>
    <col min="9208" max="9208" width="15.140625" style="19" customWidth="1"/>
    <col min="9209" max="9212" width="16.140625" style="19" customWidth="1"/>
    <col min="9213" max="9450" width="15.7109375" style="19"/>
    <col min="9451" max="9451" width="19.140625" style="19" customWidth="1"/>
    <col min="9452" max="9452" width="15.140625" style="19" customWidth="1"/>
    <col min="9453" max="9456" width="16.140625" style="19" customWidth="1"/>
    <col min="9457" max="9462" width="15.7109375" style="19"/>
    <col min="9463" max="9463" width="21.28515625" style="19" bestFit="1" customWidth="1"/>
    <col min="9464" max="9464" width="15.140625" style="19" customWidth="1"/>
    <col min="9465" max="9468" width="16.140625" style="19" customWidth="1"/>
    <col min="9469" max="9706" width="15.7109375" style="19"/>
    <col min="9707" max="9707" width="19.140625" style="19" customWidth="1"/>
    <col min="9708" max="9708" width="15.140625" style="19" customWidth="1"/>
    <col min="9709" max="9712" width="16.140625" style="19" customWidth="1"/>
    <col min="9713" max="9718" width="15.7109375" style="19"/>
    <col min="9719" max="9719" width="21.28515625" style="19" bestFit="1" customWidth="1"/>
    <col min="9720" max="9720" width="15.140625" style="19" customWidth="1"/>
    <col min="9721" max="9724" width="16.140625" style="19" customWidth="1"/>
    <col min="9725" max="9962" width="15.7109375" style="19"/>
    <col min="9963" max="9963" width="19.140625" style="19" customWidth="1"/>
    <col min="9964" max="9964" width="15.140625" style="19" customWidth="1"/>
    <col min="9965" max="9968" width="16.140625" style="19" customWidth="1"/>
    <col min="9969" max="9974" width="15.7109375" style="19"/>
    <col min="9975" max="9975" width="21.28515625" style="19" bestFit="1" customWidth="1"/>
    <col min="9976" max="9976" width="15.140625" style="19" customWidth="1"/>
    <col min="9977" max="9980" width="16.140625" style="19" customWidth="1"/>
    <col min="9981" max="10218" width="15.7109375" style="19"/>
    <col min="10219" max="10219" width="19.140625" style="19" customWidth="1"/>
    <col min="10220" max="10220" width="15.140625" style="19" customWidth="1"/>
    <col min="10221" max="10224" width="16.140625" style="19" customWidth="1"/>
    <col min="10225" max="10230" width="15.7109375" style="19"/>
    <col min="10231" max="10231" width="21.28515625" style="19" bestFit="1" customWidth="1"/>
    <col min="10232" max="10232" width="15.140625" style="19" customWidth="1"/>
    <col min="10233" max="10236" width="16.140625" style="19" customWidth="1"/>
    <col min="10237" max="10474" width="15.7109375" style="19"/>
    <col min="10475" max="10475" width="19.140625" style="19" customWidth="1"/>
    <col min="10476" max="10476" width="15.140625" style="19" customWidth="1"/>
    <col min="10477" max="10480" width="16.140625" style="19" customWidth="1"/>
    <col min="10481" max="10486" width="15.7109375" style="19"/>
    <col min="10487" max="10487" width="21.28515625" style="19" bestFit="1" customWidth="1"/>
    <col min="10488" max="10488" width="15.140625" style="19" customWidth="1"/>
    <col min="10489" max="10492" width="16.140625" style="19" customWidth="1"/>
    <col min="10493" max="10730" width="15.7109375" style="19"/>
    <col min="10731" max="10731" width="19.140625" style="19" customWidth="1"/>
    <col min="10732" max="10732" width="15.140625" style="19" customWidth="1"/>
    <col min="10733" max="10736" width="16.140625" style="19" customWidth="1"/>
    <col min="10737" max="10742" width="15.7109375" style="19"/>
    <col min="10743" max="10743" width="21.28515625" style="19" bestFit="1" customWidth="1"/>
    <col min="10744" max="10744" width="15.140625" style="19" customWidth="1"/>
    <col min="10745" max="10748" width="16.140625" style="19" customWidth="1"/>
    <col min="10749" max="10986" width="15.7109375" style="19"/>
    <col min="10987" max="10987" width="19.140625" style="19" customWidth="1"/>
    <col min="10988" max="10988" width="15.140625" style="19" customWidth="1"/>
    <col min="10989" max="10992" width="16.140625" style="19" customWidth="1"/>
    <col min="10993" max="10998" width="15.7109375" style="19"/>
    <col min="10999" max="10999" width="21.28515625" style="19" bestFit="1" customWidth="1"/>
    <col min="11000" max="11000" width="15.140625" style="19" customWidth="1"/>
    <col min="11001" max="11004" width="16.140625" style="19" customWidth="1"/>
    <col min="11005" max="11242" width="15.7109375" style="19"/>
    <col min="11243" max="11243" width="19.140625" style="19" customWidth="1"/>
    <col min="11244" max="11244" width="15.140625" style="19" customWidth="1"/>
    <col min="11245" max="11248" width="16.140625" style="19" customWidth="1"/>
    <col min="11249" max="11254" width="15.7109375" style="19"/>
    <col min="11255" max="11255" width="21.28515625" style="19" bestFit="1" customWidth="1"/>
    <col min="11256" max="11256" width="15.140625" style="19" customWidth="1"/>
    <col min="11257" max="11260" width="16.140625" style="19" customWidth="1"/>
    <col min="11261" max="11498" width="15.7109375" style="19"/>
    <col min="11499" max="11499" width="19.140625" style="19" customWidth="1"/>
    <col min="11500" max="11500" width="15.140625" style="19" customWidth="1"/>
    <col min="11501" max="11504" width="16.140625" style="19" customWidth="1"/>
    <col min="11505" max="11510" width="15.7109375" style="19"/>
    <col min="11511" max="11511" width="21.28515625" style="19" bestFit="1" customWidth="1"/>
    <col min="11512" max="11512" width="15.140625" style="19" customWidth="1"/>
    <col min="11513" max="11516" width="16.140625" style="19" customWidth="1"/>
    <col min="11517" max="11754" width="15.7109375" style="19"/>
    <col min="11755" max="11755" width="19.140625" style="19" customWidth="1"/>
    <col min="11756" max="11756" width="15.140625" style="19" customWidth="1"/>
    <col min="11757" max="11760" width="16.140625" style="19" customWidth="1"/>
    <col min="11761" max="11766" width="15.7109375" style="19"/>
    <col min="11767" max="11767" width="21.28515625" style="19" bestFit="1" customWidth="1"/>
    <col min="11768" max="11768" width="15.140625" style="19" customWidth="1"/>
    <col min="11769" max="11772" width="16.140625" style="19" customWidth="1"/>
    <col min="11773" max="12010" width="15.7109375" style="19"/>
    <col min="12011" max="12011" width="19.140625" style="19" customWidth="1"/>
    <col min="12012" max="12012" width="15.140625" style="19" customWidth="1"/>
    <col min="12013" max="12016" width="16.140625" style="19" customWidth="1"/>
    <col min="12017" max="12022" width="15.7109375" style="19"/>
    <col min="12023" max="12023" width="21.28515625" style="19" bestFit="1" customWidth="1"/>
    <col min="12024" max="12024" width="15.140625" style="19" customWidth="1"/>
    <col min="12025" max="12028" width="16.140625" style="19" customWidth="1"/>
    <col min="12029" max="12266" width="15.7109375" style="19"/>
    <col min="12267" max="12267" width="19.140625" style="19" customWidth="1"/>
    <col min="12268" max="12268" width="15.140625" style="19" customWidth="1"/>
    <col min="12269" max="12272" width="16.140625" style="19" customWidth="1"/>
    <col min="12273" max="12278" width="15.7109375" style="19"/>
    <col min="12279" max="12279" width="21.28515625" style="19" bestFit="1" customWidth="1"/>
    <col min="12280" max="12280" width="15.140625" style="19" customWidth="1"/>
    <col min="12281" max="12284" width="16.140625" style="19" customWidth="1"/>
    <col min="12285" max="12522" width="15.7109375" style="19"/>
    <col min="12523" max="12523" width="19.140625" style="19" customWidth="1"/>
    <col min="12524" max="12524" width="15.140625" style="19" customWidth="1"/>
    <col min="12525" max="12528" width="16.140625" style="19" customWidth="1"/>
    <col min="12529" max="12534" width="15.7109375" style="19"/>
    <col min="12535" max="12535" width="21.28515625" style="19" bestFit="1" customWidth="1"/>
    <col min="12536" max="12536" width="15.140625" style="19" customWidth="1"/>
    <col min="12537" max="12540" width="16.140625" style="19" customWidth="1"/>
    <col min="12541" max="12778" width="15.7109375" style="19"/>
    <col min="12779" max="12779" width="19.140625" style="19" customWidth="1"/>
    <col min="12780" max="12780" width="15.140625" style="19" customWidth="1"/>
    <col min="12781" max="12784" width="16.140625" style="19" customWidth="1"/>
    <col min="12785" max="12790" width="15.7109375" style="19"/>
    <col min="12791" max="12791" width="21.28515625" style="19" bestFit="1" customWidth="1"/>
    <col min="12792" max="12792" width="15.140625" style="19" customWidth="1"/>
    <col min="12793" max="12796" width="16.140625" style="19" customWidth="1"/>
    <col min="12797" max="13034" width="15.7109375" style="19"/>
    <col min="13035" max="13035" width="19.140625" style="19" customWidth="1"/>
    <col min="13036" max="13036" width="15.140625" style="19" customWidth="1"/>
    <col min="13037" max="13040" width="16.140625" style="19" customWidth="1"/>
    <col min="13041" max="13046" width="15.7109375" style="19"/>
    <col min="13047" max="13047" width="21.28515625" style="19" bestFit="1" customWidth="1"/>
    <col min="13048" max="13048" width="15.140625" style="19" customWidth="1"/>
    <col min="13049" max="13052" width="16.140625" style="19" customWidth="1"/>
    <col min="13053" max="13290" width="15.7109375" style="19"/>
    <col min="13291" max="13291" width="19.140625" style="19" customWidth="1"/>
    <col min="13292" max="13292" width="15.140625" style="19" customWidth="1"/>
    <col min="13293" max="13296" width="16.140625" style="19" customWidth="1"/>
    <col min="13297" max="13302" width="15.7109375" style="19"/>
    <col min="13303" max="13303" width="21.28515625" style="19" bestFit="1" customWidth="1"/>
    <col min="13304" max="13304" width="15.140625" style="19" customWidth="1"/>
    <col min="13305" max="13308" width="16.140625" style="19" customWidth="1"/>
    <col min="13309" max="13546" width="15.7109375" style="19"/>
    <col min="13547" max="13547" width="19.140625" style="19" customWidth="1"/>
    <col min="13548" max="13548" width="15.140625" style="19" customWidth="1"/>
    <col min="13549" max="13552" width="16.140625" style="19" customWidth="1"/>
    <col min="13553" max="13558" width="15.7109375" style="19"/>
    <col min="13559" max="13559" width="21.28515625" style="19" bestFit="1" customWidth="1"/>
    <col min="13560" max="13560" width="15.140625" style="19" customWidth="1"/>
    <col min="13561" max="13564" width="16.140625" style="19" customWidth="1"/>
    <col min="13565" max="13802" width="15.7109375" style="19"/>
    <col min="13803" max="13803" width="19.140625" style="19" customWidth="1"/>
    <col min="13804" max="13804" width="15.140625" style="19" customWidth="1"/>
    <col min="13805" max="13808" width="16.140625" style="19" customWidth="1"/>
    <col min="13809" max="13814" width="15.7109375" style="19"/>
    <col min="13815" max="13815" width="21.28515625" style="19" bestFit="1" customWidth="1"/>
    <col min="13816" max="13816" width="15.140625" style="19" customWidth="1"/>
    <col min="13817" max="13820" width="16.140625" style="19" customWidth="1"/>
    <col min="13821" max="14058" width="15.7109375" style="19"/>
    <col min="14059" max="14059" width="19.140625" style="19" customWidth="1"/>
    <col min="14060" max="14060" width="15.140625" style="19" customWidth="1"/>
    <col min="14061" max="14064" width="16.140625" style="19" customWidth="1"/>
    <col min="14065" max="14070" width="15.7109375" style="19"/>
    <col min="14071" max="14071" width="21.28515625" style="19" bestFit="1" customWidth="1"/>
    <col min="14072" max="14072" width="15.140625" style="19" customWidth="1"/>
    <col min="14073" max="14076" width="16.140625" style="19" customWidth="1"/>
    <col min="14077" max="14314" width="15.7109375" style="19"/>
    <col min="14315" max="14315" width="19.140625" style="19" customWidth="1"/>
    <col min="14316" max="14316" width="15.140625" style="19" customWidth="1"/>
    <col min="14317" max="14320" width="16.140625" style="19" customWidth="1"/>
    <col min="14321" max="14326" width="15.7109375" style="19"/>
    <col min="14327" max="14327" width="21.28515625" style="19" bestFit="1" customWidth="1"/>
    <col min="14328" max="14328" width="15.140625" style="19" customWidth="1"/>
    <col min="14329" max="14332" width="16.140625" style="19" customWidth="1"/>
    <col min="14333" max="14570" width="15.7109375" style="19"/>
    <col min="14571" max="14571" width="19.140625" style="19" customWidth="1"/>
    <col min="14572" max="14572" width="15.140625" style="19" customWidth="1"/>
    <col min="14573" max="14576" width="16.140625" style="19" customWidth="1"/>
    <col min="14577" max="14582" width="15.7109375" style="19"/>
    <col min="14583" max="14583" width="21.28515625" style="19" bestFit="1" customWidth="1"/>
    <col min="14584" max="14584" width="15.140625" style="19" customWidth="1"/>
    <col min="14585" max="14588" width="16.140625" style="19" customWidth="1"/>
    <col min="14589" max="14826" width="15.7109375" style="19"/>
    <col min="14827" max="14827" width="19.140625" style="19" customWidth="1"/>
    <col min="14828" max="14828" width="15.140625" style="19" customWidth="1"/>
    <col min="14829" max="14832" width="16.140625" style="19" customWidth="1"/>
    <col min="14833" max="14838" width="15.7109375" style="19"/>
    <col min="14839" max="14839" width="21.28515625" style="19" bestFit="1" customWidth="1"/>
    <col min="14840" max="14840" width="15.140625" style="19" customWidth="1"/>
    <col min="14841" max="14844" width="16.140625" style="19" customWidth="1"/>
    <col min="14845" max="15082" width="15.7109375" style="19"/>
    <col min="15083" max="15083" width="19.140625" style="19" customWidth="1"/>
    <col min="15084" max="15084" width="15.140625" style="19" customWidth="1"/>
    <col min="15085" max="15088" width="16.140625" style="19" customWidth="1"/>
    <col min="15089" max="15094" width="15.7109375" style="19"/>
    <col min="15095" max="15095" width="21.28515625" style="19" bestFit="1" customWidth="1"/>
    <col min="15096" max="15096" width="15.140625" style="19" customWidth="1"/>
    <col min="15097" max="15100" width="16.140625" style="19" customWidth="1"/>
    <col min="15101" max="15338" width="15.7109375" style="19"/>
    <col min="15339" max="15339" width="19.140625" style="19" customWidth="1"/>
    <col min="15340" max="15340" width="15.140625" style="19" customWidth="1"/>
    <col min="15341" max="15344" width="16.140625" style="19" customWidth="1"/>
    <col min="15345" max="15350" width="15.7109375" style="19"/>
    <col min="15351" max="15351" width="21.28515625" style="19" bestFit="1" customWidth="1"/>
    <col min="15352" max="15352" width="15.140625" style="19" customWidth="1"/>
    <col min="15353" max="15356" width="16.140625" style="19" customWidth="1"/>
    <col min="15357" max="15594" width="15.7109375" style="19"/>
    <col min="15595" max="15595" width="19.140625" style="19" customWidth="1"/>
    <col min="15596" max="15596" width="15.140625" style="19" customWidth="1"/>
    <col min="15597" max="15600" width="16.140625" style="19" customWidth="1"/>
    <col min="15601" max="15606" width="15.7109375" style="19"/>
    <col min="15607" max="15607" width="21.28515625" style="19" bestFit="1" customWidth="1"/>
    <col min="15608" max="15608" width="15.140625" style="19" customWidth="1"/>
    <col min="15609" max="15612" width="16.140625" style="19" customWidth="1"/>
    <col min="15613" max="15850" width="15.7109375" style="19"/>
    <col min="15851" max="15851" width="19.140625" style="19" customWidth="1"/>
    <col min="15852" max="15852" width="15.140625" style="19" customWidth="1"/>
    <col min="15853" max="15856" width="16.140625" style="19" customWidth="1"/>
    <col min="15857" max="15862" width="15.7109375" style="19"/>
    <col min="15863" max="15863" width="21.28515625" style="19" bestFit="1" customWidth="1"/>
    <col min="15864" max="15864" width="15.140625" style="19" customWidth="1"/>
    <col min="15865" max="15868" width="16.140625" style="19" customWidth="1"/>
    <col min="15869" max="16106" width="15.7109375" style="19"/>
    <col min="16107" max="16107" width="19.140625" style="19" customWidth="1"/>
    <col min="16108" max="16108" width="15.140625" style="19" customWidth="1"/>
    <col min="16109" max="16112" width="16.140625" style="19" customWidth="1"/>
    <col min="16113" max="16118" width="15.7109375" style="19"/>
    <col min="16119" max="16119" width="21.28515625" style="19" bestFit="1" customWidth="1"/>
    <col min="16120" max="16120" width="15.140625" style="19" customWidth="1"/>
    <col min="16121" max="16124" width="16.140625" style="19" customWidth="1"/>
    <col min="16125" max="16362" width="15.7109375" style="19"/>
    <col min="16363" max="16363" width="19.140625" style="19" customWidth="1"/>
    <col min="16364" max="16364" width="15.140625" style="19" customWidth="1"/>
    <col min="16365" max="16368" width="16.140625" style="19" customWidth="1"/>
    <col min="16369" max="16384" width="15.7109375" style="19"/>
  </cols>
  <sheetData>
    <row r="1" spans="1:12" ht="33.75" customHeight="1" thickBot="1">
      <c r="A1" s="1028" t="s">
        <v>289</v>
      </c>
      <c r="B1" s="1028"/>
      <c r="C1" s="1028"/>
      <c r="D1" s="1028"/>
      <c r="E1" s="279"/>
      <c r="F1" s="279"/>
    </row>
    <row r="2" spans="1:12" ht="42.75" customHeight="1" thickBot="1">
      <c r="A2" s="169" t="s">
        <v>68</v>
      </c>
      <c r="B2" s="169" t="s">
        <v>32</v>
      </c>
      <c r="C2" s="153" t="s">
        <v>174</v>
      </c>
      <c r="D2" s="153" t="s">
        <v>175</v>
      </c>
    </row>
    <row r="3" spans="1:12" ht="21" customHeight="1">
      <c r="A3" s="2">
        <v>1400</v>
      </c>
      <c r="B3" s="3">
        <f t="shared" ref="B3:B4" si="0">D3+C3</f>
        <v>1496078</v>
      </c>
      <c r="C3" s="3">
        <v>912460</v>
      </c>
      <c r="D3" s="3">
        <v>583618</v>
      </c>
    </row>
    <row r="4" spans="1:12" ht="21" customHeight="1" thickBot="1">
      <c r="A4" s="2">
        <v>1401</v>
      </c>
      <c r="B4" s="3">
        <f t="shared" si="0"/>
        <v>1738674</v>
      </c>
      <c r="C4" s="3">
        <f>SUM(C5:C37)</f>
        <v>772395</v>
      </c>
      <c r="D4" s="3">
        <f>SUM(D5:D37)</f>
        <v>966279</v>
      </c>
    </row>
    <row r="5" spans="1:12" ht="21" customHeight="1" thickBot="1">
      <c r="A5" s="5" t="s">
        <v>41</v>
      </c>
      <c r="B5" s="10">
        <f>C5+D5</f>
        <v>105863</v>
      </c>
      <c r="C5" s="7">
        <v>49292</v>
      </c>
      <c r="D5" s="6">
        <v>56571</v>
      </c>
      <c r="L5" s="326"/>
    </row>
    <row r="6" spans="1:12" ht="21" customHeight="1" thickBot="1">
      <c r="A6" s="11" t="s">
        <v>42</v>
      </c>
      <c r="B6" s="29">
        <f t="shared" ref="B6:B37" si="1">C6+D6</f>
        <v>46420</v>
      </c>
      <c r="C6" s="21">
        <v>21324</v>
      </c>
      <c r="D6" s="22">
        <v>25096</v>
      </c>
      <c r="L6" s="326"/>
    </row>
    <row r="7" spans="1:12" ht="21" customHeight="1" thickBot="1">
      <c r="A7" s="11" t="s">
        <v>43</v>
      </c>
      <c r="B7" s="29">
        <f t="shared" si="1"/>
        <v>24366</v>
      </c>
      <c r="C7" s="21">
        <v>11538</v>
      </c>
      <c r="D7" s="22">
        <v>12828</v>
      </c>
      <c r="L7" s="326"/>
    </row>
    <row r="8" spans="1:12" ht="21" customHeight="1" thickBot="1">
      <c r="A8" s="11" t="s">
        <v>0</v>
      </c>
      <c r="B8" s="29">
        <f t="shared" si="1"/>
        <v>148297</v>
      </c>
      <c r="C8" s="21">
        <v>67067</v>
      </c>
      <c r="D8" s="22">
        <v>81230</v>
      </c>
      <c r="L8" s="326"/>
    </row>
    <row r="9" spans="1:12" ht="21" customHeight="1" thickBot="1">
      <c r="A9" s="11" t="s">
        <v>33</v>
      </c>
      <c r="B9" s="29">
        <f t="shared" si="1"/>
        <v>65790</v>
      </c>
      <c r="C9" s="21">
        <v>23698</v>
      </c>
      <c r="D9" s="22">
        <v>42092</v>
      </c>
      <c r="L9" s="326"/>
    </row>
    <row r="10" spans="1:12" ht="21" customHeight="1" thickBot="1">
      <c r="A10" s="11" t="s">
        <v>44</v>
      </c>
      <c r="B10" s="29">
        <f t="shared" si="1"/>
        <v>11670</v>
      </c>
      <c r="C10" s="21">
        <v>5281</v>
      </c>
      <c r="D10" s="22">
        <v>6389</v>
      </c>
      <c r="L10" s="326"/>
    </row>
    <row r="11" spans="1:12" ht="21" customHeight="1" thickBot="1">
      <c r="A11" s="11" t="s">
        <v>1</v>
      </c>
      <c r="B11" s="29">
        <f t="shared" si="1"/>
        <v>17483</v>
      </c>
      <c r="C11" s="21">
        <v>6585</v>
      </c>
      <c r="D11" s="22">
        <v>10898</v>
      </c>
      <c r="L11" s="326"/>
    </row>
    <row r="12" spans="1:12" ht="21" customHeight="1" thickBot="1">
      <c r="A12" s="11" t="s">
        <v>45</v>
      </c>
      <c r="B12" s="29">
        <f t="shared" si="1"/>
        <v>21191</v>
      </c>
      <c r="C12" s="21">
        <v>7972</v>
      </c>
      <c r="D12" s="22">
        <v>13219</v>
      </c>
      <c r="L12" s="326"/>
    </row>
    <row r="13" spans="1:12" ht="21" customHeight="1" thickBot="1">
      <c r="A13" s="11" t="s">
        <v>46</v>
      </c>
      <c r="B13" s="29">
        <f t="shared" si="1"/>
        <v>14596</v>
      </c>
      <c r="C13" s="21">
        <v>7861</v>
      </c>
      <c r="D13" s="22">
        <v>6735</v>
      </c>
      <c r="L13" s="326"/>
    </row>
    <row r="14" spans="1:12" ht="21" customHeight="1" thickBot="1">
      <c r="A14" s="11" t="s">
        <v>47</v>
      </c>
      <c r="B14" s="29">
        <f t="shared" si="1"/>
        <v>105578</v>
      </c>
      <c r="C14" s="21">
        <v>53596</v>
      </c>
      <c r="D14" s="22">
        <v>51982</v>
      </c>
      <c r="L14" s="326"/>
    </row>
    <row r="15" spans="1:12" ht="21" customHeight="1" thickBot="1">
      <c r="A15" s="11" t="s">
        <v>28</v>
      </c>
      <c r="B15" s="29">
        <f t="shared" si="1"/>
        <v>10872</v>
      </c>
      <c r="C15" s="21">
        <v>5040</v>
      </c>
      <c r="D15" s="22">
        <v>5832</v>
      </c>
      <c r="L15" s="326"/>
    </row>
    <row r="16" spans="1:12" ht="21" customHeight="1" thickBot="1">
      <c r="A16" s="11" t="s">
        <v>2</v>
      </c>
      <c r="B16" s="29">
        <f t="shared" si="1"/>
        <v>74479</v>
      </c>
      <c r="C16" s="21">
        <v>28177</v>
      </c>
      <c r="D16" s="22">
        <v>46302</v>
      </c>
      <c r="L16" s="326"/>
    </row>
    <row r="17" spans="1:12" ht="21" customHeight="1" thickBot="1">
      <c r="A17" s="11" t="s">
        <v>3</v>
      </c>
      <c r="B17" s="29">
        <f t="shared" si="1"/>
        <v>36273</v>
      </c>
      <c r="C17" s="21">
        <v>16932</v>
      </c>
      <c r="D17" s="22">
        <v>19341</v>
      </c>
      <c r="L17" s="326"/>
    </row>
    <row r="18" spans="1:12" ht="21" customHeight="1" thickBot="1">
      <c r="A18" s="11" t="s">
        <v>4</v>
      </c>
      <c r="B18" s="29">
        <f t="shared" si="1"/>
        <v>20114</v>
      </c>
      <c r="C18" s="21">
        <v>9121</v>
      </c>
      <c r="D18" s="22">
        <v>10993</v>
      </c>
      <c r="L18" s="326"/>
    </row>
    <row r="19" spans="1:12" ht="21" customHeight="1" thickBot="1">
      <c r="A19" s="11" t="s">
        <v>48</v>
      </c>
      <c r="B19" s="29">
        <f t="shared" si="1"/>
        <v>10391</v>
      </c>
      <c r="C19" s="21">
        <v>6863</v>
      </c>
      <c r="D19" s="22">
        <v>3528</v>
      </c>
      <c r="L19" s="326"/>
    </row>
    <row r="20" spans="1:12" ht="21" customHeight="1" thickBot="1">
      <c r="A20" s="11" t="s">
        <v>49</v>
      </c>
      <c r="B20" s="29">
        <f t="shared" si="1"/>
        <v>119563</v>
      </c>
      <c r="C20" s="21">
        <v>54229</v>
      </c>
      <c r="D20" s="22">
        <v>65334</v>
      </c>
      <c r="L20" s="326"/>
    </row>
    <row r="21" spans="1:12" ht="21" customHeight="1" thickBot="1">
      <c r="A21" s="11" t="s">
        <v>50</v>
      </c>
      <c r="B21" s="29">
        <f t="shared" si="1"/>
        <v>59822</v>
      </c>
      <c r="C21" s="21">
        <v>24962</v>
      </c>
      <c r="D21" s="22">
        <v>34860</v>
      </c>
      <c r="L21" s="326"/>
    </row>
    <row r="22" spans="1:12" ht="21" customHeight="1" thickBot="1">
      <c r="A22" s="11" t="s">
        <v>51</v>
      </c>
      <c r="B22" s="29">
        <f t="shared" si="1"/>
        <v>122314</v>
      </c>
      <c r="C22" s="21">
        <v>47294</v>
      </c>
      <c r="D22" s="22">
        <v>75020</v>
      </c>
      <c r="L22" s="326"/>
    </row>
    <row r="23" spans="1:12" ht="21" customHeight="1" thickBot="1">
      <c r="A23" s="11" t="s">
        <v>5</v>
      </c>
      <c r="B23" s="29">
        <f t="shared" si="1"/>
        <v>122286</v>
      </c>
      <c r="C23" s="21">
        <v>54015</v>
      </c>
      <c r="D23" s="22">
        <v>68271</v>
      </c>
      <c r="L23" s="326"/>
    </row>
    <row r="24" spans="1:12" ht="21" customHeight="1" thickBot="1">
      <c r="A24" s="11" t="s">
        <v>52</v>
      </c>
      <c r="B24" s="29">
        <f t="shared" si="1"/>
        <v>30769</v>
      </c>
      <c r="C24" s="21">
        <v>12671</v>
      </c>
      <c r="D24" s="22">
        <v>18098</v>
      </c>
      <c r="L24" s="326"/>
    </row>
    <row r="25" spans="1:12" ht="21" customHeight="1" thickBot="1">
      <c r="A25" s="11" t="s">
        <v>6</v>
      </c>
      <c r="B25" s="29">
        <f t="shared" si="1"/>
        <v>18750</v>
      </c>
      <c r="C25" s="21">
        <v>11122</v>
      </c>
      <c r="D25" s="22">
        <v>7628</v>
      </c>
      <c r="L25" s="326"/>
    </row>
    <row r="26" spans="1:12" ht="21" customHeight="1" thickBot="1">
      <c r="A26" s="11" t="s">
        <v>53</v>
      </c>
      <c r="B26" s="29">
        <f t="shared" si="1"/>
        <v>30033</v>
      </c>
      <c r="C26" s="21">
        <v>14899</v>
      </c>
      <c r="D26" s="22">
        <v>15134</v>
      </c>
      <c r="L26" s="326"/>
    </row>
    <row r="27" spans="1:12" ht="21" customHeight="1" thickBot="1">
      <c r="A27" s="11" t="s">
        <v>54</v>
      </c>
      <c r="B27" s="29">
        <f t="shared" si="1"/>
        <v>48369</v>
      </c>
      <c r="C27" s="21">
        <v>21463</v>
      </c>
      <c r="D27" s="22">
        <v>26906</v>
      </c>
      <c r="L27" s="326"/>
    </row>
    <row r="28" spans="1:12" ht="21" customHeight="1" thickBot="1">
      <c r="A28" s="11" t="s">
        <v>55</v>
      </c>
      <c r="B28" s="29">
        <f t="shared" si="1"/>
        <v>43336</v>
      </c>
      <c r="C28" s="21">
        <v>25130</v>
      </c>
      <c r="D28" s="22">
        <v>18206</v>
      </c>
      <c r="L28" s="326"/>
    </row>
    <row r="29" spans="1:12" ht="21" customHeight="1" thickBot="1">
      <c r="A29" s="11" t="s">
        <v>56</v>
      </c>
      <c r="B29" s="29">
        <f t="shared" si="1"/>
        <v>6679</v>
      </c>
      <c r="C29" s="21">
        <v>2656</v>
      </c>
      <c r="D29" s="22">
        <v>4023</v>
      </c>
      <c r="L29" s="326"/>
    </row>
    <row r="30" spans="1:12" ht="21" customHeight="1" thickBot="1">
      <c r="A30" s="11" t="s">
        <v>7</v>
      </c>
      <c r="B30" s="29">
        <f t="shared" si="1"/>
        <v>35248</v>
      </c>
      <c r="C30" s="21">
        <v>14522</v>
      </c>
      <c r="D30" s="22">
        <v>20726</v>
      </c>
      <c r="L30" s="326"/>
    </row>
    <row r="31" spans="1:12" ht="21" customHeight="1" thickBot="1">
      <c r="A31" s="11" t="s">
        <v>57</v>
      </c>
      <c r="B31" s="29">
        <f t="shared" si="1"/>
        <v>111114</v>
      </c>
      <c r="C31" s="21">
        <v>49320</v>
      </c>
      <c r="D31" s="22">
        <v>61794</v>
      </c>
      <c r="L31" s="326"/>
    </row>
    <row r="32" spans="1:12" ht="21" customHeight="1" thickBot="1">
      <c r="A32" s="11" t="s">
        <v>8</v>
      </c>
      <c r="B32" s="29">
        <f t="shared" si="1"/>
        <v>36119</v>
      </c>
      <c r="C32" s="21">
        <v>16687</v>
      </c>
      <c r="D32" s="22">
        <v>19432</v>
      </c>
      <c r="L32" s="326"/>
    </row>
    <row r="33" spans="1:12" ht="21" customHeight="1" thickBot="1">
      <c r="A33" s="11" t="s">
        <v>9</v>
      </c>
      <c r="B33" s="29">
        <f t="shared" si="1"/>
        <v>120744</v>
      </c>
      <c r="C33" s="21">
        <v>51812</v>
      </c>
      <c r="D33" s="22">
        <v>68932</v>
      </c>
      <c r="L33" s="326"/>
    </row>
    <row r="34" spans="1:12" ht="21" customHeight="1" thickBot="1">
      <c r="A34" s="11" t="s">
        <v>58</v>
      </c>
      <c r="B34" s="29">
        <f t="shared" si="1"/>
        <v>38482</v>
      </c>
      <c r="C34" s="21">
        <v>15115</v>
      </c>
      <c r="D34" s="22">
        <v>23367</v>
      </c>
      <c r="L34" s="326"/>
    </row>
    <row r="35" spans="1:12" ht="21" customHeight="1" thickBot="1">
      <c r="A35" s="11" t="s">
        <v>10</v>
      </c>
      <c r="B35" s="29">
        <f t="shared" si="1"/>
        <v>15413</v>
      </c>
      <c r="C35" s="21">
        <v>7172</v>
      </c>
      <c r="D35" s="22">
        <v>8241</v>
      </c>
      <c r="L35" s="326"/>
    </row>
    <row r="36" spans="1:12" ht="21" customHeight="1" thickBot="1">
      <c r="A36" s="11" t="s">
        <v>11</v>
      </c>
      <c r="B36" s="29">
        <f t="shared" si="1"/>
        <v>45428</v>
      </c>
      <c r="C36" s="21">
        <v>19588</v>
      </c>
      <c r="D36" s="22">
        <v>25840</v>
      </c>
      <c r="L36" s="326"/>
    </row>
    <row r="37" spans="1:12" ht="21" customHeight="1" thickBot="1">
      <c r="A37" s="11" t="s">
        <v>59</v>
      </c>
      <c r="B37" s="29">
        <f t="shared" si="1"/>
        <v>20822</v>
      </c>
      <c r="C37" s="21">
        <v>9391</v>
      </c>
      <c r="D37" s="22">
        <v>11431</v>
      </c>
      <c r="L37" s="326"/>
    </row>
    <row r="38" spans="1:12" ht="46.5" customHeight="1">
      <c r="A38" s="1027" t="s">
        <v>290</v>
      </c>
      <c r="B38" s="1027"/>
      <c r="C38" s="1027"/>
      <c r="D38" s="1027"/>
      <c r="L38" s="326"/>
    </row>
    <row r="39" spans="1:12" ht="12.75" customHeight="1">
      <c r="A39" s="154"/>
      <c r="B39" s="155"/>
      <c r="C39" s="155"/>
      <c r="D39" s="155"/>
    </row>
    <row r="40" spans="1:12" ht="12.75" customHeight="1">
      <c r="A40" s="154"/>
      <c r="B40" s="155"/>
      <c r="C40" s="155"/>
      <c r="D40" s="155"/>
    </row>
    <row r="41" spans="1:12" ht="12.75" customHeight="1">
      <c r="A41" s="26"/>
      <c r="B41" s="170"/>
      <c r="C41" s="170"/>
      <c r="D41" s="170"/>
    </row>
    <row r="42" spans="1:12" ht="12.75" customHeight="1">
      <c r="A42" s="26"/>
      <c r="B42" s="170"/>
      <c r="C42" s="170"/>
      <c r="D42" s="170"/>
    </row>
  </sheetData>
  <mergeCells count="2">
    <mergeCell ref="A38:D38"/>
    <mergeCell ref="A1:D1"/>
  </mergeCells>
  <printOptions horizontalCentered="1" verticalCentered="1"/>
  <pageMargins left="0.39370078740157483" right="0.59055118110236227" top="0.19685039370078741" bottom="0.39370078740157483" header="0" footer="0"/>
  <pageSetup paperSize="9" scale="85" orientation="portrait" r:id="rId1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728EE-237E-4C48-A8D7-FF767CB82DEC}">
  <sheetPr>
    <tabColor rgb="FFFFC000"/>
  </sheetPr>
  <dimension ref="A1:L21"/>
  <sheetViews>
    <sheetView rightToLeft="1" view="pageBreakPreview" zoomScale="60" zoomScaleNormal="60" workbookViewId="0">
      <selection sqref="A1:J1"/>
    </sheetView>
  </sheetViews>
  <sheetFormatPr defaultColWidth="9.140625" defaultRowHeight="12.75"/>
  <cols>
    <col min="1" max="1" width="8.140625" style="951" customWidth="1"/>
    <col min="2" max="2" width="14.140625" style="951" customWidth="1"/>
    <col min="3" max="3" width="12.85546875" style="951" customWidth="1"/>
    <col min="4" max="4" width="13.42578125" style="951" customWidth="1"/>
    <col min="5" max="5" width="14.140625" style="951" customWidth="1"/>
    <col min="6" max="6" width="12.28515625" style="951" customWidth="1"/>
    <col min="7" max="7" width="12.42578125" style="951" customWidth="1"/>
    <col min="8" max="8" width="12.85546875" style="951" customWidth="1"/>
    <col min="9" max="9" width="12" style="951" customWidth="1"/>
    <col min="10" max="10" width="14.42578125" style="951" bestFit="1" customWidth="1"/>
    <col min="11" max="12" width="11.140625" style="951" bestFit="1" customWidth="1"/>
    <col min="13" max="256" width="9.140625" style="951"/>
    <col min="257" max="257" width="8.140625" style="951" customWidth="1"/>
    <col min="258" max="258" width="14.140625" style="951" customWidth="1"/>
    <col min="259" max="259" width="12.85546875" style="951" customWidth="1"/>
    <col min="260" max="260" width="13.42578125" style="951" customWidth="1"/>
    <col min="261" max="261" width="14.140625" style="951" customWidth="1"/>
    <col min="262" max="262" width="12.28515625" style="951" customWidth="1"/>
    <col min="263" max="263" width="12.42578125" style="951" customWidth="1"/>
    <col min="264" max="264" width="12.85546875" style="951" customWidth="1"/>
    <col min="265" max="265" width="12" style="951" customWidth="1"/>
    <col min="266" max="266" width="14.42578125" style="951" bestFit="1" customWidth="1"/>
    <col min="267" max="268" width="11.140625" style="951" bestFit="1" customWidth="1"/>
    <col min="269" max="512" width="9.140625" style="951"/>
    <col min="513" max="513" width="8.140625" style="951" customWidth="1"/>
    <col min="514" max="514" width="14.140625" style="951" customWidth="1"/>
    <col min="515" max="515" width="12.85546875" style="951" customWidth="1"/>
    <col min="516" max="516" width="13.42578125" style="951" customWidth="1"/>
    <col min="517" max="517" width="14.140625" style="951" customWidth="1"/>
    <col min="518" max="518" width="12.28515625" style="951" customWidth="1"/>
    <col min="519" max="519" width="12.42578125" style="951" customWidth="1"/>
    <col min="520" max="520" width="12.85546875" style="951" customWidth="1"/>
    <col min="521" max="521" width="12" style="951" customWidth="1"/>
    <col min="522" max="522" width="14.42578125" style="951" bestFit="1" customWidth="1"/>
    <col min="523" max="524" width="11.140625" style="951" bestFit="1" customWidth="1"/>
    <col min="525" max="768" width="9.140625" style="951"/>
    <col min="769" max="769" width="8.140625" style="951" customWidth="1"/>
    <col min="770" max="770" width="14.140625" style="951" customWidth="1"/>
    <col min="771" max="771" width="12.85546875" style="951" customWidth="1"/>
    <col min="772" max="772" width="13.42578125" style="951" customWidth="1"/>
    <col min="773" max="773" width="14.140625" style="951" customWidth="1"/>
    <col min="774" max="774" width="12.28515625" style="951" customWidth="1"/>
    <col min="775" max="775" width="12.42578125" style="951" customWidth="1"/>
    <col min="776" max="776" width="12.85546875" style="951" customWidth="1"/>
    <col min="777" max="777" width="12" style="951" customWidth="1"/>
    <col min="778" max="778" width="14.42578125" style="951" bestFit="1" customWidth="1"/>
    <col min="779" max="780" width="11.140625" style="951" bestFit="1" customWidth="1"/>
    <col min="781" max="1024" width="9.140625" style="951"/>
    <col min="1025" max="1025" width="8.140625" style="951" customWidth="1"/>
    <col min="1026" max="1026" width="14.140625" style="951" customWidth="1"/>
    <col min="1027" max="1027" width="12.85546875" style="951" customWidth="1"/>
    <col min="1028" max="1028" width="13.42578125" style="951" customWidth="1"/>
    <col min="1029" max="1029" width="14.140625" style="951" customWidth="1"/>
    <col min="1030" max="1030" width="12.28515625" style="951" customWidth="1"/>
    <col min="1031" max="1031" width="12.42578125" style="951" customWidth="1"/>
    <col min="1032" max="1032" width="12.85546875" style="951" customWidth="1"/>
    <col min="1033" max="1033" width="12" style="951" customWidth="1"/>
    <col min="1034" max="1034" width="14.42578125" style="951" bestFit="1" customWidth="1"/>
    <col min="1035" max="1036" width="11.140625" style="951" bestFit="1" customWidth="1"/>
    <col min="1037" max="1280" width="9.140625" style="951"/>
    <col min="1281" max="1281" width="8.140625" style="951" customWidth="1"/>
    <col min="1282" max="1282" width="14.140625" style="951" customWidth="1"/>
    <col min="1283" max="1283" width="12.85546875" style="951" customWidth="1"/>
    <col min="1284" max="1284" width="13.42578125" style="951" customWidth="1"/>
    <col min="1285" max="1285" width="14.140625" style="951" customWidth="1"/>
    <col min="1286" max="1286" width="12.28515625" style="951" customWidth="1"/>
    <col min="1287" max="1287" width="12.42578125" style="951" customWidth="1"/>
    <col min="1288" max="1288" width="12.85546875" style="951" customWidth="1"/>
    <col min="1289" max="1289" width="12" style="951" customWidth="1"/>
    <col min="1290" max="1290" width="14.42578125" style="951" bestFit="1" customWidth="1"/>
    <col min="1291" max="1292" width="11.140625" style="951" bestFit="1" customWidth="1"/>
    <col min="1293" max="1536" width="9.140625" style="951"/>
    <col min="1537" max="1537" width="8.140625" style="951" customWidth="1"/>
    <col min="1538" max="1538" width="14.140625" style="951" customWidth="1"/>
    <col min="1539" max="1539" width="12.85546875" style="951" customWidth="1"/>
    <col min="1540" max="1540" width="13.42578125" style="951" customWidth="1"/>
    <col min="1541" max="1541" width="14.140625" style="951" customWidth="1"/>
    <col min="1542" max="1542" width="12.28515625" style="951" customWidth="1"/>
    <col min="1543" max="1543" width="12.42578125" style="951" customWidth="1"/>
    <col min="1544" max="1544" width="12.85546875" style="951" customWidth="1"/>
    <col min="1545" max="1545" width="12" style="951" customWidth="1"/>
    <col min="1546" max="1546" width="14.42578125" style="951" bestFit="1" customWidth="1"/>
    <col min="1547" max="1548" width="11.140625" style="951" bestFit="1" customWidth="1"/>
    <col min="1549" max="1792" width="9.140625" style="951"/>
    <col min="1793" max="1793" width="8.140625" style="951" customWidth="1"/>
    <col min="1794" max="1794" width="14.140625" style="951" customWidth="1"/>
    <col min="1795" max="1795" width="12.85546875" style="951" customWidth="1"/>
    <col min="1796" max="1796" width="13.42578125" style="951" customWidth="1"/>
    <col min="1797" max="1797" width="14.140625" style="951" customWidth="1"/>
    <col min="1798" max="1798" width="12.28515625" style="951" customWidth="1"/>
    <col min="1799" max="1799" width="12.42578125" style="951" customWidth="1"/>
    <col min="1800" max="1800" width="12.85546875" style="951" customWidth="1"/>
    <col min="1801" max="1801" width="12" style="951" customWidth="1"/>
    <col min="1802" max="1802" width="14.42578125" style="951" bestFit="1" customWidth="1"/>
    <col min="1803" max="1804" width="11.140625" style="951" bestFit="1" customWidth="1"/>
    <col min="1805" max="2048" width="9.140625" style="951"/>
    <col min="2049" max="2049" width="8.140625" style="951" customWidth="1"/>
    <col min="2050" max="2050" width="14.140625" style="951" customWidth="1"/>
    <col min="2051" max="2051" width="12.85546875" style="951" customWidth="1"/>
    <col min="2052" max="2052" width="13.42578125" style="951" customWidth="1"/>
    <col min="2053" max="2053" width="14.140625" style="951" customWidth="1"/>
    <col min="2054" max="2054" width="12.28515625" style="951" customWidth="1"/>
    <col min="2055" max="2055" width="12.42578125" style="951" customWidth="1"/>
    <col min="2056" max="2056" width="12.85546875" style="951" customWidth="1"/>
    <col min="2057" max="2057" width="12" style="951" customWidth="1"/>
    <col min="2058" max="2058" width="14.42578125" style="951" bestFit="1" customWidth="1"/>
    <col min="2059" max="2060" width="11.140625" style="951" bestFit="1" customWidth="1"/>
    <col min="2061" max="2304" width="9.140625" style="951"/>
    <col min="2305" max="2305" width="8.140625" style="951" customWidth="1"/>
    <col min="2306" max="2306" width="14.140625" style="951" customWidth="1"/>
    <col min="2307" max="2307" width="12.85546875" style="951" customWidth="1"/>
    <col min="2308" max="2308" width="13.42578125" style="951" customWidth="1"/>
    <col min="2309" max="2309" width="14.140625" style="951" customWidth="1"/>
    <col min="2310" max="2310" width="12.28515625" style="951" customWidth="1"/>
    <col min="2311" max="2311" width="12.42578125" style="951" customWidth="1"/>
    <col min="2312" max="2312" width="12.85546875" style="951" customWidth="1"/>
    <col min="2313" max="2313" width="12" style="951" customWidth="1"/>
    <col min="2314" max="2314" width="14.42578125" style="951" bestFit="1" customWidth="1"/>
    <col min="2315" max="2316" width="11.140625" style="951" bestFit="1" customWidth="1"/>
    <col min="2317" max="2560" width="9.140625" style="951"/>
    <col min="2561" max="2561" width="8.140625" style="951" customWidth="1"/>
    <col min="2562" max="2562" width="14.140625" style="951" customWidth="1"/>
    <col min="2563" max="2563" width="12.85546875" style="951" customWidth="1"/>
    <col min="2564" max="2564" width="13.42578125" style="951" customWidth="1"/>
    <col min="2565" max="2565" width="14.140625" style="951" customWidth="1"/>
    <col min="2566" max="2566" width="12.28515625" style="951" customWidth="1"/>
    <col min="2567" max="2567" width="12.42578125" style="951" customWidth="1"/>
    <col min="2568" max="2568" width="12.85546875" style="951" customWidth="1"/>
    <col min="2569" max="2569" width="12" style="951" customWidth="1"/>
    <col min="2570" max="2570" width="14.42578125" style="951" bestFit="1" customWidth="1"/>
    <col min="2571" max="2572" width="11.140625" style="951" bestFit="1" customWidth="1"/>
    <col min="2573" max="2816" width="9.140625" style="951"/>
    <col min="2817" max="2817" width="8.140625" style="951" customWidth="1"/>
    <col min="2818" max="2818" width="14.140625" style="951" customWidth="1"/>
    <col min="2819" max="2819" width="12.85546875" style="951" customWidth="1"/>
    <col min="2820" max="2820" width="13.42578125" style="951" customWidth="1"/>
    <col min="2821" max="2821" width="14.140625" style="951" customWidth="1"/>
    <col min="2822" max="2822" width="12.28515625" style="951" customWidth="1"/>
    <col min="2823" max="2823" width="12.42578125" style="951" customWidth="1"/>
    <col min="2824" max="2824" width="12.85546875" style="951" customWidth="1"/>
    <col min="2825" max="2825" width="12" style="951" customWidth="1"/>
    <col min="2826" max="2826" width="14.42578125" style="951" bestFit="1" customWidth="1"/>
    <col min="2827" max="2828" width="11.140625" style="951" bestFit="1" customWidth="1"/>
    <col min="2829" max="3072" width="9.140625" style="951"/>
    <col min="3073" max="3073" width="8.140625" style="951" customWidth="1"/>
    <col min="3074" max="3074" width="14.140625" style="951" customWidth="1"/>
    <col min="3075" max="3075" width="12.85546875" style="951" customWidth="1"/>
    <col min="3076" max="3076" width="13.42578125" style="951" customWidth="1"/>
    <col min="3077" max="3077" width="14.140625" style="951" customWidth="1"/>
    <col min="3078" max="3078" width="12.28515625" style="951" customWidth="1"/>
    <col min="3079" max="3079" width="12.42578125" style="951" customWidth="1"/>
    <col min="3080" max="3080" width="12.85546875" style="951" customWidth="1"/>
    <col min="3081" max="3081" width="12" style="951" customWidth="1"/>
    <col min="3082" max="3082" width="14.42578125" style="951" bestFit="1" customWidth="1"/>
    <col min="3083" max="3084" width="11.140625" style="951" bestFit="1" customWidth="1"/>
    <col min="3085" max="3328" width="9.140625" style="951"/>
    <col min="3329" max="3329" width="8.140625" style="951" customWidth="1"/>
    <col min="3330" max="3330" width="14.140625" style="951" customWidth="1"/>
    <col min="3331" max="3331" width="12.85546875" style="951" customWidth="1"/>
    <col min="3332" max="3332" width="13.42578125" style="951" customWidth="1"/>
    <col min="3333" max="3333" width="14.140625" style="951" customWidth="1"/>
    <col min="3334" max="3334" width="12.28515625" style="951" customWidth="1"/>
    <col min="3335" max="3335" width="12.42578125" style="951" customWidth="1"/>
    <col min="3336" max="3336" width="12.85546875" style="951" customWidth="1"/>
    <col min="3337" max="3337" width="12" style="951" customWidth="1"/>
    <col min="3338" max="3338" width="14.42578125" style="951" bestFit="1" customWidth="1"/>
    <col min="3339" max="3340" width="11.140625" style="951" bestFit="1" customWidth="1"/>
    <col min="3341" max="3584" width="9.140625" style="951"/>
    <col min="3585" max="3585" width="8.140625" style="951" customWidth="1"/>
    <col min="3586" max="3586" width="14.140625" style="951" customWidth="1"/>
    <col min="3587" max="3587" width="12.85546875" style="951" customWidth="1"/>
    <col min="3588" max="3588" width="13.42578125" style="951" customWidth="1"/>
    <col min="3589" max="3589" width="14.140625" style="951" customWidth="1"/>
    <col min="3590" max="3590" width="12.28515625" style="951" customWidth="1"/>
    <col min="3591" max="3591" width="12.42578125" style="951" customWidth="1"/>
    <col min="3592" max="3592" width="12.85546875" style="951" customWidth="1"/>
    <col min="3593" max="3593" width="12" style="951" customWidth="1"/>
    <col min="3594" max="3594" width="14.42578125" style="951" bestFit="1" customWidth="1"/>
    <col min="3595" max="3596" width="11.140625" style="951" bestFit="1" customWidth="1"/>
    <col min="3597" max="3840" width="9.140625" style="951"/>
    <col min="3841" max="3841" width="8.140625" style="951" customWidth="1"/>
    <col min="3842" max="3842" width="14.140625" style="951" customWidth="1"/>
    <col min="3843" max="3843" width="12.85546875" style="951" customWidth="1"/>
    <col min="3844" max="3844" width="13.42578125" style="951" customWidth="1"/>
    <col min="3845" max="3845" width="14.140625" style="951" customWidth="1"/>
    <col min="3846" max="3846" width="12.28515625" style="951" customWidth="1"/>
    <col min="3847" max="3847" width="12.42578125" style="951" customWidth="1"/>
    <col min="3848" max="3848" width="12.85546875" style="951" customWidth="1"/>
    <col min="3849" max="3849" width="12" style="951" customWidth="1"/>
    <col min="3850" max="3850" width="14.42578125" style="951" bestFit="1" customWidth="1"/>
    <col min="3851" max="3852" width="11.140625" style="951" bestFit="1" customWidth="1"/>
    <col min="3853" max="4096" width="9.140625" style="951"/>
    <col min="4097" max="4097" width="8.140625" style="951" customWidth="1"/>
    <col min="4098" max="4098" width="14.140625" style="951" customWidth="1"/>
    <col min="4099" max="4099" width="12.85546875" style="951" customWidth="1"/>
    <col min="4100" max="4100" width="13.42578125" style="951" customWidth="1"/>
    <col min="4101" max="4101" width="14.140625" style="951" customWidth="1"/>
    <col min="4102" max="4102" width="12.28515625" style="951" customWidth="1"/>
    <col min="4103" max="4103" width="12.42578125" style="951" customWidth="1"/>
    <col min="4104" max="4104" width="12.85546875" style="951" customWidth="1"/>
    <col min="4105" max="4105" width="12" style="951" customWidth="1"/>
    <col min="4106" max="4106" width="14.42578125" style="951" bestFit="1" customWidth="1"/>
    <col min="4107" max="4108" width="11.140625" style="951" bestFit="1" customWidth="1"/>
    <col min="4109" max="4352" width="9.140625" style="951"/>
    <col min="4353" max="4353" width="8.140625" style="951" customWidth="1"/>
    <col min="4354" max="4354" width="14.140625" style="951" customWidth="1"/>
    <col min="4355" max="4355" width="12.85546875" style="951" customWidth="1"/>
    <col min="4356" max="4356" width="13.42578125" style="951" customWidth="1"/>
    <col min="4357" max="4357" width="14.140625" style="951" customWidth="1"/>
    <col min="4358" max="4358" width="12.28515625" style="951" customWidth="1"/>
    <col min="4359" max="4359" width="12.42578125" style="951" customWidth="1"/>
    <col min="4360" max="4360" width="12.85546875" style="951" customWidth="1"/>
    <col min="4361" max="4361" width="12" style="951" customWidth="1"/>
    <col min="4362" max="4362" width="14.42578125" style="951" bestFit="1" customWidth="1"/>
    <col min="4363" max="4364" width="11.140625" style="951" bestFit="1" customWidth="1"/>
    <col min="4365" max="4608" width="9.140625" style="951"/>
    <col min="4609" max="4609" width="8.140625" style="951" customWidth="1"/>
    <col min="4610" max="4610" width="14.140625" style="951" customWidth="1"/>
    <col min="4611" max="4611" width="12.85546875" style="951" customWidth="1"/>
    <col min="4612" max="4612" width="13.42578125" style="951" customWidth="1"/>
    <col min="4613" max="4613" width="14.140625" style="951" customWidth="1"/>
    <col min="4614" max="4614" width="12.28515625" style="951" customWidth="1"/>
    <col min="4615" max="4615" width="12.42578125" style="951" customWidth="1"/>
    <col min="4616" max="4616" width="12.85546875" style="951" customWidth="1"/>
    <col min="4617" max="4617" width="12" style="951" customWidth="1"/>
    <col min="4618" max="4618" width="14.42578125" style="951" bestFit="1" customWidth="1"/>
    <col min="4619" max="4620" width="11.140625" style="951" bestFit="1" customWidth="1"/>
    <col min="4621" max="4864" width="9.140625" style="951"/>
    <col min="4865" max="4865" width="8.140625" style="951" customWidth="1"/>
    <col min="4866" max="4866" width="14.140625" style="951" customWidth="1"/>
    <col min="4867" max="4867" width="12.85546875" style="951" customWidth="1"/>
    <col min="4868" max="4868" width="13.42578125" style="951" customWidth="1"/>
    <col min="4869" max="4869" width="14.140625" style="951" customWidth="1"/>
    <col min="4870" max="4870" width="12.28515625" style="951" customWidth="1"/>
    <col min="4871" max="4871" width="12.42578125" style="951" customWidth="1"/>
    <col min="4872" max="4872" width="12.85546875" style="951" customWidth="1"/>
    <col min="4873" max="4873" width="12" style="951" customWidth="1"/>
    <col min="4874" max="4874" width="14.42578125" style="951" bestFit="1" customWidth="1"/>
    <col min="4875" max="4876" width="11.140625" style="951" bestFit="1" customWidth="1"/>
    <col min="4877" max="5120" width="9.140625" style="951"/>
    <col min="5121" max="5121" width="8.140625" style="951" customWidth="1"/>
    <col min="5122" max="5122" width="14.140625" style="951" customWidth="1"/>
    <col min="5123" max="5123" width="12.85546875" style="951" customWidth="1"/>
    <col min="5124" max="5124" width="13.42578125" style="951" customWidth="1"/>
    <col min="5125" max="5125" width="14.140625" style="951" customWidth="1"/>
    <col min="5126" max="5126" width="12.28515625" style="951" customWidth="1"/>
    <col min="5127" max="5127" width="12.42578125" style="951" customWidth="1"/>
    <col min="5128" max="5128" width="12.85546875" style="951" customWidth="1"/>
    <col min="5129" max="5129" width="12" style="951" customWidth="1"/>
    <col min="5130" max="5130" width="14.42578125" style="951" bestFit="1" customWidth="1"/>
    <col min="5131" max="5132" width="11.140625" style="951" bestFit="1" customWidth="1"/>
    <col min="5133" max="5376" width="9.140625" style="951"/>
    <col min="5377" max="5377" width="8.140625" style="951" customWidth="1"/>
    <col min="5378" max="5378" width="14.140625" style="951" customWidth="1"/>
    <col min="5379" max="5379" width="12.85546875" style="951" customWidth="1"/>
    <col min="5380" max="5380" width="13.42578125" style="951" customWidth="1"/>
    <col min="5381" max="5381" width="14.140625" style="951" customWidth="1"/>
    <col min="5382" max="5382" width="12.28515625" style="951" customWidth="1"/>
    <col min="5383" max="5383" width="12.42578125" style="951" customWidth="1"/>
    <col min="5384" max="5384" width="12.85546875" style="951" customWidth="1"/>
    <col min="5385" max="5385" width="12" style="951" customWidth="1"/>
    <col min="5386" max="5386" width="14.42578125" style="951" bestFit="1" customWidth="1"/>
    <col min="5387" max="5388" width="11.140625" style="951" bestFit="1" customWidth="1"/>
    <col min="5389" max="5632" width="9.140625" style="951"/>
    <col min="5633" max="5633" width="8.140625" style="951" customWidth="1"/>
    <col min="5634" max="5634" width="14.140625" style="951" customWidth="1"/>
    <col min="5635" max="5635" width="12.85546875" style="951" customWidth="1"/>
    <col min="5636" max="5636" width="13.42578125" style="951" customWidth="1"/>
    <col min="5637" max="5637" width="14.140625" style="951" customWidth="1"/>
    <col min="5638" max="5638" width="12.28515625" style="951" customWidth="1"/>
    <col min="5639" max="5639" width="12.42578125" style="951" customWidth="1"/>
    <col min="5640" max="5640" width="12.85546875" style="951" customWidth="1"/>
    <col min="5641" max="5641" width="12" style="951" customWidth="1"/>
    <col min="5642" max="5642" width="14.42578125" style="951" bestFit="1" customWidth="1"/>
    <col min="5643" max="5644" width="11.140625" style="951" bestFit="1" customWidth="1"/>
    <col min="5645" max="5888" width="9.140625" style="951"/>
    <col min="5889" max="5889" width="8.140625" style="951" customWidth="1"/>
    <col min="5890" max="5890" width="14.140625" style="951" customWidth="1"/>
    <col min="5891" max="5891" width="12.85546875" style="951" customWidth="1"/>
    <col min="5892" max="5892" width="13.42578125" style="951" customWidth="1"/>
    <col min="5893" max="5893" width="14.140625" style="951" customWidth="1"/>
    <col min="5894" max="5894" width="12.28515625" style="951" customWidth="1"/>
    <col min="5895" max="5895" width="12.42578125" style="951" customWidth="1"/>
    <col min="5896" max="5896" width="12.85546875" style="951" customWidth="1"/>
    <col min="5897" max="5897" width="12" style="951" customWidth="1"/>
    <col min="5898" max="5898" width="14.42578125" style="951" bestFit="1" customWidth="1"/>
    <col min="5899" max="5900" width="11.140625" style="951" bestFit="1" customWidth="1"/>
    <col min="5901" max="6144" width="9.140625" style="951"/>
    <col min="6145" max="6145" width="8.140625" style="951" customWidth="1"/>
    <col min="6146" max="6146" width="14.140625" style="951" customWidth="1"/>
    <col min="6147" max="6147" width="12.85546875" style="951" customWidth="1"/>
    <col min="6148" max="6148" width="13.42578125" style="951" customWidth="1"/>
    <col min="6149" max="6149" width="14.140625" style="951" customWidth="1"/>
    <col min="6150" max="6150" width="12.28515625" style="951" customWidth="1"/>
    <col min="6151" max="6151" width="12.42578125" style="951" customWidth="1"/>
    <col min="6152" max="6152" width="12.85546875" style="951" customWidth="1"/>
    <col min="6153" max="6153" width="12" style="951" customWidth="1"/>
    <col min="6154" max="6154" width="14.42578125" style="951" bestFit="1" customWidth="1"/>
    <col min="6155" max="6156" width="11.140625" style="951" bestFit="1" customWidth="1"/>
    <col min="6157" max="6400" width="9.140625" style="951"/>
    <col min="6401" max="6401" width="8.140625" style="951" customWidth="1"/>
    <col min="6402" max="6402" width="14.140625" style="951" customWidth="1"/>
    <col min="6403" max="6403" width="12.85546875" style="951" customWidth="1"/>
    <col min="6404" max="6404" width="13.42578125" style="951" customWidth="1"/>
    <col min="6405" max="6405" width="14.140625" style="951" customWidth="1"/>
    <col min="6406" max="6406" width="12.28515625" style="951" customWidth="1"/>
    <col min="6407" max="6407" width="12.42578125" style="951" customWidth="1"/>
    <col min="6408" max="6408" width="12.85546875" style="951" customWidth="1"/>
    <col min="6409" max="6409" width="12" style="951" customWidth="1"/>
    <col min="6410" max="6410" width="14.42578125" style="951" bestFit="1" customWidth="1"/>
    <col min="6411" max="6412" width="11.140625" style="951" bestFit="1" customWidth="1"/>
    <col min="6413" max="6656" width="9.140625" style="951"/>
    <col min="6657" max="6657" width="8.140625" style="951" customWidth="1"/>
    <col min="6658" max="6658" width="14.140625" style="951" customWidth="1"/>
    <col min="6659" max="6659" width="12.85546875" style="951" customWidth="1"/>
    <col min="6660" max="6660" width="13.42578125" style="951" customWidth="1"/>
    <col min="6661" max="6661" width="14.140625" style="951" customWidth="1"/>
    <col min="6662" max="6662" width="12.28515625" style="951" customWidth="1"/>
    <col min="6663" max="6663" width="12.42578125" style="951" customWidth="1"/>
    <col min="6664" max="6664" width="12.85546875" style="951" customWidth="1"/>
    <col min="6665" max="6665" width="12" style="951" customWidth="1"/>
    <col min="6666" max="6666" width="14.42578125" style="951" bestFit="1" customWidth="1"/>
    <col min="6667" max="6668" width="11.140625" style="951" bestFit="1" customWidth="1"/>
    <col min="6669" max="6912" width="9.140625" style="951"/>
    <col min="6913" max="6913" width="8.140625" style="951" customWidth="1"/>
    <col min="6914" max="6914" width="14.140625" style="951" customWidth="1"/>
    <col min="6915" max="6915" width="12.85546875" style="951" customWidth="1"/>
    <col min="6916" max="6916" width="13.42578125" style="951" customWidth="1"/>
    <col min="6917" max="6917" width="14.140625" style="951" customWidth="1"/>
    <col min="6918" max="6918" width="12.28515625" style="951" customWidth="1"/>
    <col min="6919" max="6919" width="12.42578125" style="951" customWidth="1"/>
    <col min="6920" max="6920" width="12.85546875" style="951" customWidth="1"/>
    <col min="6921" max="6921" width="12" style="951" customWidth="1"/>
    <col min="6922" max="6922" width="14.42578125" style="951" bestFit="1" customWidth="1"/>
    <col min="6923" max="6924" width="11.140625" style="951" bestFit="1" customWidth="1"/>
    <col min="6925" max="7168" width="9.140625" style="951"/>
    <col min="7169" max="7169" width="8.140625" style="951" customWidth="1"/>
    <col min="7170" max="7170" width="14.140625" style="951" customWidth="1"/>
    <col min="7171" max="7171" width="12.85546875" style="951" customWidth="1"/>
    <col min="7172" max="7172" width="13.42578125" style="951" customWidth="1"/>
    <col min="7173" max="7173" width="14.140625" style="951" customWidth="1"/>
    <col min="7174" max="7174" width="12.28515625" style="951" customWidth="1"/>
    <col min="7175" max="7175" width="12.42578125" style="951" customWidth="1"/>
    <col min="7176" max="7176" width="12.85546875" style="951" customWidth="1"/>
    <col min="7177" max="7177" width="12" style="951" customWidth="1"/>
    <col min="7178" max="7178" width="14.42578125" style="951" bestFit="1" customWidth="1"/>
    <col min="7179" max="7180" width="11.140625" style="951" bestFit="1" customWidth="1"/>
    <col min="7181" max="7424" width="9.140625" style="951"/>
    <col min="7425" max="7425" width="8.140625" style="951" customWidth="1"/>
    <col min="7426" max="7426" width="14.140625" style="951" customWidth="1"/>
    <col min="7427" max="7427" width="12.85546875" style="951" customWidth="1"/>
    <col min="7428" max="7428" width="13.42578125" style="951" customWidth="1"/>
    <col min="7429" max="7429" width="14.140625" style="951" customWidth="1"/>
    <col min="7430" max="7430" width="12.28515625" style="951" customWidth="1"/>
    <col min="7431" max="7431" width="12.42578125" style="951" customWidth="1"/>
    <col min="7432" max="7432" width="12.85546875" style="951" customWidth="1"/>
    <col min="7433" max="7433" width="12" style="951" customWidth="1"/>
    <col min="7434" max="7434" width="14.42578125" style="951" bestFit="1" customWidth="1"/>
    <col min="7435" max="7436" width="11.140625" style="951" bestFit="1" customWidth="1"/>
    <col min="7437" max="7680" width="9.140625" style="951"/>
    <col min="7681" max="7681" width="8.140625" style="951" customWidth="1"/>
    <col min="7682" max="7682" width="14.140625" style="951" customWidth="1"/>
    <col min="7683" max="7683" width="12.85546875" style="951" customWidth="1"/>
    <col min="7684" max="7684" width="13.42578125" style="951" customWidth="1"/>
    <col min="7685" max="7685" width="14.140625" style="951" customWidth="1"/>
    <col min="7686" max="7686" width="12.28515625" style="951" customWidth="1"/>
    <col min="7687" max="7687" width="12.42578125" style="951" customWidth="1"/>
    <col min="7688" max="7688" width="12.85546875" style="951" customWidth="1"/>
    <col min="7689" max="7689" width="12" style="951" customWidth="1"/>
    <col min="7690" max="7690" width="14.42578125" style="951" bestFit="1" customWidth="1"/>
    <col min="7691" max="7692" width="11.140625" style="951" bestFit="1" customWidth="1"/>
    <col min="7693" max="7936" width="9.140625" style="951"/>
    <col min="7937" max="7937" width="8.140625" style="951" customWidth="1"/>
    <col min="7938" max="7938" width="14.140625" style="951" customWidth="1"/>
    <col min="7939" max="7939" width="12.85546875" style="951" customWidth="1"/>
    <col min="7940" max="7940" width="13.42578125" style="951" customWidth="1"/>
    <col min="7941" max="7941" width="14.140625" style="951" customWidth="1"/>
    <col min="7942" max="7942" width="12.28515625" style="951" customWidth="1"/>
    <col min="7943" max="7943" width="12.42578125" style="951" customWidth="1"/>
    <col min="7944" max="7944" width="12.85546875" style="951" customWidth="1"/>
    <col min="7945" max="7945" width="12" style="951" customWidth="1"/>
    <col min="7946" max="7946" width="14.42578125" style="951" bestFit="1" customWidth="1"/>
    <col min="7947" max="7948" width="11.140625" style="951" bestFit="1" customWidth="1"/>
    <col min="7949" max="8192" width="9.140625" style="951"/>
    <col min="8193" max="8193" width="8.140625" style="951" customWidth="1"/>
    <col min="8194" max="8194" width="14.140625" style="951" customWidth="1"/>
    <col min="8195" max="8195" width="12.85546875" style="951" customWidth="1"/>
    <col min="8196" max="8196" width="13.42578125" style="951" customWidth="1"/>
    <col min="8197" max="8197" width="14.140625" style="951" customWidth="1"/>
    <col min="8198" max="8198" width="12.28515625" style="951" customWidth="1"/>
    <col min="8199" max="8199" width="12.42578125" style="951" customWidth="1"/>
    <col min="8200" max="8200" width="12.85546875" style="951" customWidth="1"/>
    <col min="8201" max="8201" width="12" style="951" customWidth="1"/>
    <col min="8202" max="8202" width="14.42578125" style="951" bestFit="1" customWidth="1"/>
    <col min="8203" max="8204" width="11.140625" style="951" bestFit="1" customWidth="1"/>
    <col min="8205" max="8448" width="9.140625" style="951"/>
    <col min="8449" max="8449" width="8.140625" style="951" customWidth="1"/>
    <col min="8450" max="8450" width="14.140625" style="951" customWidth="1"/>
    <col min="8451" max="8451" width="12.85546875" style="951" customWidth="1"/>
    <col min="8452" max="8452" width="13.42578125" style="951" customWidth="1"/>
    <col min="8453" max="8453" width="14.140625" style="951" customWidth="1"/>
    <col min="8454" max="8454" width="12.28515625" style="951" customWidth="1"/>
    <col min="8455" max="8455" width="12.42578125" style="951" customWidth="1"/>
    <col min="8456" max="8456" width="12.85546875" style="951" customWidth="1"/>
    <col min="8457" max="8457" width="12" style="951" customWidth="1"/>
    <col min="8458" max="8458" width="14.42578125" style="951" bestFit="1" customWidth="1"/>
    <col min="8459" max="8460" width="11.140625" style="951" bestFit="1" customWidth="1"/>
    <col min="8461" max="8704" width="9.140625" style="951"/>
    <col min="8705" max="8705" width="8.140625" style="951" customWidth="1"/>
    <col min="8706" max="8706" width="14.140625" style="951" customWidth="1"/>
    <col min="8707" max="8707" width="12.85546875" style="951" customWidth="1"/>
    <col min="8708" max="8708" width="13.42578125" style="951" customWidth="1"/>
    <col min="8709" max="8709" width="14.140625" style="951" customWidth="1"/>
    <col min="8710" max="8710" width="12.28515625" style="951" customWidth="1"/>
    <col min="8711" max="8711" width="12.42578125" style="951" customWidth="1"/>
    <col min="8712" max="8712" width="12.85546875" style="951" customWidth="1"/>
    <col min="8713" max="8713" width="12" style="951" customWidth="1"/>
    <col min="8714" max="8714" width="14.42578125" style="951" bestFit="1" customWidth="1"/>
    <col min="8715" max="8716" width="11.140625" style="951" bestFit="1" customWidth="1"/>
    <col min="8717" max="8960" width="9.140625" style="951"/>
    <col min="8961" max="8961" width="8.140625" style="951" customWidth="1"/>
    <col min="8962" max="8962" width="14.140625" style="951" customWidth="1"/>
    <col min="8963" max="8963" width="12.85546875" style="951" customWidth="1"/>
    <col min="8964" max="8964" width="13.42578125" style="951" customWidth="1"/>
    <col min="8965" max="8965" width="14.140625" style="951" customWidth="1"/>
    <col min="8966" max="8966" width="12.28515625" style="951" customWidth="1"/>
    <col min="8967" max="8967" width="12.42578125" style="951" customWidth="1"/>
    <col min="8968" max="8968" width="12.85546875" style="951" customWidth="1"/>
    <col min="8969" max="8969" width="12" style="951" customWidth="1"/>
    <col min="8970" max="8970" width="14.42578125" style="951" bestFit="1" customWidth="1"/>
    <col min="8971" max="8972" width="11.140625" style="951" bestFit="1" customWidth="1"/>
    <col min="8973" max="9216" width="9.140625" style="951"/>
    <col min="9217" max="9217" width="8.140625" style="951" customWidth="1"/>
    <col min="9218" max="9218" width="14.140625" style="951" customWidth="1"/>
    <col min="9219" max="9219" width="12.85546875" style="951" customWidth="1"/>
    <col min="9220" max="9220" width="13.42578125" style="951" customWidth="1"/>
    <col min="9221" max="9221" width="14.140625" style="951" customWidth="1"/>
    <col min="9222" max="9222" width="12.28515625" style="951" customWidth="1"/>
    <col min="9223" max="9223" width="12.42578125" style="951" customWidth="1"/>
    <col min="9224" max="9224" width="12.85546875" style="951" customWidth="1"/>
    <col min="9225" max="9225" width="12" style="951" customWidth="1"/>
    <col min="9226" max="9226" width="14.42578125" style="951" bestFit="1" customWidth="1"/>
    <col min="9227" max="9228" width="11.140625" style="951" bestFit="1" customWidth="1"/>
    <col min="9229" max="9472" width="9.140625" style="951"/>
    <col min="9473" max="9473" width="8.140625" style="951" customWidth="1"/>
    <col min="9474" max="9474" width="14.140625" style="951" customWidth="1"/>
    <col min="9475" max="9475" width="12.85546875" style="951" customWidth="1"/>
    <col min="9476" max="9476" width="13.42578125" style="951" customWidth="1"/>
    <col min="9477" max="9477" width="14.140625" style="951" customWidth="1"/>
    <col min="9478" max="9478" width="12.28515625" style="951" customWidth="1"/>
    <col min="9479" max="9479" width="12.42578125" style="951" customWidth="1"/>
    <col min="9480" max="9480" width="12.85546875" style="951" customWidth="1"/>
    <col min="9481" max="9481" width="12" style="951" customWidth="1"/>
    <col min="9482" max="9482" width="14.42578125" style="951" bestFit="1" customWidth="1"/>
    <col min="9483" max="9484" width="11.140625" style="951" bestFit="1" customWidth="1"/>
    <col min="9485" max="9728" width="9.140625" style="951"/>
    <col min="9729" max="9729" width="8.140625" style="951" customWidth="1"/>
    <col min="9730" max="9730" width="14.140625" style="951" customWidth="1"/>
    <col min="9731" max="9731" width="12.85546875" style="951" customWidth="1"/>
    <col min="9732" max="9732" width="13.42578125" style="951" customWidth="1"/>
    <col min="9733" max="9733" width="14.140625" style="951" customWidth="1"/>
    <col min="9734" max="9734" width="12.28515625" style="951" customWidth="1"/>
    <col min="9735" max="9735" width="12.42578125" style="951" customWidth="1"/>
    <col min="9736" max="9736" width="12.85546875" style="951" customWidth="1"/>
    <col min="9737" max="9737" width="12" style="951" customWidth="1"/>
    <col min="9738" max="9738" width="14.42578125" style="951" bestFit="1" customWidth="1"/>
    <col min="9739" max="9740" width="11.140625" style="951" bestFit="1" customWidth="1"/>
    <col min="9741" max="9984" width="9.140625" style="951"/>
    <col min="9985" max="9985" width="8.140625" style="951" customWidth="1"/>
    <col min="9986" max="9986" width="14.140625" style="951" customWidth="1"/>
    <col min="9987" max="9987" width="12.85546875" style="951" customWidth="1"/>
    <col min="9988" max="9988" width="13.42578125" style="951" customWidth="1"/>
    <col min="9989" max="9989" width="14.140625" style="951" customWidth="1"/>
    <col min="9990" max="9990" width="12.28515625" style="951" customWidth="1"/>
    <col min="9991" max="9991" width="12.42578125" style="951" customWidth="1"/>
    <col min="9992" max="9992" width="12.85546875" style="951" customWidth="1"/>
    <col min="9993" max="9993" width="12" style="951" customWidth="1"/>
    <col min="9994" max="9994" width="14.42578125" style="951" bestFit="1" customWidth="1"/>
    <col min="9995" max="9996" width="11.140625" style="951" bestFit="1" customWidth="1"/>
    <col min="9997" max="10240" width="9.140625" style="951"/>
    <col min="10241" max="10241" width="8.140625" style="951" customWidth="1"/>
    <col min="10242" max="10242" width="14.140625" style="951" customWidth="1"/>
    <col min="10243" max="10243" width="12.85546875" style="951" customWidth="1"/>
    <col min="10244" max="10244" width="13.42578125" style="951" customWidth="1"/>
    <col min="10245" max="10245" width="14.140625" style="951" customWidth="1"/>
    <col min="10246" max="10246" width="12.28515625" style="951" customWidth="1"/>
    <col min="10247" max="10247" width="12.42578125" style="951" customWidth="1"/>
    <col min="10248" max="10248" width="12.85546875" style="951" customWidth="1"/>
    <col min="10249" max="10249" width="12" style="951" customWidth="1"/>
    <col min="10250" max="10250" width="14.42578125" style="951" bestFit="1" customWidth="1"/>
    <col min="10251" max="10252" width="11.140625" style="951" bestFit="1" customWidth="1"/>
    <col min="10253" max="10496" width="9.140625" style="951"/>
    <col min="10497" max="10497" width="8.140625" style="951" customWidth="1"/>
    <col min="10498" max="10498" width="14.140625" style="951" customWidth="1"/>
    <col min="10499" max="10499" width="12.85546875" style="951" customWidth="1"/>
    <col min="10500" max="10500" width="13.42578125" style="951" customWidth="1"/>
    <col min="10501" max="10501" width="14.140625" style="951" customWidth="1"/>
    <col min="10502" max="10502" width="12.28515625" style="951" customWidth="1"/>
    <col min="10503" max="10503" width="12.42578125" style="951" customWidth="1"/>
    <col min="10504" max="10504" width="12.85546875" style="951" customWidth="1"/>
    <col min="10505" max="10505" width="12" style="951" customWidth="1"/>
    <col min="10506" max="10506" width="14.42578125" style="951" bestFit="1" customWidth="1"/>
    <col min="10507" max="10508" width="11.140625" style="951" bestFit="1" customWidth="1"/>
    <col min="10509" max="10752" width="9.140625" style="951"/>
    <col min="10753" max="10753" width="8.140625" style="951" customWidth="1"/>
    <col min="10754" max="10754" width="14.140625" style="951" customWidth="1"/>
    <col min="10755" max="10755" width="12.85546875" style="951" customWidth="1"/>
    <col min="10756" max="10756" width="13.42578125" style="951" customWidth="1"/>
    <col min="10757" max="10757" width="14.140625" style="951" customWidth="1"/>
    <col min="10758" max="10758" width="12.28515625" style="951" customWidth="1"/>
    <col min="10759" max="10759" width="12.42578125" style="951" customWidth="1"/>
    <col min="10760" max="10760" width="12.85546875" style="951" customWidth="1"/>
    <col min="10761" max="10761" width="12" style="951" customWidth="1"/>
    <col min="10762" max="10762" width="14.42578125" style="951" bestFit="1" customWidth="1"/>
    <col min="10763" max="10764" width="11.140625" style="951" bestFit="1" customWidth="1"/>
    <col min="10765" max="11008" width="9.140625" style="951"/>
    <col min="11009" max="11009" width="8.140625" style="951" customWidth="1"/>
    <col min="11010" max="11010" width="14.140625" style="951" customWidth="1"/>
    <col min="11011" max="11011" width="12.85546875" style="951" customWidth="1"/>
    <col min="11012" max="11012" width="13.42578125" style="951" customWidth="1"/>
    <col min="11013" max="11013" width="14.140625" style="951" customWidth="1"/>
    <col min="11014" max="11014" width="12.28515625" style="951" customWidth="1"/>
    <col min="11015" max="11015" width="12.42578125" style="951" customWidth="1"/>
    <col min="11016" max="11016" width="12.85546875" style="951" customWidth="1"/>
    <col min="11017" max="11017" width="12" style="951" customWidth="1"/>
    <col min="11018" max="11018" width="14.42578125" style="951" bestFit="1" customWidth="1"/>
    <col min="11019" max="11020" width="11.140625" style="951" bestFit="1" customWidth="1"/>
    <col min="11021" max="11264" width="9.140625" style="951"/>
    <col min="11265" max="11265" width="8.140625" style="951" customWidth="1"/>
    <col min="11266" max="11266" width="14.140625" style="951" customWidth="1"/>
    <col min="11267" max="11267" width="12.85546875" style="951" customWidth="1"/>
    <col min="11268" max="11268" width="13.42578125" style="951" customWidth="1"/>
    <col min="11269" max="11269" width="14.140625" style="951" customWidth="1"/>
    <col min="11270" max="11270" width="12.28515625" style="951" customWidth="1"/>
    <col min="11271" max="11271" width="12.42578125" style="951" customWidth="1"/>
    <col min="11272" max="11272" width="12.85546875" style="951" customWidth="1"/>
    <col min="11273" max="11273" width="12" style="951" customWidth="1"/>
    <col min="11274" max="11274" width="14.42578125" style="951" bestFit="1" customWidth="1"/>
    <col min="11275" max="11276" width="11.140625" style="951" bestFit="1" customWidth="1"/>
    <col min="11277" max="11520" width="9.140625" style="951"/>
    <col min="11521" max="11521" width="8.140625" style="951" customWidth="1"/>
    <col min="11522" max="11522" width="14.140625" style="951" customWidth="1"/>
    <col min="11523" max="11523" width="12.85546875" style="951" customWidth="1"/>
    <col min="11524" max="11524" width="13.42578125" style="951" customWidth="1"/>
    <col min="11525" max="11525" width="14.140625" style="951" customWidth="1"/>
    <col min="11526" max="11526" width="12.28515625" style="951" customWidth="1"/>
    <col min="11527" max="11527" width="12.42578125" style="951" customWidth="1"/>
    <col min="11528" max="11528" width="12.85546875" style="951" customWidth="1"/>
    <col min="11529" max="11529" width="12" style="951" customWidth="1"/>
    <col min="11530" max="11530" width="14.42578125" style="951" bestFit="1" customWidth="1"/>
    <col min="11531" max="11532" width="11.140625" style="951" bestFit="1" customWidth="1"/>
    <col min="11533" max="11776" width="9.140625" style="951"/>
    <col min="11777" max="11777" width="8.140625" style="951" customWidth="1"/>
    <col min="11778" max="11778" width="14.140625" style="951" customWidth="1"/>
    <col min="11779" max="11779" width="12.85546875" style="951" customWidth="1"/>
    <col min="11780" max="11780" width="13.42578125" style="951" customWidth="1"/>
    <col min="11781" max="11781" width="14.140625" style="951" customWidth="1"/>
    <col min="11782" max="11782" width="12.28515625" style="951" customWidth="1"/>
    <col min="11783" max="11783" width="12.42578125" style="951" customWidth="1"/>
    <col min="11784" max="11784" width="12.85546875" style="951" customWidth="1"/>
    <col min="11785" max="11785" width="12" style="951" customWidth="1"/>
    <col min="11786" max="11786" width="14.42578125" style="951" bestFit="1" customWidth="1"/>
    <col min="11787" max="11788" width="11.140625" style="951" bestFit="1" customWidth="1"/>
    <col min="11789" max="12032" width="9.140625" style="951"/>
    <col min="12033" max="12033" width="8.140625" style="951" customWidth="1"/>
    <col min="12034" max="12034" width="14.140625" style="951" customWidth="1"/>
    <col min="12035" max="12035" width="12.85546875" style="951" customWidth="1"/>
    <col min="12036" max="12036" width="13.42578125" style="951" customWidth="1"/>
    <col min="12037" max="12037" width="14.140625" style="951" customWidth="1"/>
    <col min="12038" max="12038" width="12.28515625" style="951" customWidth="1"/>
    <col min="12039" max="12039" width="12.42578125" style="951" customWidth="1"/>
    <col min="12040" max="12040" width="12.85546875" style="951" customWidth="1"/>
    <col min="12041" max="12041" width="12" style="951" customWidth="1"/>
    <col min="12042" max="12042" width="14.42578125" style="951" bestFit="1" customWidth="1"/>
    <col min="12043" max="12044" width="11.140625" style="951" bestFit="1" customWidth="1"/>
    <col min="12045" max="12288" width="9.140625" style="951"/>
    <col min="12289" max="12289" width="8.140625" style="951" customWidth="1"/>
    <col min="12290" max="12290" width="14.140625" style="951" customWidth="1"/>
    <col min="12291" max="12291" width="12.85546875" style="951" customWidth="1"/>
    <col min="12292" max="12292" width="13.42578125" style="951" customWidth="1"/>
    <col min="12293" max="12293" width="14.140625" style="951" customWidth="1"/>
    <col min="12294" max="12294" width="12.28515625" style="951" customWidth="1"/>
    <col min="12295" max="12295" width="12.42578125" style="951" customWidth="1"/>
    <col min="12296" max="12296" width="12.85546875" style="951" customWidth="1"/>
    <col min="12297" max="12297" width="12" style="951" customWidth="1"/>
    <col min="12298" max="12298" width="14.42578125" style="951" bestFit="1" customWidth="1"/>
    <col min="12299" max="12300" width="11.140625" style="951" bestFit="1" customWidth="1"/>
    <col min="12301" max="12544" width="9.140625" style="951"/>
    <col min="12545" max="12545" width="8.140625" style="951" customWidth="1"/>
    <col min="12546" max="12546" width="14.140625" style="951" customWidth="1"/>
    <col min="12547" max="12547" width="12.85546875" style="951" customWidth="1"/>
    <col min="12548" max="12548" width="13.42578125" style="951" customWidth="1"/>
    <col min="12549" max="12549" width="14.140625" style="951" customWidth="1"/>
    <col min="12550" max="12550" width="12.28515625" style="951" customWidth="1"/>
    <col min="12551" max="12551" width="12.42578125" style="951" customWidth="1"/>
    <col min="12552" max="12552" width="12.85546875" style="951" customWidth="1"/>
    <col min="12553" max="12553" width="12" style="951" customWidth="1"/>
    <col min="12554" max="12554" width="14.42578125" style="951" bestFit="1" customWidth="1"/>
    <col min="12555" max="12556" width="11.140625" style="951" bestFit="1" customWidth="1"/>
    <col min="12557" max="12800" width="9.140625" style="951"/>
    <col min="12801" max="12801" width="8.140625" style="951" customWidth="1"/>
    <col min="12802" max="12802" width="14.140625" style="951" customWidth="1"/>
    <col min="12803" max="12803" width="12.85546875" style="951" customWidth="1"/>
    <col min="12804" max="12804" width="13.42578125" style="951" customWidth="1"/>
    <col min="12805" max="12805" width="14.140625" style="951" customWidth="1"/>
    <col min="12806" max="12806" width="12.28515625" style="951" customWidth="1"/>
    <col min="12807" max="12807" width="12.42578125" style="951" customWidth="1"/>
    <col min="12808" max="12808" width="12.85546875" style="951" customWidth="1"/>
    <col min="12809" max="12809" width="12" style="951" customWidth="1"/>
    <col min="12810" max="12810" width="14.42578125" style="951" bestFit="1" customWidth="1"/>
    <col min="12811" max="12812" width="11.140625" style="951" bestFit="1" customWidth="1"/>
    <col min="12813" max="13056" width="9.140625" style="951"/>
    <col min="13057" max="13057" width="8.140625" style="951" customWidth="1"/>
    <col min="13058" max="13058" width="14.140625" style="951" customWidth="1"/>
    <col min="13059" max="13059" width="12.85546875" style="951" customWidth="1"/>
    <col min="13060" max="13060" width="13.42578125" style="951" customWidth="1"/>
    <col min="13061" max="13061" width="14.140625" style="951" customWidth="1"/>
    <col min="13062" max="13062" width="12.28515625" style="951" customWidth="1"/>
    <col min="13063" max="13063" width="12.42578125" style="951" customWidth="1"/>
    <col min="13064" max="13064" width="12.85546875" style="951" customWidth="1"/>
    <col min="13065" max="13065" width="12" style="951" customWidth="1"/>
    <col min="13066" max="13066" width="14.42578125" style="951" bestFit="1" customWidth="1"/>
    <col min="13067" max="13068" width="11.140625" style="951" bestFit="1" customWidth="1"/>
    <col min="13069" max="13312" width="9.140625" style="951"/>
    <col min="13313" max="13313" width="8.140625" style="951" customWidth="1"/>
    <col min="13314" max="13314" width="14.140625" style="951" customWidth="1"/>
    <col min="13315" max="13315" width="12.85546875" style="951" customWidth="1"/>
    <col min="13316" max="13316" width="13.42578125" style="951" customWidth="1"/>
    <col min="13317" max="13317" width="14.140625" style="951" customWidth="1"/>
    <col min="13318" max="13318" width="12.28515625" style="951" customWidth="1"/>
    <col min="13319" max="13319" width="12.42578125" style="951" customWidth="1"/>
    <col min="13320" max="13320" width="12.85546875" style="951" customWidth="1"/>
    <col min="13321" max="13321" width="12" style="951" customWidth="1"/>
    <col min="13322" max="13322" width="14.42578125" style="951" bestFit="1" customWidth="1"/>
    <col min="13323" max="13324" width="11.140625" style="951" bestFit="1" customWidth="1"/>
    <col min="13325" max="13568" width="9.140625" style="951"/>
    <col min="13569" max="13569" width="8.140625" style="951" customWidth="1"/>
    <col min="13570" max="13570" width="14.140625" style="951" customWidth="1"/>
    <col min="13571" max="13571" width="12.85546875" style="951" customWidth="1"/>
    <col min="13572" max="13572" width="13.42578125" style="951" customWidth="1"/>
    <col min="13573" max="13573" width="14.140625" style="951" customWidth="1"/>
    <col min="13574" max="13574" width="12.28515625" style="951" customWidth="1"/>
    <col min="13575" max="13575" width="12.42578125" style="951" customWidth="1"/>
    <col min="13576" max="13576" width="12.85546875" style="951" customWidth="1"/>
    <col min="13577" max="13577" width="12" style="951" customWidth="1"/>
    <col min="13578" max="13578" width="14.42578125" style="951" bestFit="1" customWidth="1"/>
    <col min="13579" max="13580" width="11.140625" style="951" bestFit="1" customWidth="1"/>
    <col min="13581" max="13824" width="9.140625" style="951"/>
    <col min="13825" max="13825" width="8.140625" style="951" customWidth="1"/>
    <col min="13826" max="13826" width="14.140625" style="951" customWidth="1"/>
    <col min="13827" max="13827" width="12.85546875" style="951" customWidth="1"/>
    <col min="13828" max="13828" width="13.42578125" style="951" customWidth="1"/>
    <col min="13829" max="13829" width="14.140625" style="951" customWidth="1"/>
    <col min="13830" max="13830" width="12.28515625" style="951" customWidth="1"/>
    <col min="13831" max="13831" width="12.42578125" style="951" customWidth="1"/>
    <col min="13832" max="13832" width="12.85546875" style="951" customWidth="1"/>
    <col min="13833" max="13833" width="12" style="951" customWidth="1"/>
    <col min="13834" max="13834" width="14.42578125" style="951" bestFit="1" customWidth="1"/>
    <col min="13835" max="13836" width="11.140625" style="951" bestFit="1" customWidth="1"/>
    <col min="13837" max="14080" width="9.140625" style="951"/>
    <col min="14081" max="14081" width="8.140625" style="951" customWidth="1"/>
    <col min="14082" max="14082" width="14.140625" style="951" customWidth="1"/>
    <col min="14083" max="14083" width="12.85546875" style="951" customWidth="1"/>
    <col min="14084" max="14084" width="13.42578125" style="951" customWidth="1"/>
    <col min="14085" max="14085" width="14.140625" style="951" customWidth="1"/>
    <col min="14086" max="14086" width="12.28515625" style="951" customWidth="1"/>
    <col min="14087" max="14087" width="12.42578125" style="951" customWidth="1"/>
    <col min="14088" max="14088" width="12.85546875" style="951" customWidth="1"/>
    <col min="14089" max="14089" width="12" style="951" customWidth="1"/>
    <col min="14090" max="14090" width="14.42578125" style="951" bestFit="1" customWidth="1"/>
    <col min="14091" max="14092" width="11.140625" style="951" bestFit="1" customWidth="1"/>
    <col min="14093" max="14336" width="9.140625" style="951"/>
    <col min="14337" max="14337" width="8.140625" style="951" customWidth="1"/>
    <col min="14338" max="14338" width="14.140625" style="951" customWidth="1"/>
    <col min="14339" max="14339" width="12.85546875" style="951" customWidth="1"/>
    <col min="14340" max="14340" width="13.42578125" style="951" customWidth="1"/>
    <col min="14341" max="14341" width="14.140625" style="951" customWidth="1"/>
    <col min="14342" max="14342" width="12.28515625" style="951" customWidth="1"/>
    <col min="14343" max="14343" width="12.42578125" style="951" customWidth="1"/>
    <col min="14344" max="14344" width="12.85546875" style="951" customWidth="1"/>
    <col min="14345" max="14345" width="12" style="951" customWidth="1"/>
    <col min="14346" max="14346" width="14.42578125" style="951" bestFit="1" customWidth="1"/>
    <col min="14347" max="14348" width="11.140625" style="951" bestFit="1" customWidth="1"/>
    <col min="14349" max="14592" width="9.140625" style="951"/>
    <col min="14593" max="14593" width="8.140625" style="951" customWidth="1"/>
    <col min="14594" max="14594" width="14.140625" style="951" customWidth="1"/>
    <col min="14595" max="14595" width="12.85546875" style="951" customWidth="1"/>
    <col min="14596" max="14596" width="13.42578125" style="951" customWidth="1"/>
    <col min="14597" max="14597" width="14.140625" style="951" customWidth="1"/>
    <col min="14598" max="14598" width="12.28515625" style="951" customWidth="1"/>
    <col min="14599" max="14599" width="12.42578125" style="951" customWidth="1"/>
    <col min="14600" max="14600" width="12.85546875" style="951" customWidth="1"/>
    <col min="14601" max="14601" width="12" style="951" customWidth="1"/>
    <col min="14602" max="14602" width="14.42578125" style="951" bestFit="1" customWidth="1"/>
    <col min="14603" max="14604" width="11.140625" style="951" bestFit="1" customWidth="1"/>
    <col min="14605" max="14848" width="9.140625" style="951"/>
    <col min="14849" max="14849" width="8.140625" style="951" customWidth="1"/>
    <col min="14850" max="14850" width="14.140625" style="951" customWidth="1"/>
    <col min="14851" max="14851" width="12.85546875" style="951" customWidth="1"/>
    <col min="14852" max="14852" width="13.42578125" style="951" customWidth="1"/>
    <col min="14853" max="14853" width="14.140625" style="951" customWidth="1"/>
    <col min="14854" max="14854" width="12.28515625" style="951" customWidth="1"/>
    <col min="14855" max="14855" width="12.42578125" style="951" customWidth="1"/>
    <col min="14856" max="14856" width="12.85546875" style="951" customWidth="1"/>
    <col min="14857" max="14857" width="12" style="951" customWidth="1"/>
    <col min="14858" max="14858" width="14.42578125" style="951" bestFit="1" customWidth="1"/>
    <col min="14859" max="14860" width="11.140625" style="951" bestFit="1" customWidth="1"/>
    <col min="14861" max="15104" width="9.140625" style="951"/>
    <col min="15105" max="15105" width="8.140625" style="951" customWidth="1"/>
    <col min="15106" max="15106" width="14.140625" style="951" customWidth="1"/>
    <col min="15107" max="15107" width="12.85546875" style="951" customWidth="1"/>
    <col min="15108" max="15108" width="13.42578125" style="951" customWidth="1"/>
    <col min="15109" max="15109" width="14.140625" style="951" customWidth="1"/>
    <col min="15110" max="15110" width="12.28515625" style="951" customWidth="1"/>
    <col min="15111" max="15111" width="12.42578125" style="951" customWidth="1"/>
    <col min="15112" max="15112" width="12.85546875" style="951" customWidth="1"/>
    <col min="15113" max="15113" width="12" style="951" customWidth="1"/>
    <col min="15114" max="15114" width="14.42578125" style="951" bestFit="1" customWidth="1"/>
    <col min="15115" max="15116" width="11.140625" style="951" bestFit="1" customWidth="1"/>
    <col min="15117" max="15360" width="9.140625" style="951"/>
    <col min="15361" max="15361" width="8.140625" style="951" customWidth="1"/>
    <col min="15362" max="15362" width="14.140625" style="951" customWidth="1"/>
    <col min="15363" max="15363" width="12.85546875" style="951" customWidth="1"/>
    <col min="15364" max="15364" width="13.42578125" style="951" customWidth="1"/>
    <col min="15365" max="15365" width="14.140625" style="951" customWidth="1"/>
    <col min="15366" max="15366" width="12.28515625" style="951" customWidth="1"/>
    <col min="15367" max="15367" width="12.42578125" style="951" customWidth="1"/>
    <col min="15368" max="15368" width="12.85546875" style="951" customWidth="1"/>
    <col min="15369" max="15369" width="12" style="951" customWidth="1"/>
    <col min="15370" max="15370" width="14.42578125" style="951" bestFit="1" customWidth="1"/>
    <col min="15371" max="15372" width="11.140625" style="951" bestFit="1" customWidth="1"/>
    <col min="15373" max="15616" width="9.140625" style="951"/>
    <col min="15617" max="15617" width="8.140625" style="951" customWidth="1"/>
    <col min="15618" max="15618" width="14.140625" style="951" customWidth="1"/>
    <col min="15619" max="15619" width="12.85546875" style="951" customWidth="1"/>
    <col min="15620" max="15620" width="13.42578125" style="951" customWidth="1"/>
    <col min="15621" max="15621" width="14.140625" style="951" customWidth="1"/>
    <col min="15622" max="15622" width="12.28515625" style="951" customWidth="1"/>
    <col min="15623" max="15623" width="12.42578125" style="951" customWidth="1"/>
    <col min="15624" max="15624" width="12.85546875" style="951" customWidth="1"/>
    <col min="15625" max="15625" width="12" style="951" customWidth="1"/>
    <col min="15626" max="15626" width="14.42578125" style="951" bestFit="1" customWidth="1"/>
    <col min="15627" max="15628" width="11.140625" style="951" bestFit="1" customWidth="1"/>
    <col min="15629" max="15872" width="9.140625" style="951"/>
    <col min="15873" max="15873" width="8.140625" style="951" customWidth="1"/>
    <col min="15874" max="15874" width="14.140625" style="951" customWidth="1"/>
    <col min="15875" max="15875" width="12.85546875" style="951" customWidth="1"/>
    <col min="15876" max="15876" width="13.42578125" style="951" customWidth="1"/>
    <col min="15877" max="15877" width="14.140625" style="951" customWidth="1"/>
    <col min="15878" max="15878" width="12.28515625" style="951" customWidth="1"/>
    <col min="15879" max="15879" width="12.42578125" style="951" customWidth="1"/>
    <col min="15880" max="15880" width="12.85546875" style="951" customWidth="1"/>
    <col min="15881" max="15881" width="12" style="951" customWidth="1"/>
    <col min="15882" max="15882" width="14.42578125" style="951" bestFit="1" customWidth="1"/>
    <col min="15883" max="15884" width="11.140625" style="951" bestFit="1" customWidth="1"/>
    <col min="15885" max="16128" width="9.140625" style="951"/>
    <col min="16129" max="16129" width="8.140625" style="951" customWidth="1"/>
    <col min="16130" max="16130" width="14.140625" style="951" customWidth="1"/>
    <col min="16131" max="16131" width="12.85546875" style="951" customWidth="1"/>
    <col min="16132" max="16132" width="13.42578125" style="951" customWidth="1"/>
    <col min="16133" max="16133" width="14.140625" style="951" customWidth="1"/>
    <col min="16134" max="16134" width="12.28515625" style="951" customWidth="1"/>
    <col min="16135" max="16135" width="12.42578125" style="951" customWidth="1"/>
    <col min="16136" max="16136" width="12.85546875" style="951" customWidth="1"/>
    <col min="16137" max="16137" width="12" style="951" customWidth="1"/>
    <col min="16138" max="16138" width="14.42578125" style="951" bestFit="1" customWidth="1"/>
    <col min="16139" max="16140" width="11.140625" style="951" bestFit="1" customWidth="1"/>
    <col min="16141" max="16384" width="9.140625" style="951"/>
  </cols>
  <sheetData>
    <row r="1" spans="1:12" ht="33.75" customHeight="1">
      <c r="A1" s="1204" t="s">
        <v>1260</v>
      </c>
      <c r="B1" s="1204"/>
      <c r="C1" s="1204"/>
      <c r="D1" s="1204"/>
      <c r="E1" s="1204"/>
      <c r="F1" s="1204"/>
      <c r="G1" s="1204"/>
      <c r="H1" s="1204"/>
      <c r="I1" s="1204"/>
      <c r="J1" s="1204"/>
    </row>
    <row r="2" spans="1:12" ht="18.75" customHeight="1" thickBot="1">
      <c r="A2" s="952"/>
      <c r="B2" s="952"/>
      <c r="C2" s="952"/>
      <c r="J2" s="864" t="s">
        <v>1200</v>
      </c>
    </row>
    <row r="3" spans="1:12" ht="61.5" customHeight="1" thickBot="1">
      <c r="A3" s="865" t="s">
        <v>1201</v>
      </c>
      <c r="B3" s="866" t="s">
        <v>32</v>
      </c>
      <c r="C3" s="899" t="s">
        <v>1261</v>
      </c>
      <c r="D3" s="899" t="s">
        <v>1262</v>
      </c>
      <c r="E3" s="899" t="s">
        <v>1263</v>
      </c>
      <c r="F3" s="899" t="s">
        <v>1264</v>
      </c>
      <c r="G3" s="899" t="s">
        <v>1265</v>
      </c>
      <c r="H3" s="899" t="s">
        <v>1266</v>
      </c>
      <c r="I3" s="899" t="s">
        <v>1267</v>
      </c>
      <c r="J3" s="899" t="s">
        <v>1230</v>
      </c>
    </row>
    <row r="4" spans="1:12" ht="24.75" customHeight="1" thickBot="1">
      <c r="A4" s="953">
        <v>1395</v>
      </c>
      <c r="B4" s="954">
        <v>196222804</v>
      </c>
      <c r="C4" s="955">
        <v>52686569</v>
      </c>
      <c r="D4" s="956">
        <v>55274227</v>
      </c>
      <c r="E4" s="955">
        <v>67876518</v>
      </c>
      <c r="F4" s="956">
        <v>8978844</v>
      </c>
      <c r="G4" s="955">
        <v>6790079</v>
      </c>
      <c r="H4" s="956">
        <v>2829886</v>
      </c>
      <c r="I4" s="955">
        <v>3341506</v>
      </c>
      <c r="J4" s="957">
        <v>-1554825</v>
      </c>
    </row>
    <row r="5" spans="1:12" ht="25.5" customHeight="1" thickBot="1">
      <c r="A5" s="953">
        <v>1396</v>
      </c>
      <c r="B5" s="954">
        <v>226897150</v>
      </c>
      <c r="C5" s="955">
        <v>64007123</v>
      </c>
      <c r="D5" s="956">
        <v>58460220</v>
      </c>
      <c r="E5" s="955">
        <v>70282830</v>
      </c>
      <c r="F5" s="956">
        <v>20398625</v>
      </c>
      <c r="G5" s="955">
        <v>8309257</v>
      </c>
      <c r="H5" s="956">
        <v>1317758</v>
      </c>
      <c r="I5" s="955">
        <v>4121337</v>
      </c>
      <c r="J5" s="957">
        <v>0</v>
      </c>
      <c r="L5" s="958"/>
    </row>
    <row r="6" spans="1:12" ht="25.5" customHeight="1" thickBot="1">
      <c r="A6" s="953">
        <v>1397</v>
      </c>
      <c r="B6" s="954">
        <v>252692181</v>
      </c>
      <c r="C6" s="955">
        <v>73921479</v>
      </c>
      <c r="D6" s="956">
        <v>62091612</v>
      </c>
      <c r="E6" s="955">
        <v>71318436</v>
      </c>
      <c r="F6" s="956">
        <v>29435518</v>
      </c>
      <c r="G6" s="955">
        <v>8900147</v>
      </c>
      <c r="H6" s="956">
        <v>1438270</v>
      </c>
      <c r="I6" s="955">
        <v>5586719</v>
      </c>
      <c r="J6" s="957">
        <v>0</v>
      </c>
      <c r="L6" s="958"/>
    </row>
    <row r="7" spans="1:12" ht="25.5" customHeight="1" thickBot="1">
      <c r="A7" s="953">
        <v>1398</v>
      </c>
      <c r="B7" s="954">
        <v>225230546</v>
      </c>
      <c r="C7" s="955">
        <v>95861370</v>
      </c>
      <c r="D7" s="956">
        <v>6208567</v>
      </c>
      <c r="E7" s="955">
        <v>78197873</v>
      </c>
      <c r="F7" s="956">
        <v>17917331</v>
      </c>
      <c r="G7" s="955">
        <v>12083125</v>
      </c>
      <c r="H7" s="956">
        <v>8261193</v>
      </c>
      <c r="I7" s="955">
        <v>6701087</v>
      </c>
      <c r="J7" s="957">
        <v>0</v>
      </c>
      <c r="L7" s="958"/>
    </row>
    <row r="8" spans="1:12" ht="25.5" customHeight="1" thickBot="1">
      <c r="A8" s="953">
        <v>1399</v>
      </c>
      <c r="B8" s="954">
        <v>324445284</v>
      </c>
      <c r="C8" s="955">
        <v>129013134</v>
      </c>
      <c r="D8" s="956">
        <v>80967056</v>
      </c>
      <c r="E8" s="955">
        <v>69232787</v>
      </c>
      <c r="F8" s="956">
        <v>23641122</v>
      </c>
      <c r="G8" s="955">
        <v>10723830</v>
      </c>
      <c r="H8" s="956">
        <v>3602184</v>
      </c>
      <c r="I8" s="955">
        <v>7265171</v>
      </c>
      <c r="J8" s="957">
        <v>0</v>
      </c>
      <c r="L8" s="958"/>
    </row>
    <row r="9" spans="1:12" ht="25.5" customHeight="1" thickBot="1">
      <c r="A9" s="953">
        <v>1400</v>
      </c>
      <c r="B9" s="954">
        <v>566192728</v>
      </c>
      <c r="C9" s="955">
        <v>189937428</v>
      </c>
      <c r="D9" s="956">
        <v>147228315</v>
      </c>
      <c r="E9" s="955">
        <v>155888033</v>
      </c>
      <c r="F9" s="956">
        <v>36487195</v>
      </c>
      <c r="G9" s="955">
        <v>16645769</v>
      </c>
      <c r="H9" s="956">
        <v>7439985</v>
      </c>
      <c r="I9" s="955">
        <v>12566003</v>
      </c>
      <c r="J9" s="957">
        <v>0</v>
      </c>
      <c r="L9" s="958"/>
    </row>
    <row r="10" spans="1:12" ht="21.75" thickBot="1">
      <c r="A10" s="953">
        <v>1401</v>
      </c>
      <c r="B10" s="954">
        <v>745074591</v>
      </c>
      <c r="C10" s="955">
        <v>272077882</v>
      </c>
      <c r="D10" s="956">
        <v>198618603</v>
      </c>
      <c r="E10" s="955">
        <v>173974357</v>
      </c>
      <c r="F10" s="956">
        <v>48188569</v>
      </c>
      <c r="G10" s="955">
        <v>28456992</v>
      </c>
      <c r="H10" s="956">
        <v>8099395</v>
      </c>
      <c r="I10" s="955">
        <v>15658793</v>
      </c>
      <c r="J10" s="957">
        <v>0</v>
      </c>
    </row>
    <row r="12" spans="1:12" ht="33.75" customHeight="1">
      <c r="A12" s="1209" t="s">
        <v>1268</v>
      </c>
      <c r="B12" s="1209"/>
      <c r="C12" s="1209"/>
      <c r="D12" s="1209"/>
      <c r="E12" s="1209"/>
      <c r="F12" s="1209"/>
      <c r="G12" s="1209"/>
      <c r="H12" s="1209"/>
      <c r="I12" s="1209"/>
      <c r="J12" s="1209"/>
    </row>
    <row r="20" ht="24" customHeight="1"/>
    <row r="21" ht="18.75" customHeight="1"/>
  </sheetData>
  <mergeCells count="2">
    <mergeCell ref="A1:J1"/>
    <mergeCell ref="A12:J12"/>
  </mergeCells>
  <printOptions horizontalCentered="1"/>
  <pageMargins left="0" right="0.19685039370078741" top="0.59055118110236227" bottom="0" header="0" footer="0"/>
  <pageSetup paperSize="9" scale="79" orientation="portrait" r:id="rId1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BDD03-FFC7-4434-935E-FBEBAB2BA70A}">
  <sheetPr>
    <tabColor theme="3"/>
  </sheetPr>
  <dimension ref="A1:I54"/>
  <sheetViews>
    <sheetView rightToLeft="1" view="pageBreakPreview" zoomScale="60" zoomScaleNormal="100" workbookViewId="0">
      <selection sqref="A1:G1"/>
    </sheetView>
  </sheetViews>
  <sheetFormatPr defaultColWidth="15.140625" defaultRowHeight="15"/>
  <cols>
    <col min="1" max="1" width="14.5703125" style="966" customWidth="1"/>
    <col min="2" max="5" width="13" style="966" customWidth="1"/>
    <col min="6" max="7" width="13" style="959" customWidth="1"/>
    <col min="8" max="239" width="9.140625" style="959" customWidth="1"/>
    <col min="240" max="240" width="24" style="959" bestFit="1" customWidth="1"/>
    <col min="241" max="243" width="0" style="959" hidden="1" customWidth="1"/>
    <col min="244" max="244" width="23.5703125" style="959" customWidth="1"/>
    <col min="245" max="245" width="18.42578125" style="959" customWidth="1"/>
    <col min="246" max="246" width="10.42578125" style="959" bestFit="1" customWidth="1"/>
    <col min="247" max="247" width="29.140625" style="959" bestFit="1" customWidth="1"/>
    <col min="248" max="253" width="26" style="959" customWidth="1"/>
    <col min="254" max="255" width="14.7109375" style="959" customWidth="1"/>
    <col min="256" max="256" width="15.140625" style="959"/>
    <col min="257" max="257" width="14.5703125" style="959" customWidth="1"/>
    <col min="258" max="263" width="13" style="959" customWidth="1"/>
    <col min="264" max="495" width="9.140625" style="959" customWidth="1"/>
    <col min="496" max="496" width="24" style="959" bestFit="1" customWidth="1"/>
    <col min="497" max="499" width="0" style="959" hidden="1" customWidth="1"/>
    <col min="500" max="500" width="23.5703125" style="959" customWidth="1"/>
    <col min="501" max="501" width="18.42578125" style="959" customWidth="1"/>
    <col min="502" max="502" width="10.42578125" style="959" bestFit="1" customWidth="1"/>
    <col min="503" max="503" width="29.140625" style="959" bestFit="1" customWidth="1"/>
    <col min="504" max="509" width="26" style="959" customWidth="1"/>
    <col min="510" max="511" width="14.7109375" style="959" customWidth="1"/>
    <col min="512" max="512" width="15.140625" style="959"/>
    <col min="513" max="513" width="14.5703125" style="959" customWidth="1"/>
    <col min="514" max="519" width="13" style="959" customWidth="1"/>
    <col min="520" max="751" width="9.140625" style="959" customWidth="1"/>
    <col min="752" max="752" width="24" style="959" bestFit="1" customWidth="1"/>
    <col min="753" max="755" width="0" style="959" hidden="1" customWidth="1"/>
    <col min="756" max="756" width="23.5703125" style="959" customWidth="1"/>
    <col min="757" max="757" width="18.42578125" style="959" customWidth="1"/>
    <col min="758" max="758" width="10.42578125" style="959" bestFit="1" customWidth="1"/>
    <col min="759" max="759" width="29.140625" style="959" bestFit="1" customWidth="1"/>
    <col min="760" max="765" width="26" style="959" customWidth="1"/>
    <col min="766" max="767" width="14.7109375" style="959" customWidth="1"/>
    <col min="768" max="768" width="15.140625" style="959"/>
    <col min="769" max="769" width="14.5703125" style="959" customWidth="1"/>
    <col min="770" max="775" width="13" style="959" customWidth="1"/>
    <col min="776" max="1007" width="9.140625" style="959" customWidth="1"/>
    <col min="1008" max="1008" width="24" style="959" bestFit="1" customWidth="1"/>
    <col min="1009" max="1011" width="0" style="959" hidden="1" customWidth="1"/>
    <col min="1012" max="1012" width="23.5703125" style="959" customWidth="1"/>
    <col min="1013" max="1013" width="18.42578125" style="959" customWidth="1"/>
    <col min="1014" max="1014" width="10.42578125" style="959" bestFit="1" customWidth="1"/>
    <col min="1015" max="1015" width="29.140625" style="959" bestFit="1" customWidth="1"/>
    <col min="1016" max="1021" width="26" style="959" customWidth="1"/>
    <col min="1022" max="1023" width="14.7109375" style="959" customWidth="1"/>
    <col min="1024" max="1024" width="15.140625" style="959"/>
    <col min="1025" max="1025" width="14.5703125" style="959" customWidth="1"/>
    <col min="1026" max="1031" width="13" style="959" customWidth="1"/>
    <col min="1032" max="1263" width="9.140625" style="959" customWidth="1"/>
    <col min="1264" max="1264" width="24" style="959" bestFit="1" customWidth="1"/>
    <col min="1265" max="1267" width="0" style="959" hidden="1" customWidth="1"/>
    <col min="1268" max="1268" width="23.5703125" style="959" customWidth="1"/>
    <col min="1269" max="1269" width="18.42578125" style="959" customWidth="1"/>
    <col min="1270" max="1270" width="10.42578125" style="959" bestFit="1" customWidth="1"/>
    <col min="1271" max="1271" width="29.140625" style="959" bestFit="1" customWidth="1"/>
    <col min="1272" max="1277" width="26" style="959" customWidth="1"/>
    <col min="1278" max="1279" width="14.7109375" style="959" customWidth="1"/>
    <col min="1280" max="1280" width="15.140625" style="959"/>
    <col min="1281" max="1281" width="14.5703125" style="959" customWidth="1"/>
    <col min="1282" max="1287" width="13" style="959" customWidth="1"/>
    <col min="1288" max="1519" width="9.140625" style="959" customWidth="1"/>
    <col min="1520" max="1520" width="24" style="959" bestFit="1" customWidth="1"/>
    <col min="1521" max="1523" width="0" style="959" hidden="1" customWidth="1"/>
    <col min="1524" max="1524" width="23.5703125" style="959" customWidth="1"/>
    <col min="1525" max="1525" width="18.42578125" style="959" customWidth="1"/>
    <col min="1526" max="1526" width="10.42578125" style="959" bestFit="1" customWidth="1"/>
    <col min="1527" max="1527" width="29.140625" style="959" bestFit="1" customWidth="1"/>
    <col min="1528" max="1533" width="26" style="959" customWidth="1"/>
    <col min="1534" max="1535" width="14.7109375" style="959" customWidth="1"/>
    <col min="1536" max="1536" width="15.140625" style="959"/>
    <col min="1537" max="1537" width="14.5703125" style="959" customWidth="1"/>
    <col min="1538" max="1543" width="13" style="959" customWidth="1"/>
    <col min="1544" max="1775" width="9.140625" style="959" customWidth="1"/>
    <col min="1776" max="1776" width="24" style="959" bestFit="1" customWidth="1"/>
    <col min="1777" max="1779" width="0" style="959" hidden="1" customWidth="1"/>
    <col min="1780" max="1780" width="23.5703125" style="959" customWidth="1"/>
    <col min="1781" max="1781" width="18.42578125" style="959" customWidth="1"/>
    <col min="1782" max="1782" width="10.42578125" style="959" bestFit="1" customWidth="1"/>
    <col min="1783" max="1783" width="29.140625" style="959" bestFit="1" customWidth="1"/>
    <col min="1784" max="1789" width="26" style="959" customWidth="1"/>
    <col min="1790" max="1791" width="14.7109375" style="959" customWidth="1"/>
    <col min="1792" max="1792" width="15.140625" style="959"/>
    <col min="1793" max="1793" width="14.5703125" style="959" customWidth="1"/>
    <col min="1794" max="1799" width="13" style="959" customWidth="1"/>
    <col min="1800" max="2031" width="9.140625" style="959" customWidth="1"/>
    <col min="2032" max="2032" width="24" style="959" bestFit="1" customWidth="1"/>
    <col min="2033" max="2035" width="0" style="959" hidden="1" customWidth="1"/>
    <col min="2036" max="2036" width="23.5703125" style="959" customWidth="1"/>
    <col min="2037" max="2037" width="18.42578125" style="959" customWidth="1"/>
    <col min="2038" max="2038" width="10.42578125" style="959" bestFit="1" customWidth="1"/>
    <col min="2039" max="2039" width="29.140625" style="959" bestFit="1" customWidth="1"/>
    <col min="2040" max="2045" width="26" style="959" customWidth="1"/>
    <col min="2046" max="2047" width="14.7109375" style="959" customWidth="1"/>
    <col min="2048" max="2048" width="15.140625" style="959"/>
    <col min="2049" max="2049" width="14.5703125" style="959" customWidth="1"/>
    <col min="2050" max="2055" width="13" style="959" customWidth="1"/>
    <col min="2056" max="2287" width="9.140625" style="959" customWidth="1"/>
    <col min="2288" max="2288" width="24" style="959" bestFit="1" customWidth="1"/>
    <col min="2289" max="2291" width="0" style="959" hidden="1" customWidth="1"/>
    <col min="2292" max="2292" width="23.5703125" style="959" customWidth="1"/>
    <col min="2293" max="2293" width="18.42578125" style="959" customWidth="1"/>
    <col min="2294" max="2294" width="10.42578125" style="959" bestFit="1" customWidth="1"/>
    <col min="2295" max="2295" width="29.140625" style="959" bestFit="1" customWidth="1"/>
    <col min="2296" max="2301" width="26" style="959" customWidth="1"/>
    <col min="2302" max="2303" width="14.7109375" style="959" customWidth="1"/>
    <col min="2304" max="2304" width="15.140625" style="959"/>
    <col min="2305" max="2305" width="14.5703125" style="959" customWidth="1"/>
    <col min="2306" max="2311" width="13" style="959" customWidth="1"/>
    <col min="2312" max="2543" width="9.140625" style="959" customWidth="1"/>
    <col min="2544" max="2544" width="24" style="959" bestFit="1" customWidth="1"/>
    <col min="2545" max="2547" width="0" style="959" hidden="1" customWidth="1"/>
    <col min="2548" max="2548" width="23.5703125" style="959" customWidth="1"/>
    <col min="2549" max="2549" width="18.42578125" style="959" customWidth="1"/>
    <col min="2550" max="2550" width="10.42578125" style="959" bestFit="1" customWidth="1"/>
    <col min="2551" max="2551" width="29.140625" style="959" bestFit="1" customWidth="1"/>
    <col min="2552" max="2557" width="26" style="959" customWidth="1"/>
    <col min="2558" max="2559" width="14.7109375" style="959" customWidth="1"/>
    <col min="2560" max="2560" width="15.140625" style="959"/>
    <col min="2561" max="2561" width="14.5703125" style="959" customWidth="1"/>
    <col min="2562" max="2567" width="13" style="959" customWidth="1"/>
    <col min="2568" max="2799" width="9.140625" style="959" customWidth="1"/>
    <col min="2800" max="2800" width="24" style="959" bestFit="1" customWidth="1"/>
    <col min="2801" max="2803" width="0" style="959" hidden="1" customWidth="1"/>
    <col min="2804" max="2804" width="23.5703125" style="959" customWidth="1"/>
    <col min="2805" max="2805" width="18.42578125" style="959" customWidth="1"/>
    <col min="2806" max="2806" width="10.42578125" style="959" bestFit="1" customWidth="1"/>
    <col min="2807" max="2807" width="29.140625" style="959" bestFit="1" customWidth="1"/>
    <col min="2808" max="2813" width="26" style="959" customWidth="1"/>
    <col min="2814" max="2815" width="14.7109375" style="959" customWidth="1"/>
    <col min="2816" max="2816" width="15.140625" style="959"/>
    <col min="2817" max="2817" width="14.5703125" style="959" customWidth="1"/>
    <col min="2818" max="2823" width="13" style="959" customWidth="1"/>
    <col min="2824" max="3055" width="9.140625" style="959" customWidth="1"/>
    <col min="3056" max="3056" width="24" style="959" bestFit="1" customWidth="1"/>
    <col min="3057" max="3059" width="0" style="959" hidden="1" customWidth="1"/>
    <col min="3060" max="3060" width="23.5703125" style="959" customWidth="1"/>
    <col min="3061" max="3061" width="18.42578125" style="959" customWidth="1"/>
    <col min="3062" max="3062" width="10.42578125" style="959" bestFit="1" customWidth="1"/>
    <col min="3063" max="3063" width="29.140625" style="959" bestFit="1" customWidth="1"/>
    <col min="3064" max="3069" width="26" style="959" customWidth="1"/>
    <col min="3070" max="3071" width="14.7109375" style="959" customWidth="1"/>
    <col min="3072" max="3072" width="15.140625" style="959"/>
    <col min="3073" max="3073" width="14.5703125" style="959" customWidth="1"/>
    <col min="3074" max="3079" width="13" style="959" customWidth="1"/>
    <col min="3080" max="3311" width="9.140625" style="959" customWidth="1"/>
    <col min="3312" max="3312" width="24" style="959" bestFit="1" customWidth="1"/>
    <col min="3313" max="3315" width="0" style="959" hidden="1" customWidth="1"/>
    <col min="3316" max="3316" width="23.5703125" style="959" customWidth="1"/>
    <col min="3317" max="3317" width="18.42578125" style="959" customWidth="1"/>
    <col min="3318" max="3318" width="10.42578125" style="959" bestFit="1" customWidth="1"/>
    <col min="3319" max="3319" width="29.140625" style="959" bestFit="1" customWidth="1"/>
    <col min="3320" max="3325" width="26" style="959" customWidth="1"/>
    <col min="3326" max="3327" width="14.7109375" style="959" customWidth="1"/>
    <col min="3328" max="3328" width="15.140625" style="959"/>
    <col min="3329" max="3329" width="14.5703125" style="959" customWidth="1"/>
    <col min="3330" max="3335" width="13" style="959" customWidth="1"/>
    <col min="3336" max="3567" width="9.140625" style="959" customWidth="1"/>
    <col min="3568" max="3568" width="24" style="959" bestFit="1" customWidth="1"/>
    <col min="3569" max="3571" width="0" style="959" hidden="1" customWidth="1"/>
    <col min="3572" max="3572" width="23.5703125" style="959" customWidth="1"/>
    <col min="3573" max="3573" width="18.42578125" style="959" customWidth="1"/>
    <col min="3574" max="3574" width="10.42578125" style="959" bestFit="1" customWidth="1"/>
    <col min="3575" max="3575" width="29.140625" style="959" bestFit="1" customWidth="1"/>
    <col min="3576" max="3581" width="26" style="959" customWidth="1"/>
    <col min="3582" max="3583" width="14.7109375" style="959" customWidth="1"/>
    <col min="3584" max="3584" width="15.140625" style="959"/>
    <col min="3585" max="3585" width="14.5703125" style="959" customWidth="1"/>
    <col min="3586" max="3591" width="13" style="959" customWidth="1"/>
    <col min="3592" max="3823" width="9.140625" style="959" customWidth="1"/>
    <col min="3824" max="3824" width="24" style="959" bestFit="1" customWidth="1"/>
    <col min="3825" max="3827" width="0" style="959" hidden="1" customWidth="1"/>
    <col min="3828" max="3828" width="23.5703125" style="959" customWidth="1"/>
    <col min="3829" max="3829" width="18.42578125" style="959" customWidth="1"/>
    <col min="3830" max="3830" width="10.42578125" style="959" bestFit="1" customWidth="1"/>
    <col min="3831" max="3831" width="29.140625" style="959" bestFit="1" customWidth="1"/>
    <col min="3832" max="3837" width="26" style="959" customWidth="1"/>
    <col min="3838" max="3839" width="14.7109375" style="959" customWidth="1"/>
    <col min="3840" max="3840" width="15.140625" style="959"/>
    <col min="3841" max="3841" width="14.5703125" style="959" customWidth="1"/>
    <col min="3842" max="3847" width="13" style="959" customWidth="1"/>
    <col min="3848" max="4079" width="9.140625" style="959" customWidth="1"/>
    <col min="4080" max="4080" width="24" style="959" bestFit="1" customWidth="1"/>
    <col min="4081" max="4083" width="0" style="959" hidden="1" customWidth="1"/>
    <col min="4084" max="4084" width="23.5703125" style="959" customWidth="1"/>
    <col min="4085" max="4085" width="18.42578125" style="959" customWidth="1"/>
    <col min="4086" max="4086" width="10.42578125" style="959" bestFit="1" customWidth="1"/>
    <col min="4087" max="4087" width="29.140625" style="959" bestFit="1" customWidth="1"/>
    <col min="4088" max="4093" width="26" style="959" customWidth="1"/>
    <col min="4094" max="4095" width="14.7109375" style="959" customWidth="1"/>
    <col min="4096" max="4096" width="15.140625" style="959"/>
    <col min="4097" max="4097" width="14.5703125" style="959" customWidth="1"/>
    <col min="4098" max="4103" width="13" style="959" customWidth="1"/>
    <col min="4104" max="4335" width="9.140625" style="959" customWidth="1"/>
    <col min="4336" max="4336" width="24" style="959" bestFit="1" customWidth="1"/>
    <col min="4337" max="4339" width="0" style="959" hidden="1" customWidth="1"/>
    <col min="4340" max="4340" width="23.5703125" style="959" customWidth="1"/>
    <col min="4341" max="4341" width="18.42578125" style="959" customWidth="1"/>
    <col min="4342" max="4342" width="10.42578125" style="959" bestFit="1" customWidth="1"/>
    <col min="4343" max="4343" width="29.140625" style="959" bestFit="1" customWidth="1"/>
    <col min="4344" max="4349" width="26" style="959" customWidth="1"/>
    <col min="4350" max="4351" width="14.7109375" style="959" customWidth="1"/>
    <col min="4352" max="4352" width="15.140625" style="959"/>
    <col min="4353" max="4353" width="14.5703125" style="959" customWidth="1"/>
    <col min="4354" max="4359" width="13" style="959" customWidth="1"/>
    <col min="4360" max="4591" width="9.140625" style="959" customWidth="1"/>
    <col min="4592" max="4592" width="24" style="959" bestFit="1" customWidth="1"/>
    <col min="4593" max="4595" width="0" style="959" hidden="1" customWidth="1"/>
    <col min="4596" max="4596" width="23.5703125" style="959" customWidth="1"/>
    <col min="4597" max="4597" width="18.42578125" style="959" customWidth="1"/>
    <col min="4598" max="4598" width="10.42578125" style="959" bestFit="1" customWidth="1"/>
    <col min="4599" max="4599" width="29.140625" style="959" bestFit="1" customWidth="1"/>
    <col min="4600" max="4605" width="26" style="959" customWidth="1"/>
    <col min="4606" max="4607" width="14.7109375" style="959" customWidth="1"/>
    <col min="4608" max="4608" width="15.140625" style="959"/>
    <col min="4609" max="4609" width="14.5703125" style="959" customWidth="1"/>
    <col min="4610" max="4615" width="13" style="959" customWidth="1"/>
    <col min="4616" max="4847" width="9.140625" style="959" customWidth="1"/>
    <col min="4848" max="4848" width="24" style="959" bestFit="1" customWidth="1"/>
    <col min="4849" max="4851" width="0" style="959" hidden="1" customWidth="1"/>
    <col min="4852" max="4852" width="23.5703125" style="959" customWidth="1"/>
    <col min="4853" max="4853" width="18.42578125" style="959" customWidth="1"/>
    <col min="4854" max="4854" width="10.42578125" style="959" bestFit="1" customWidth="1"/>
    <col min="4855" max="4855" width="29.140625" style="959" bestFit="1" customWidth="1"/>
    <col min="4856" max="4861" width="26" style="959" customWidth="1"/>
    <col min="4862" max="4863" width="14.7109375" style="959" customWidth="1"/>
    <col min="4864" max="4864" width="15.140625" style="959"/>
    <col min="4865" max="4865" width="14.5703125" style="959" customWidth="1"/>
    <col min="4866" max="4871" width="13" style="959" customWidth="1"/>
    <col min="4872" max="5103" width="9.140625" style="959" customWidth="1"/>
    <col min="5104" max="5104" width="24" style="959" bestFit="1" customWidth="1"/>
    <col min="5105" max="5107" width="0" style="959" hidden="1" customWidth="1"/>
    <col min="5108" max="5108" width="23.5703125" style="959" customWidth="1"/>
    <col min="5109" max="5109" width="18.42578125" style="959" customWidth="1"/>
    <col min="5110" max="5110" width="10.42578125" style="959" bestFit="1" customWidth="1"/>
    <col min="5111" max="5111" width="29.140625" style="959" bestFit="1" customWidth="1"/>
    <col min="5112" max="5117" width="26" style="959" customWidth="1"/>
    <col min="5118" max="5119" width="14.7109375" style="959" customWidth="1"/>
    <col min="5120" max="5120" width="15.140625" style="959"/>
    <col min="5121" max="5121" width="14.5703125" style="959" customWidth="1"/>
    <col min="5122" max="5127" width="13" style="959" customWidth="1"/>
    <col min="5128" max="5359" width="9.140625" style="959" customWidth="1"/>
    <col min="5360" max="5360" width="24" style="959" bestFit="1" customWidth="1"/>
    <col min="5361" max="5363" width="0" style="959" hidden="1" customWidth="1"/>
    <col min="5364" max="5364" width="23.5703125" style="959" customWidth="1"/>
    <col min="5365" max="5365" width="18.42578125" style="959" customWidth="1"/>
    <col min="5366" max="5366" width="10.42578125" style="959" bestFit="1" customWidth="1"/>
    <col min="5367" max="5367" width="29.140625" style="959" bestFit="1" customWidth="1"/>
    <col min="5368" max="5373" width="26" style="959" customWidth="1"/>
    <col min="5374" max="5375" width="14.7109375" style="959" customWidth="1"/>
    <col min="5376" max="5376" width="15.140625" style="959"/>
    <col min="5377" max="5377" width="14.5703125" style="959" customWidth="1"/>
    <col min="5378" max="5383" width="13" style="959" customWidth="1"/>
    <col min="5384" max="5615" width="9.140625" style="959" customWidth="1"/>
    <col min="5616" max="5616" width="24" style="959" bestFit="1" customWidth="1"/>
    <col min="5617" max="5619" width="0" style="959" hidden="1" customWidth="1"/>
    <col min="5620" max="5620" width="23.5703125" style="959" customWidth="1"/>
    <col min="5621" max="5621" width="18.42578125" style="959" customWidth="1"/>
    <col min="5622" max="5622" width="10.42578125" style="959" bestFit="1" customWidth="1"/>
    <col min="5623" max="5623" width="29.140625" style="959" bestFit="1" customWidth="1"/>
    <col min="5624" max="5629" width="26" style="959" customWidth="1"/>
    <col min="5630" max="5631" width="14.7109375" style="959" customWidth="1"/>
    <col min="5632" max="5632" width="15.140625" style="959"/>
    <col min="5633" max="5633" width="14.5703125" style="959" customWidth="1"/>
    <col min="5634" max="5639" width="13" style="959" customWidth="1"/>
    <col min="5640" max="5871" width="9.140625" style="959" customWidth="1"/>
    <col min="5872" max="5872" width="24" style="959" bestFit="1" customWidth="1"/>
    <col min="5873" max="5875" width="0" style="959" hidden="1" customWidth="1"/>
    <col min="5876" max="5876" width="23.5703125" style="959" customWidth="1"/>
    <col min="5877" max="5877" width="18.42578125" style="959" customWidth="1"/>
    <col min="5878" max="5878" width="10.42578125" style="959" bestFit="1" customWidth="1"/>
    <col min="5879" max="5879" width="29.140625" style="959" bestFit="1" customWidth="1"/>
    <col min="5880" max="5885" width="26" style="959" customWidth="1"/>
    <col min="5886" max="5887" width="14.7109375" style="959" customWidth="1"/>
    <col min="5888" max="5888" width="15.140625" style="959"/>
    <col min="5889" max="5889" width="14.5703125" style="959" customWidth="1"/>
    <col min="5890" max="5895" width="13" style="959" customWidth="1"/>
    <col min="5896" max="6127" width="9.140625" style="959" customWidth="1"/>
    <col min="6128" max="6128" width="24" style="959" bestFit="1" customWidth="1"/>
    <col min="6129" max="6131" width="0" style="959" hidden="1" customWidth="1"/>
    <col min="6132" max="6132" width="23.5703125" style="959" customWidth="1"/>
    <col min="6133" max="6133" width="18.42578125" style="959" customWidth="1"/>
    <col min="6134" max="6134" width="10.42578125" style="959" bestFit="1" customWidth="1"/>
    <col min="6135" max="6135" width="29.140625" style="959" bestFit="1" customWidth="1"/>
    <col min="6136" max="6141" width="26" style="959" customWidth="1"/>
    <col min="6142" max="6143" width="14.7109375" style="959" customWidth="1"/>
    <col min="6144" max="6144" width="15.140625" style="959"/>
    <col min="6145" max="6145" width="14.5703125" style="959" customWidth="1"/>
    <col min="6146" max="6151" width="13" style="959" customWidth="1"/>
    <col min="6152" max="6383" width="9.140625" style="959" customWidth="1"/>
    <col min="6384" max="6384" width="24" style="959" bestFit="1" customWidth="1"/>
    <col min="6385" max="6387" width="0" style="959" hidden="1" customWidth="1"/>
    <col min="6388" max="6388" width="23.5703125" style="959" customWidth="1"/>
    <col min="6389" max="6389" width="18.42578125" style="959" customWidth="1"/>
    <col min="6390" max="6390" width="10.42578125" style="959" bestFit="1" customWidth="1"/>
    <col min="6391" max="6391" width="29.140625" style="959" bestFit="1" customWidth="1"/>
    <col min="6392" max="6397" width="26" style="959" customWidth="1"/>
    <col min="6398" max="6399" width="14.7109375" style="959" customWidth="1"/>
    <col min="6400" max="6400" width="15.140625" style="959"/>
    <col min="6401" max="6401" width="14.5703125" style="959" customWidth="1"/>
    <col min="6402" max="6407" width="13" style="959" customWidth="1"/>
    <col min="6408" max="6639" width="9.140625" style="959" customWidth="1"/>
    <col min="6640" max="6640" width="24" style="959" bestFit="1" customWidth="1"/>
    <col min="6641" max="6643" width="0" style="959" hidden="1" customWidth="1"/>
    <col min="6644" max="6644" width="23.5703125" style="959" customWidth="1"/>
    <col min="6645" max="6645" width="18.42578125" style="959" customWidth="1"/>
    <col min="6646" max="6646" width="10.42578125" style="959" bestFit="1" customWidth="1"/>
    <col min="6647" max="6647" width="29.140625" style="959" bestFit="1" customWidth="1"/>
    <col min="6648" max="6653" width="26" style="959" customWidth="1"/>
    <col min="6654" max="6655" width="14.7109375" style="959" customWidth="1"/>
    <col min="6656" max="6656" width="15.140625" style="959"/>
    <col min="6657" max="6657" width="14.5703125" style="959" customWidth="1"/>
    <col min="6658" max="6663" width="13" style="959" customWidth="1"/>
    <col min="6664" max="6895" width="9.140625" style="959" customWidth="1"/>
    <col min="6896" max="6896" width="24" style="959" bestFit="1" customWidth="1"/>
    <col min="6897" max="6899" width="0" style="959" hidden="1" customWidth="1"/>
    <col min="6900" max="6900" width="23.5703125" style="959" customWidth="1"/>
    <col min="6901" max="6901" width="18.42578125" style="959" customWidth="1"/>
    <col min="6902" max="6902" width="10.42578125" style="959" bestFit="1" customWidth="1"/>
    <col min="6903" max="6903" width="29.140625" style="959" bestFit="1" customWidth="1"/>
    <col min="6904" max="6909" width="26" style="959" customWidth="1"/>
    <col min="6910" max="6911" width="14.7109375" style="959" customWidth="1"/>
    <col min="6912" max="6912" width="15.140625" style="959"/>
    <col min="6913" max="6913" width="14.5703125" style="959" customWidth="1"/>
    <col min="6914" max="6919" width="13" style="959" customWidth="1"/>
    <col min="6920" max="7151" width="9.140625" style="959" customWidth="1"/>
    <col min="7152" max="7152" width="24" style="959" bestFit="1" customWidth="1"/>
    <col min="7153" max="7155" width="0" style="959" hidden="1" customWidth="1"/>
    <col min="7156" max="7156" width="23.5703125" style="959" customWidth="1"/>
    <col min="7157" max="7157" width="18.42578125" style="959" customWidth="1"/>
    <col min="7158" max="7158" width="10.42578125" style="959" bestFit="1" customWidth="1"/>
    <col min="7159" max="7159" width="29.140625" style="959" bestFit="1" customWidth="1"/>
    <col min="7160" max="7165" width="26" style="959" customWidth="1"/>
    <col min="7166" max="7167" width="14.7109375" style="959" customWidth="1"/>
    <col min="7168" max="7168" width="15.140625" style="959"/>
    <col min="7169" max="7169" width="14.5703125" style="959" customWidth="1"/>
    <col min="7170" max="7175" width="13" style="959" customWidth="1"/>
    <col min="7176" max="7407" width="9.140625" style="959" customWidth="1"/>
    <col min="7408" max="7408" width="24" style="959" bestFit="1" customWidth="1"/>
    <col min="7409" max="7411" width="0" style="959" hidden="1" customWidth="1"/>
    <col min="7412" max="7412" width="23.5703125" style="959" customWidth="1"/>
    <col min="7413" max="7413" width="18.42578125" style="959" customWidth="1"/>
    <col min="7414" max="7414" width="10.42578125" style="959" bestFit="1" customWidth="1"/>
    <col min="7415" max="7415" width="29.140625" style="959" bestFit="1" customWidth="1"/>
    <col min="7416" max="7421" width="26" style="959" customWidth="1"/>
    <col min="7422" max="7423" width="14.7109375" style="959" customWidth="1"/>
    <col min="7424" max="7424" width="15.140625" style="959"/>
    <col min="7425" max="7425" width="14.5703125" style="959" customWidth="1"/>
    <col min="7426" max="7431" width="13" style="959" customWidth="1"/>
    <col min="7432" max="7663" width="9.140625" style="959" customWidth="1"/>
    <col min="7664" max="7664" width="24" style="959" bestFit="1" customWidth="1"/>
    <col min="7665" max="7667" width="0" style="959" hidden="1" customWidth="1"/>
    <col min="7668" max="7668" width="23.5703125" style="959" customWidth="1"/>
    <col min="7669" max="7669" width="18.42578125" style="959" customWidth="1"/>
    <col min="7670" max="7670" width="10.42578125" style="959" bestFit="1" customWidth="1"/>
    <col min="7671" max="7671" width="29.140625" style="959" bestFit="1" customWidth="1"/>
    <col min="7672" max="7677" width="26" style="959" customWidth="1"/>
    <col min="7678" max="7679" width="14.7109375" style="959" customWidth="1"/>
    <col min="7680" max="7680" width="15.140625" style="959"/>
    <col min="7681" max="7681" width="14.5703125" style="959" customWidth="1"/>
    <col min="7682" max="7687" width="13" style="959" customWidth="1"/>
    <col min="7688" max="7919" width="9.140625" style="959" customWidth="1"/>
    <col min="7920" max="7920" width="24" style="959" bestFit="1" customWidth="1"/>
    <col min="7921" max="7923" width="0" style="959" hidden="1" customWidth="1"/>
    <col min="7924" max="7924" width="23.5703125" style="959" customWidth="1"/>
    <col min="7925" max="7925" width="18.42578125" style="959" customWidth="1"/>
    <col min="7926" max="7926" width="10.42578125" style="959" bestFit="1" customWidth="1"/>
    <col min="7927" max="7927" width="29.140625" style="959" bestFit="1" customWidth="1"/>
    <col min="7928" max="7933" width="26" style="959" customWidth="1"/>
    <col min="7934" max="7935" width="14.7109375" style="959" customWidth="1"/>
    <col min="7936" max="7936" width="15.140625" style="959"/>
    <col min="7937" max="7937" width="14.5703125" style="959" customWidth="1"/>
    <col min="7938" max="7943" width="13" style="959" customWidth="1"/>
    <col min="7944" max="8175" width="9.140625" style="959" customWidth="1"/>
    <col min="8176" max="8176" width="24" style="959" bestFit="1" customWidth="1"/>
    <col min="8177" max="8179" width="0" style="959" hidden="1" customWidth="1"/>
    <col min="8180" max="8180" width="23.5703125" style="959" customWidth="1"/>
    <col min="8181" max="8181" width="18.42578125" style="959" customWidth="1"/>
    <col min="8182" max="8182" width="10.42578125" style="959" bestFit="1" customWidth="1"/>
    <col min="8183" max="8183" width="29.140625" style="959" bestFit="1" customWidth="1"/>
    <col min="8184" max="8189" width="26" style="959" customWidth="1"/>
    <col min="8190" max="8191" width="14.7109375" style="959" customWidth="1"/>
    <col min="8192" max="8192" width="15.140625" style="959"/>
    <col min="8193" max="8193" width="14.5703125" style="959" customWidth="1"/>
    <col min="8194" max="8199" width="13" style="959" customWidth="1"/>
    <col min="8200" max="8431" width="9.140625" style="959" customWidth="1"/>
    <col min="8432" max="8432" width="24" style="959" bestFit="1" customWidth="1"/>
    <col min="8433" max="8435" width="0" style="959" hidden="1" customWidth="1"/>
    <col min="8436" max="8436" width="23.5703125" style="959" customWidth="1"/>
    <col min="8437" max="8437" width="18.42578125" style="959" customWidth="1"/>
    <col min="8438" max="8438" width="10.42578125" style="959" bestFit="1" customWidth="1"/>
    <col min="8439" max="8439" width="29.140625" style="959" bestFit="1" customWidth="1"/>
    <col min="8440" max="8445" width="26" style="959" customWidth="1"/>
    <col min="8446" max="8447" width="14.7109375" style="959" customWidth="1"/>
    <col min="8448" max="8448" width="15.140625" style="959"/>
    <col min="8449" max="8449" width="14.5703125" style="959" customWidth="1"/>
    <col min="8450" max="8455" width="13" style="959" customWidth="1"/>
    <col min="8456" max="8687" width="9.140625" style="959" customWidth="1"/>
    <col min="8688" max="8688" width="24" style="959" bestFit="1" customWidth="1"/>
    <col min="8689" max="8691" width="0" style="959" hidden="1" customWidth="1"/>
    <col min="8692" max="8692" width="23.5703125" style="959" customWidth="1"/>
    <col min="8693" max="8693" width="18.42578125" style="959" customWidth="1"/>
    <col min="8694" max="8694" width="10.42578125" style="959" bestFit="1" customWidth="1"/>
    <col min="8695" max="8695" width="29.140625" style="959" bestFit="1" customWidth="1"/>
    <col min="8696" max="8701" width="26" style="959" customWidth="1"/>
    <col min="8702" max="8703" width="14.7109375" style="959" customWidth="1"/>
    <col min="8704" max="8704" width="15.140625" style="959"/>
    <col min="8705" max="8705" width="14.5703125" style="959" customWidth="1"/>
    <col min="8706" max="8711" width="13" style="959" customWidth="1"/>
    <col min="8712" max="8943" width="9.140625" style="959" customWidth="1"/>
    <col min="8944" max="8944" width="24" style="959" bestFit="1" customWidth="1"/>
    <col min="8945" max="8947" width="0" style="959" hidden="1" customWidth="1"/>
    <col min="8948" max="8948" width="23.5703125" style="959" customWidth="1"/>
    <col min="8949" max="8949" width="18.42578125" style="959" customWidth="1"/>
    <col min="8950" max="8950" width="10.42578125" style="959" bestFit="1" customWidth="1"/>
    <col min="8951" max="8951" width="29.140625" style="959" bestFit="1" customWidth="1"/>
    <col min="8952" max="8957" width="26" style="959" customWidth="1"/>
    <col min="8958" max="8959" width="14.7109375" style="959" customWidth="1"/>
    <col min="8960" max="8960" width="15.140625" style="959"/>
    <col min="8961" max="8961" width="14.5703125" style="959" customWidth="1"/>
    <col min="8962" max="8967" width="13" style="959" customWidth="1"/>
    <col min="8968" max="9199" width="9.140625" style="959" customWidth="1"/>
    <col min="9200" max="9200" width="24" style="959" bestFit="1" customWidth="1"/>
    <col min="9201" max="9203" width="0" style="959" hidden="1" customWidth="1"/>
    <col min="9204" max="9204" width="23.5703125" style="959" customWidth="1"/>
    <col min="9205" max="9205" width="18.42578125" style="959" customWidth="1"/>
    <col min="9206" max="9206" width="10.42578125" style="959" bestFit="1" customWidth="1"/>
    <col min="9207" max="9207" width="29.140625" style="959" bestFit="1" customWidth="1"/>
    <col min="9208" max="9213" width="26" style="959" customWidth="1"/>
    <col min="9214" max="9215" width="14.7109375" style="959" customWidth="1"/>
    <col min="9216" max="9216" width="15.140625" style="959"/>
    <col min="9217" max="9217" width="14.5703125" style="959" customWidth="1"/>
    <col min="9218" max="9223" width="13" style="959" customWidth="1"/>
    <col min="9224" max="9455" width="9.140625" style="959" customWidth="1"/>
    <col min="9456" max="9456" width="24" style="959" bestFit="1" customWidth="1"/>
    <col min="9457" max="9459" width="0" style="959" hidden="1" customWidth="1"/>
    <col min="9460" max="9460" width="23.5703125" style="959" customWidth="1"/>
    <col min="9461" max="9461" width="18.42578125" style="959" customWidth="1"/>
    <col min="9462" max="9462" width="10.42578125" style="959" bestFit="1" customWidth="1"/>
    <col min="9463" max="9463" width="29.140625" style="959" bestFit="1" customWidth="1"/>
    <col min="9464" max="9469" width="26" style="959" customWidth="1"/>
    <col min="9470" max="9471" width="14.7109375" style="959" customWidth="1"/>
    <col min="9472" max="9472" width="15.140625" style="959"/>
    <col min="9473" max="9473" width="14.5703125" style="959" customWidth="1"/>
    <col min="9474" max="9479" width="13" style="959" customWidth="1"/>
    <col min="9480" max="9711" width="9.140625" style="959" customWidth="1"/>
    <col min="9712" max="9712" width="24" style="959" bestFit="1" customWidth="1"/>
    <col min="9713" max="9715" width="0" style="959" hidden="1" customWidth="1"/>
    <col min="9716" max="9716" width="23.5703125" style="959" customWidth="1"/>
    <col min="9717" max="9717" width="18.42578125" style="959" customWidth="1"/>
    <col min="9718" max="9718" width="10.42578125" style="959" bestFit="1" customWidth="1"/>
    <col min="9719" max="9719" width="29.140625" style="959" bestFit="1" customWidth="1"/>
    <col min="9720" max="9725" width="26" style="959" customWidth="1"/>
    <col min="9726" max="9727" width="14.7109375" style="959" customWidth="1"/>
    <col min="9728" max="9728" width="15.140625" style="959"/>
    <col min="9729" max="9729" width="14.5703125" style="959" customWidth="1"/>
    <col min="9730" max="9735" width="13" style="959" customWidth="1"/>
    <col min="9736" max="9967" width="9.140625" style="959" customWidth="1"/>
    <col min="9968" max="9968" width="24" style="959" bestFit="1" customWidth="1"/>
    <col min="9969" max="9971" width="0" style="959" hidden="1" customWidth="1"/>
    <col min="9972" max="9972" width="23.5703125" style="959" customWidth="1"/>
    <col min="9973" max="9973" width="18.42578125" style="959" customWidth="1"/>
    <col min="9974" max="9974" width="10.42578125" style="959" bestFit="1" customWidth="1"/>
    <col min="9975" max="9975" width="29.140625" style="959" bestFit="1" customWidth="1"/>
    <col min="9976" max="9981" width="26" style="959" customWidth="1"/>
    <col min="9982" max="9983" width="14.7109375" style="959" customWidth="1"/>
    <col min="9984" max="9984" width="15.140625" style="959"/>
    <col min="9985" max="9985" width="14.5703125" style="959" customWidth="1"/>
    <col min="9986" max="9991" width="13" style="959" customWidth="1"/>
    <col min="9992" max="10223" width="9.140625" style="959" customWidth="1"/>
    <col min="10224" max="10224" width="24" style="959" bestFit="1" customWidth="1"/>
    <col min="10225" max="10227" width="0" style="959" hidden="1" customWidth="1"/>
    <col min="10228" max="10228" width="23.5703125" style="959" customWidth="1"/>
    <col min="10229" max="10229" width="18.42578125" style="959" customWidth="1"/>
    <col min="10230" max="10230" width="10.42578125" style="959" bestFit="1" customWidth="1"/>
    <col min="10231" max="10231" width="29.140625" style="959" bestFit="1" customWidth="1"/>
    <col min="10232" max="10237" width="26" style="959" customWidth="1"/>
    <col min="10238" max="10239" width="14.7109375" style="959" customWidth="1"/>
    <col min="10240" max="10240" width="15.140625" style="959"/>
    <col min="10241" max="10241" width="14.5703125" style="959" customWidth="1"/>
    <col min="10242" max="10247" width="13" style="959" customWidth="1"/>
    <col min="10248" max="10479" width="9.140625" style="959" customWidth="1"/>
    <col min="10480" max="10480" width="24" style="959" bestFit="1" customWidth="1"/>
    <col min="10481" max="10483" width="0" style="959" hidden="1" customWidth="1"/>
    <col min="10484" max="10484" width="23.5703125" style="959" customWidth="1"/>
    <col min="10485" max="10485" width="18.42578125" style="959" customWidth="1"/>
    <col min="10486" max="10486" width="10.42578125" style="959" bestFit="1" customWidth="1"/>
    <col min="10487" max="10487" width="29.140625" style="959" bestFit="1" customWidth="1"/>
    <col min="10488" max="10493" width="26" style="959" customWidth="1"/>
    <col min="10494" max="10495" width="14.7109375" style="959" customWidth="1"/>
    <col min="10496" max="10496" width="15.140625" style="959"/>
    <col min="10497" max="10497" width="14.5703125" style="959" customWidth="1"/>
    <col min="10498" max="10503" width="13" style="959" customWidth="1"/>
    <col min="10504" max="10735" width="9.140625" style="959" customWidth="1"/>
    <col min="10736" max="10736" width="24" style="959" bestFit="1" customWidth="1"/>
    <col min="10737" max="10739" width="0" style="959" hidden="1" customWidth="1"/>
    <col min="10740" max="10740" width="23.5703125" style="959" customWidth="1"/>
    <col min="10741" max="10741" width="18.42578125" style="959" customWidth="1"/>
    <col min="10742" max="10742" width="10.42578125" style="959" bestFit="1" customWidth="1"/>
    <col min="10743" max="10743" width="29.140625" style="959" bestFit="1" customWidth="1"/>
    <col min="10744" max="10749" width="26" style="959" customWidth="1"/>
    <col min="10750" max="10751" width="14.7109375" style="959" customWidth="1"/>
    <col min="10752" max="10752" width="15.140625" style="959"/>
    <col min="10753" max="10753" width="14.5703125" style="959" customWidth="1"/>
    <col min="10754" max="10759" width="13" style="959" customWidth="1"/>
    <col min="10760" max="10991" width="9.140625" style="959" customWidth="1"/>
    <col min="10992" max="10992" width="24" style="959" bestFit="1" customWidth="1"/>
    <col min="10993" max="10995" width="0" style="959" hidden="1" customWidth="1"/>
    <col min="10996" max="10996" width="23.5703125" style="959" customWidth="1"/>
    <col min="10997" max="10997" width="18.42578125" style="959" customWidth="1"/>
    <col min="10998" max="10998" width="10.42578125" style="959" bestFit="1" customWidth="1"/>
    <col min="10999" max="10999" width="29.140625" style="959" bestFit="1" customWidth="1"/>
    <col min="11000" max="11005" width="26" style="959" customWidth="1"/>
    <col min="11006" max="11007" width="14.7109375" style="959" customWidth="1"/>
    <col min="11008" max="11008" width="15.140625" style="959"/>
    <col min="11009" max="11009" width="14.5703125" style="959" customWidth="1"/>
    <col min="11010" max="11015" width="13" style="959" customWidth="1"/>
    <col min="11016" max="11247" width="9.140625" style="959" customWidth="1"/>
    <col min="11248" max="11248" width="24" style="959" bestFit="1" customWidth="1"/>
    <col min="11249" max="11251" width="0" style="959" hidden="1" customWidth="1"/>
    <col min="11252" max="11252" width="23.5703125" style="959" customWidth="1"/>
    <col min="11253" max="11253" width="18.42578125" style="959" customWidth="1"/>
    <col min="11254" max="11254" width="10.42578125" style="959" bestFit="1" customWidth="1"/>
    <col min="11255" max="11255" width="29.140625" style="959" bestFit="1" customWidth="1"/>
    <col min="11256" max="11261" width="26" style="959" customWidth="1"/>
    <col min="11262" max="11263" width="14.7109375" style="959" customWidth="1"/>
    <col min="11264" max="11264" width="15.140625" style="959"/>
    <col min="11265" max="11265" width="14.5703125" style="959" customWidth="1"/>
    <col min="11266" max="11271" width="13" style="959" customWidth="1"/>
    <col min="11272" max="11503" width="9.140625" style="959" customWidth="1"/>
    <col min="11504" max="11504" width="24" style="959" bestFit="1" customWidth="1"/>
    <col min="11505" max="11507" width="0" style="959" hidden="1" customWidth="1"/>
    <col min="11508" max="11508" width="23.5703125" style="959" customWidth="1"/>
    <col min="11509" max="11509" width="18.42578125" style="959" customWidth="1"/>
    <col min="11510" max="11510" width="10.42578125" style="959" bestFit="1" customWidth="1"/>
    <col min="11511" max="11511" width="29.140625" style="959" bestFit="1" customWidth="1"/>
    <col min="11512" max="11517" width="26" style="959" customWidth="1"/>
    <col min="11518" max="11519" width="14.7109375" style="959" customWidth="1"/>
    <col min="11520" max="11520" width="15.140625" style="959"/>
    <col min="11521" max="11521" width="14.5703125" style="959" customWidth="1"/>
    <col min="11522" max="11527" width="13" style="959" customWidth="1"/>
    <col min="11528" max="11759" width="9.140625" style="959" customWidth="1"/>
    <col min="11760" max="11760" width="24" style="959" bestFit="1" customWidth="1"/>
    <col min="11761" max="11763" width="0" style="959" hidden="1" customWidth="1"/>
    <col min="11764" max="11764" width="23.5703125" style="959" customWidth="1"/>
    <col min="11765" max="11765" width="18.42578125" style="959" customWidth="1"/>
    <col min="11766" max="11766" width="10.42578125" style="959" bestFit="1" customWidth="1"/>
    <col min="11767" max="11767" width="29.140625" style="959" bestFit="1" customWidth="1"/>
    <col min="11768" max="11773" width="26" style="959" customWidth="1"/>
    <col min="11774" max="11775" width="14.7109375" style="959" customWidth="1"/>
    <col min="11776" max="11776" width="15.140625" style="959"/>
    <col min="11777" max="11777" width="14.5703125" style="959" customWidth="1"/>
    <col min="11778" max="11783" width="13" style="959" customWidth="1"/>
    <col min="11784" max="12015" width="9.140625" style="959" customWidth="1"/>
    <col min="12016" max="12016" width="24" style="959" bestFit="1" customWidth="1"/>
    <col min="12017" max="12019" width="0" style="959" hidden="1" customWidth="1"/>
    <col min="12020" max="12020" width="23.5703125" style="959" customWidth="1"/>
    <col min="12021" max="12021" width="18.42578125" style="959" customWidth="1"/>
    <col min="12022" max="12022" width="10.42578125" style="959" bestFit="1" customWidth="1"/>
    <col min="12023" max="12023" width="29.140625" style="959" bestFit="1" customWidth="1"/>
    <col min="12024" max="12029" width="26" style="959" customWidth="1"/>
    <col min="12030" max="12031" width="14.7109375" style="959" customWidth="1"/>
    <col min="12032" max="12032" width="15.140625" style="959"/>
    <col min="12033" max="12033" width="14.5703125" style="959" customWidth="1"/>
    <col min="12034" max="12039" width="13" style="959" customWidth="1"/>
    <col min="12040" max="12271" width="9.140625" style="959" customWidth="1"/>
    <col min="12272" max="12272" width="24" style="959" bestFit="1" customWidth="1"/>
    <col min="12273" max="12275" width="0" style="959" hidden="1" customWidth="1"/>
    <col min="12276" max="12276" width="23.5703125" style="959" customWidth="1"/>
    <col min="12277" max="12277" width="18.42578125" style="959" customWidth="1"/>
    <col min="12278" max="12278" width="10.42578125" style="959" bestFit="1" customWidth="1"/>
    <col min="12279" max="12279" width="29.140625" style="959" bestFit="1" customWidth="1"/>
    <col min="12280" max="12285" width="26" style="959" customWidth="1"/>
    <col min="12286" max="12287" width="14.7109375" style="959" customWidth="1"/>
    <col min="12288" max="12288" width="15.140625" style="959"/>
    <col min="12289" max="12289" width="14.5703125" style="959" customWidth="1"/>
    <col min="12290" max="12295" width="13" style="959" customWidth="1"/>
    <col min="12296" max="12527" width="9.140625" style="959" customWidth="1"/>
    <col min="12528" max="12528" width="24" style="959" bestFit="1" customWidth="1"/>
    <col min="12529" max="12531" width="0" style="959" hidden="1" customWidth="1"/>
    <col min="12532" max="12532" width="23.5703125" style="959" customWidth="1"/>
    <col min="12533" max="12533" width="18.42578125" style="959" customWidth="1"/>
    <col min="12534" max="12534" width="10.42578125" style="959" bestFit="1" customWidth="1"/>
    <col min="12535" max="12535" width="29.140625" style="959" bestFit="1" customWidth="1"/>
    <col min="12536" max="12541" width="26" style="959" customWidth="1"/>
    <col min="12542" max="12543" width="14.7109375" style="959" customWidth="1"/>
    <col min="12544" max="12544" width="15.140625" style="959"/>
    <col min="12545" max="12545" width="14.5703125" style="959" customWidth="1"/>
    <col min="12546" max="12551" width="13" style="959" customWidth="1"/>
    <col min="12552" max="12783" width="9.140625" style="959" customWidth="1"/>
    <col min="12784" max="12784" width="24" style="959" bestFit="1" customWidth="1"/>
    <col min="12785" max="12787" width="0" style="959" hidden="1" customWidth="1"/>
    <col min="12788" max="12788" width="23.5703125" style="959" customWidth="1"/>
    <col min="12789" max="12789" width="18.42578125" style="959" customWidth="1"/>
    <col min="12790" max="12790" width="10.42578125" style="959" bestFit="1" customWidth="1"/>
    <col min="12791" max="12791" width="29.140625" style="959" bestFit="1" customWidth="1"/>
    <col min="12792" max="12797" width="26" style="959" customWidth="1"/>
    <col min="12798" max="12799" width="14.7109375" style="959" customWidth="1"/>
    <col min="12800" max="12800" width="15.140625" style="959"/>
    <col min="12801" max="12801" width="14.5703125" style="959" customWidth="1"/>
    <col min="12802" max="12807" width="13" style="959" customWidth="1"/>
    <col min="12808" max="13039" width="9.140625" style="959" customWidth="1"/>
    <col min="13040" max="13040" width="24" style="959" bestFit="1" customWidth="1"/>
    <col min="13041" max="13043" width="0" style="959" hidden="1" customWidth="1"/>
    <col min="13044" max="13044" width="23.5703125" style="959" customWidth="1"/>
    <col min="13045" max="13045" width="18.42578125" style="959" customWidth="1"/>
    <col min="13046" max="13046" width="10.42578125" style="959" bestFit="1" customWidth="1"/>
    <col min="13047" max="13047" width="29.140625" style="959" bestFit="1" customWidth="1"/>
    <col min="13048" max="13053" width="26" style="959" customWidth="1"/>
    <col min="13054" max="13055" width="14.7109375" style="959" customWidth="1"/>
    <col min="13056" max="13056" width="15.140625" style="959"/>
    <col min="13057" max="13057" width="14.5703125" style="959" customWidth="1"/>
    <col min="13058" max="13063" width="13" style="959" customWidth="1"/>
    <col min="13064" max="13295" width="9.140625" style="959" customWidth="1"/>
    <col min="13296" max="13296" width="24" style="959" bestFit="1" customWidth="1"/>
    <col min="13297" max="13299" width="0" style="959" hidden="1" customWidth="1"/>
    <col min="13300" max="13300" width="23.5703125" style="959" customWidth="1"/>
    <col min="13301" max="13301" width="18.42578125" style="959" customWidth="1"/>
    <col min="13302" max="13302" width="10.42578125" style="959" bestFit="1" customWidth="1"/>
    <col min="13303" max="13303" width="29.140625" style="959" bestFit="1" customWidth="1"/>
    <col min="13304" max="13309" width="26" style="959" customWidth="1"/>
    <col min="13310" max="13311" width="14.7109375" style="959" customWidth="1"/>
    <col min="13312" max="13312" width="15.140625" style="959"/>
    <col min="13313" max="13313" width="14.5703125" style="959" customWidth="1"/>
    <col min="13314" max="13319" width="13" style="959" customWidth="1"/>
    <col min="13320" max="13551" width="9.140625" style="959" customWidth="1"/>
    <col min="13552" max="13552" width="24" style="959" bestFit="1" customWidth="1"/>
    <col min="13553" max="13555" width="0" style="959" hidden="1" customWidth="1"/>
    <col min="13556" max="13556" width="23.5703125" style="959" customWidth="1"/>
    <col min="13557" max="13557" width="18.42578125" style="959" customWidth="1"/>
    <col min="13558" max="13558" width="10.42578125" style="959" bestFit="1" customWidth="1"/>
    <col min="13559" max="13559" width="29.140625" style="959" bestFit="1" customWidth="1"/>
    <col min="13560" max="13565" width="26" style="959" customWidth="1"/>
    <col min="13566" max="13567" width="14.7109375" style="959" customWidth="1"/>
    <col min="13568" max="13568" width="15.140625" style="959"/>
    <col min="13569" max="13569" width="14.5703125" style="959" customWidth="1"/>
    <col min="13570" max="13575" width="13" style="959" customWidth="1"/>
    <col min="13576" max="13807" width="9.140625" style="959" customWidth="1"/>
    <col min="13808" max="13808" width="24" style="959" bestFit="1" customWidth="1"/>
    <col min="13809" max="13811" width="0" style="959" hidden="1" customWidth="1"/>
    <col min="13812" max="13812" width="23.5703125" style="959" customWidth="1"/>
    <col min="13813" max="13813" width="18.42578125" style="959" customWidth="1"/>
    <col min="13814" max="13814" width="10.42578125" style="959" bestFit="1" customWidth="1"/>
    <col min="13815" max="13815" width="29.140625" style="959" bestFit="1" customWidth="1"/>
    <col min="13816" max="13821" width="26" style="959" customWidth="1"/>
    <col min="13822" max="13823" width="14.7109375" style="959" customWidth="1"/>
    <col min="13824" max="13824" width="15.140625" style="959"/>
    <col min="13825" max="13825" width="14.5703125" style="959" customWidth="1"/>
    <col min="13826" max="13831" width="13" style="959" customWidth="1"/>
    <col min="13832" max="14063" width="9.140625" style="959" customWidth="1"/>
    <col min="14064" max="14064" width="24" style="959" bestFit="1" customWidth="1"/>
    <col min="14065" max="14067" width="0" style="959" hidden="1" customWidth="1"/>
    <col min="14068" max="14068" width="23.5703125" style="959" customWidth="1"/>
    <col min="14069" max="14069" width="18.42578125" style="959" customWidth="1"/>
    <col min="14070" max="14070" width="10.42578125" style="959" bestFit="1" customWidth="1"/>
    <col min="14071" max="14071" width="29.140625" style="959" bestFit="1" customWidth="1"/>
    <col min="14072" max="14077" width="26" style="959" customWidth="1"/>
    <col min="14078" max="14079" width="14.7109375" style="959" customWidth="1"/>
    <col min="14080" max="14080" width="15.140625" style="959"/>
    <col min="14081" max="14081" width="14.5703125" style="959" customWidth="1"/>
    <col min="14082" max="14087" width="13" style="959" customWidth="1"/>
    <col min="14088" max="14319" width="9.140625" style="959" customWidth="1"/>
    <col min="14320" max="14320" width="24" style="959" bestFit="1" customWidth="1"/>
    <col min="14321" max="14323" width="0" style="959" hidden="1" customWidth="1"/>
    <col min="14324" max="14324" width="23.5703125" style="959" customWidth="1"/>
    <col min="14325" max="14325" width="18.42578125" style="959" customWidth="1"/>
    <col min="14326" max="14326" width="10.42578125" style="959" bestFit="1" customWidth="1"/>
    <col min="14327" max="14327" width="29.140625" style="959" bestFit="1" customWidth="1"/>
    <col min="14328" max="14333" width="26" style="959" customWidth="1"/>
    <col min="14334" max="14335" width="14.7109375" style="959" customWidth="1"/>
    <col min="14336" max="14336" width="15.140625" style="959"/>
    <col min="14337" max="14337" width="14.5703125" style="959" customWidth="1"/>
    <col min="14338" max="14343" width="13" style="959" customWidth="1"/>
    <col min="14344" max="14575" width="9.140625" style="959" customWidth="1"/>
    <col min="14576" max="14576" width="24" style="959" bestFit="1" customWidth="1"/>
    <col min="14577" max="14579" width="0" style="959" hidden="1" customWidth="1"/>
    <col min="14580" max="14580" width="23.5703125" style="959" customWidth="1"/>
    <col min="14581" max="14581" width="18.42578125" style="959" customWidth="1"/>
    <col min="14582" max="14582" width="10.42578125" style="959" bestFit="1" customWidth="1"/>
    <col min="14583" max="14583" width="29.140625" style="959" bestFit="1" customWidth="1"/>
    <col min="14584" max="14589" width="26" style="959" customWidth="1"/>
    <col min="14590" max="14591" width="14.7109375" style="959" customWidth="1"/>
    <col min="14592" max="14592" width="15.140625" style="959"/>
    <col min="14593" max="14593" width="14.5703125" style="959" customWidth="1"/>
    <col min="14594" max="14599" width="13" style="959" customWidth="1"/>
    <col min="14600" max="14831" width="9.140625" style="959" customWidth="1"/>
    <col min="14832" max="14832" width="24" style="959" bestFit="1" customWidth="1"/>
    <col min="14833" max="14835" width="0" style="959" hidden="1" customWidth="1"/>
    <col min="14836" max="14836" width="23.5703125" style="959" customWidth="1"/>
    <col min="14837" max="14837" width="18.42578125" style="959" customWidth="1"/>
    <col min="14838" max="14838" width="10.42578125" style="959" bestFit="1" customWidth="1"/>
    <col min="14839" max="14839" width="29.140625" style="959" bestFit="1" customWidth="1"/>
    <col min="14840" max="14845" width="26" style="959" customWidth="1"/>
    <col min="14846" max="14847" width="14.7109375" style="959" customWidth="1"/>
    <col min="14848" max="14848" width="15.140625" style="959"/>
    <col min="14849" max="14849" width="14.5703125" style="959" customWidth="1"/>
    <col min="14850" max="14855" width="13" style="959" customWidth="1"/>
    <col min="14856" max="15087" width="9.140625" style="959" customWidth="1"/>
    <col min="15088" max="15088" width="24" style="959" bestFit="1" customWidth="1"/>
    <col min="15089" max="15091" width="0" style="959" hidden="1" customWidth="1"/>
    <col min="15092" max="15092" width="23.5703125" style="959" customWidth="1"/>
    <col min="15093" max="15093" width="18.42578125" style="959" customWidth="1"/>
    <col min="15094" max="15094" width="10.42578125" style="959" bestFit="1" customWidth="1"/>
    <col min="15095" max="15095" width="29.140625" style="959" bestFit="1" customWidth="1"/>
    <col min="15096" max="15101" width="26" style="959" customWidth="1"/>
    <col min="15102" max="15103" width="14.7109375" style="959" customWidth="1"/>
    <col min="15104" max="15104" width="15.140625" style="959"/>
    <col min="15105" max="15105" width="14.5703125" style="959" customWidth="1"/>
    <col min="15106" max="15111" width="13" style="959" customWidth="1"/>
    <col min="15112" max="15343" width="9.140625" style="959" customWidth="1"/>
    <col min="15344" max="15344" width="24" style="959" bestFit="1" customWidth="1"/>
    <col min="15345" max="15347" width="0" style="959" hidden="1" customWidth="1"/>
    <col min="15348" max="15348" width="23.5703125" style="959" customWidth="1"/>
    <col min="15349" max="15349" width="18.42578125" style="959" customWidth="1"/>
    <col min="15350" max="15350" width="10.42578125" style="959" bestFit="1" customWidth="1"/>
    <col min="15351" max="15351" width="29.140625" style="959" bestFit="1" customWidth="1"/>
    <col min="15352" max="15357" width="26" style="959" customWidth="1"/>
    <col min="15358" max="15359" width="14.7109375" style="959" customWidth="1"/>
    <col min="15360" max="15360" width="15.140625" style="959"/>
    <col min="15361" max="15361" width="14.5703125" style="959" customWidth="1"/>
    <col min="15362" max="15367" width="13" style="959" customWidth="1"/>
    <col min="15368" max="15599" width="9.140625" style="959" customWidth="1"/>
    <col min="15600" max="15600" width="24" style="959" bestFit="1" customWidth="1"/>
    <col min="15601" max="15603" width="0" style="959" hidden="1" customWidth="1"/>
    <col min="15604" max="15604" width="23.5703125" style="959" customWidth="1"/>
    <col min="15605" max="15605" width="18.42578125" style="959" customWidth="1"/>
    <col min="15606" max="15606" width="10.42578125" style="959" bestFit="1" customWidth="1"/>
    <col min="15607" max="15607" width="29.140625" style="959" bestFit="1" customWidth="1"/>
    <col min="15608" max="15613" width="26" style="959" customWidth="1"/>
    <col min="15614" max="15615" width="14.7109375" style="959" customWidth="1"/>
    <col min="15616" max="15616" width="15.140625" style="959"/>
    <col min="15617" max="15617" width="14.5703125" style="959" customWidth="1"/>
    <col min="15618" max="15623" width="13" style="959" customWidth="1"/>
    <col min="15624" max="15855" width="9.140625" style="959" customWidth="1"/>
    <col min="15856" max="15856" width="24" style="959" bestFit="1" customWidth="1"/>
    <col min="15857" max="15859" width="0" style="959" hidden="1" customWidth="1"/>
    <col min="15860" max="15860" width="23.5703125" style="959" customWidth="1"/>
    <col min="15861" max="15861" width="18.42578125" style="959" customWidth="1"/>
    <col min="15862" max="15862" width="10.42578125" style="959" bestFit="1" customWidth="1"/>
    <col min="15863" max="15863" width="29.140625" style="959" bestFit="1" customWidth="1"/>
    <col min="15864" max="15869" width="26" style="959" customWidth="1"/>
    <col min="15870" max="15871" width="14.7109375" style="959" customWidth="1"/>
    <col min="15872" max="15872" width="15.140625" style="959"/>
    <col min="15873" max="15873" width="14.5703125" style="959" customWidth="1"/>
    <col min="15874" max="15879" width="13" style="959" customWidth="1"/>
    <col min="15880" max="16111" width="9.140625" style="959" customWidth="1"/>
    <col min="16112" max="16112" width="24" style="959" bestFit="1" customWidth="1"/>
    <col min="16113" max="16115" width="0" style="959" hidden="1" customWidth="1"/>
    <col min="16116" max="16116" width="23.5703125" style="959" customWidth="1"/>
    <col min="16117" max="16117" width="18.42578125" style="959" customWidth="1"/>
    <col min="16118" max="16118" width="10.42578125" style="959" bestFit="1" customWidth="1"/>
    <col min="16119" max="16119" width="29.140625" style="959" bestFit="1" customWidth="1"/>
    <col min="16120" max="16125" width="26" style="959" customWidth="1"/>
    <col min="16126" max="16127" width="14.7109375" style="959" customWidth="1"/>
    <col min="16128" max="16128" width="15.140625" style="959"/>
    <col min="16129" max="16129" width="14.5703125" style="959" customWidth="1"/>
    <col min="16130" max="16135" width="13" style="959" customWidth="1"/>
    <col min="16136" max="16367" width="9.140625" style="959" customWidth="1"/>
    <col min="16368" max="16368" width="24" style="959" bestFit="1" customWidth="1"/>
    <col min="16369" max="16371" width="0" style="959" hidden="1" customWidth="1"/>
    <col min="16372" max="16372" width="23.5703125" style="959" customWidth="1"/>
    <col min="16373" max="16373" width="18.42578125" style="959" customWidth="1"/>
    <col min="16374" max="16374" width="10.42578125" style="959" bestFit="1" customWidth="1"/>
    <col min="16375" max="16375" width="29.140625" style="959" bestFit="1" customWidth="1"/>
    <col min="16376" max="16381" width="26" style="959" customWidth="1"/>
    <col min="16382" max="16383" width="14.7109375" style="959" customWidth="1"/>
    <col min="16384" max="16384" width="15.140625" style="959"/>
  </cols>
  <sheetData>
    <row r="1" spans="1:9" ht="21">
      <c r="A1" s="1210" t="s">
        <v>1273</v>
      </c>
      <c r="B1" s="1210"/>
      <c r="C1" s="1210"/>
      <c r="D1" s="1210"/>
      <c r="E1" s="1210"/>
      <c r="F1" s="1210"/>
      <c r="G1" s="1210"/>
    </row>
    <row r="2" spans="1:9" ht="13.7" customHeight="1" thickBot="1">
      <c r="A2" s="960" t="s">
        <v>1274</v>
      </c>
      <c r="B2" s="960">
        <v>2016</v>
      </c>
      <c r="C2" s="960">
        <v>2017</v>
      </c>
      <c r="D2" s="960">
        <v>2018</v>
      </c>
      <c r="E2" s="960">
        <v>2019</v>
      </c>
      <c r="F2" s="960">
        <v>2020</v>
      </c>
      <c r="G2" s="960">
        <v>2021</v>
      </c>
    </row>
    <row r="3" spans="1:9" ht="13.7" customHeight="1" thickBot="1">
      <c r="A3" s="652" t="s">
        <v>1275</v>
      </c>
      <c r="B3" s="961">
        <v>79926</v>
      </c>
      <c r="C3" s="962">
        <v>81053</v>
      </c>
      <c r="D3" s="961">
        <v>81962</v>
      </c>
      <c r="E3" s="962">
        <v>82710</v>
      </c>
      <c r="F3" s="961">
        <v>83409</v>
      </c>
      <c r="G3" s="962">
        <v>84055</v>
      </c>
    </row>
    <row r="4" spans="1:9" ht="13.7" customHeight="1" thickBot="1">
      <c r="A4" s="652" t="s">
        <v>1276</v>
      </c>
      <c r="B4" s="963">
        <v>24190.906999999999</v>
      </c>
      <c r="C4" s="964">
        <v>24601.86</v>
      </c>
      <c r="D4" s="963">
        <v>24982.687999999998</v>
      </c>
      <c r="E4" s="964">
        <v>25365.744999999999</v>
      </c>
      <c r="F4" s="963">
        <v>25698.093000000001</v>
      </c>
      <c r="G4" s="964">
        <v>25738.142</v>
      </c>
      <c r="H4" s="965"/>
      <c r="I4" s="965"/>
    </row>
    <row r="5" spans="1:9" ht="13.7" customHeight="1" thickBot="1">
      <c r="A5" s="652" t="s">
        <v>1277</v>
      </c>
      <c r="B5" s="963">
        <v>8739.8060000000005</v>
      </c>
      <c r="C5" s="964">
        <v>8795.0730000000003</v>
      </c>
      <c r="D5" s="963">
        <v>8837.7070000000003</v>
      </c>
      <c r="E5" s="964">
        <v>8877.6370000000006</v>
      </c>
      <c r="F5" s="963">
        <v>8916.8449999999993</v>
      </c>
      <c r="G5" s="964">
        <v>8951.52</v>
      </c>
      <c r="H5" s="965"/>
      <c r="I5" s="965"/>
    </row>
    <row r="6" spans="1:9" ht="13.7" customHeight="1" thickBot="1">
      <c r="A6" s="652" t="s">
        <v>1278</v>
      </c>
      <c r="B6" s="963">
        <v>11295.003000000001</v>
      </c>
      <c r="C6" s="964">
        <v>11349.081</v>
      </c>
      <c r="D6" s="963">
        <v>11403.74</v>
      </c>
      <c r="E6" s="964">
        <v>11462.022999999999</v>
      </c>
      <c r="F6" s="963">
        <v>11506.938</v>
      </c>
      <c r="G6" s="964">
        <v>11552.615</v>
      </c>
      <c r="H6" s="965"/>
      <c r="I6" s="965"/>
    </row>
    <row r="7" spans="1:9" ht="13.7" customHeight="1" thickBot="1">
      <c r="A7" s="652" t="s">
        <v>1279</v>
      </c>
      <c r="B7" s="963">
        <v>36109.487000000001</v>
      </c>
      <c r="C7" s="964">
        <v>36545.294999999998</v>
      </c>
      <c r="D7" s="963">
        <v>37065.178</v>
      </c>
      <c r="E7" s="964">
        <v>37593.383999999998</v>
      </c>
      <c r="F7" s="963">
        <v>38005.237999999998</v>
      </c>
      <c r="G7" s="964">
        <v>38246.108</v>
      </c>
      <c r="H7" s="965"/>
      <c r="I7" s="965"/>
    </row>
    <row r="8" spans="1:9" ht="13.7" customHeight="1" thickBot="1">
      <c r="A8" s="652" t="s">
        <v>1280</v>
      </c>
      <c r="B8" s="963">
        <v>18167.147000000001</v>
      </c>
      <c r="C8" s="964">
        <v>18419.191999999999</v>
      </c>
      <c r="D8" s="963">
        <v>18751.404999999999</v>
      </c>
      <c r="E8" s="964">
        <v>19107.216</v>
      </c>
      <c r="F8" s="963">
        <v>19458.310000000001</v>
      </c>
      <c r="G8" s="964">
        <v>19678.363000000001</v>
      </c>
      <c r="H8" s="965"/>
      <c r="I8" s="965"/>
    </row>
    <row r="9" spans="1:9" ht="13.7" customHeight="1" thickBot="1">
      <c r="A9" s="652" t="s">
        <v>1281</v>
      </c>
      <c r="B9" s="963">
        <v>48747.707999999999</v>
      </c>
      <c r="C9" s="964">
        <v>49291.608999999997</v>
      </c>
      <c r="D9" s="963">
        <v>49834.239999999998</v>
      </c>
      <c r="E9" s="964">
        <v>50374.478000000003</v>
      </c>
      <c r="F9" s="963">
        <v>50911.747000000003</v>
      </c>
      <c r="G9" s="964">
        <v>51573.743999999999</v>
      </c>
      <c r="H9" s="965"/>
      <c r="I9" s="965"/>
    </row>
    <row r="10" spans="1:9" ht="13.7" customHeight="1" thickBot="1">
      <c r="A10" s="652" t="s">
        <v>1282</v>
      </c>
      <c r="B10" s="963">
        <v>4890.3794522162498</v>
      </c>
      <c r="C10" s="964">
        <v>4947.4895933225198</v>
      </c>
      <c r="D10" s="963">
        <v>5003.4019576721303</v>
      </c>
      <c r="E10" s="964">
        <v>5058.0071472190202</v>
      </c>
      <c r="F10" s="963">
        <v>5111.2382164686496</v>
      </c>
      <c r="G10" s="964">
        <v>5163.0379709156095</v>
      </c>
      <c r="H10" s="965"/>
      <c r="I10" s="965"/>
    </row>
    <row r="11" spans="1:9" ht="13.7" customHeight="1" thickBot="1">
      <c r="A11" s="652" t="s">
        <v>1283</v>
      </c>
      <c r="B11" s="963">
        <v>10565.284</v>
      </c>
      <c r="C11" s="964">
        <v>10589.526</v>
      </c>
      <c r="D11" s="963">
        <v>10626.43</v>
      </c>
      <c r="E11" s="964">
        <v>10669.324000000001</v>
      </c>
      <c r="F11" s="963">
        <v>10700.155000000001</v>
      </c>
      <c r="G11" s="964">
        <v>10500.85</v>
      </c>
      <c r="H11" s="965"/>
      <c r="I11" s="965"/>
    </row>
    <row r="12" spans="1:9" ht="13.7" customHeight="1" thickBot="1">
      <c r="A12" s="652" t="s">
        <v>1284</v>
      </c>
      <c r="B12" s="963">
        <v>5724.4560000000001</v>
      </c>
      <c r="C12" s="964">
        <v>5760.6940000000004</v>
      </c>
      <c r="D12" s="963">
        <v>5789.9570000000003</v>
      </c>
      <c r="E12" s="964">
        <v>5814.4610000000002</v>
      </c>
      <c r="F12" s="963">
        <v>5825.3370000000004</v>
      </c>
      <c r="G12" s="964">
        <v>5850.1890000000003</v>
      </c>
      <c r="H12" s="965"/>
      <c r="I12" s="965"/>
    </row>
    <row r="13" spans="1:9" ht="13.7" customHeight="1" thickBot="1">
      <c r="A13" s="652" t="s">
        <v>1285</v>
      </c>
      <c r="B13" s="963">
        <v>1315.79</v>
      </c>
      <c r="C13" s="964">
        <v>1317.384</v>
      </c>
      <c r="D13" s="963">
        <v>1321.9770000000001</v>
      </c>
      <c r="E13" s="964">
        <v>1326.855</v>
      </c>
      <c r="F13" s="963">
        <v>1329.479</v>
      </c>
      <c r="G13" s="964">
        <v>1330.932</v>
      </c>
      <c r="H13" s="965"/>
      <c r="I13" s="965"/>
    </row>
    <row r="14" spans="1:9" ht="13.7" customHeight="1" thickBot="1">
      <c r="A14" s="652" t="s">
        <v>1286</v>
      </c>
      <c r="B14" s="963">
        <v>5495.2969999999996</v>
      </c>
      <c r="C14" s="964">
        <v>5508.2089999999998</v>
      </c>
      <c r="D14" s="963">
        <v>5515.5249999999996</v>
      </c>
      <c r="E14" s="964">
        <v>5521.6049999999996</v>
      </c>
      <c r="F14" s="963">
        <v>5529.5450000000001</v>
      </c>
      <c r="G14" s="964">
        <v>5541.02</v>
      </c>
      <c r="H14" s="965"/>
      <c r="I14" s="965"/>
    </row>
    <row r="15" spans="1:9" ht="13.7" customHeight="1" thickBot="1">
      <c r="A15" s="652" t="s">
        <v>1287</v>
      </c>
      <c r="B15" s="963">
        <v>66688.562999999995</v>
      </c>
      <c r="C15" s="964">
        <v>66883.313999999998</v>
      </c>
      <c r="D15" s="963">
        <v>67068.133000000002</v>
      </c>
      <c r="E15" s="964">
        <v>67215.667000000001</v>
      </c>
      <c r="F15" s="963">
        <v>67347.237999999998</v>
      </c>
      <c r="G15" s="964">
        <v>67719.896999999997</v>
      </c>
      <c r="H15" s="965"/>
      <c r="I15" s="965"/>
    </row>
    <row r="16" spans="1:9" ht="13.7" customHeight="1" thickBot="1">
      <c r="A16" s="652" t="s">
        <v>1288</v>
      </c>
      <c r="B16" s="963">
        <v>82348.668999999994</v>
      </c>
      <c r="C16" s="964">
        <v>82657</v>
      </c>
      <c r="D16" s="963">
        <v>82905.788</v>
      </c>
      <c r="E16" s="964">
        <v>83092.957999999999</v>
      </c>
      <c r="F16" s="963">
        <v>83160.873999999996</v>
      </c>
      <c r="G16" s="964">
        <v>83196.073999999993</v>
      </c>
      <c r="H16" s="965"/>
      <c r="I16" s="965"/>
    </row>
    <row r="17" spans="1:9" ht="13.7" customHeight="1" thickBot="1">
      <c r="A17" s="652" t="s">
        <v>1289</v>
      </c>
      <c r="B17" s="963">
        <v>10775.966</v>
      </c>
      <c r="C17" s="964">
        <v>10754.679</v>
      </c>
      <c r="D17" s="963">
        <v>10732.877</v>
      </c>
      <c r="E17" s="964">
        <v>10721.584000000001</v>
      </c>
      <c r="F17" s="963">
        <v>10707.972</v>
      </c>
      <c r="G17" s="964">
        <v>10656.962</v>
      </c>
      <c r="H17" s="965"/>
      <c r="I17" s="965"/>
    </row>
    <row r="18" spans="1:9" ht="13.7" customHeight="1" thickBot="1">
      <c r="A18" s="652" t="s">
        <v>1290</v>
      </c>
      <c r="B18" s="963">
        <v>9814.0259999999998</v>
      </c>
      <c r="C18" s="964">
        <v>9787.9689999999991</v>
      </c>
      <c r="D18" s="963">
        <v>9775.5660000000007</v>
      </c>
      <c r="E18" s="964">
        <v>9771.1419999999998</v>
      </c>
      <c r="F18" s="963">
        <v>9750.1530000000002</v>
      </c>
      <c r="G18" s="964">
        <v>9709.893</v>
      </c>
      <c r="H18" s="965"/>
      <c r="I18" s="965"/>
    </row>
    <row r="19" spans="1:9" ht="13.7" customHeight="1" thickBot="1">
      <c r="A19" s="652" t="s">
        <v>1291</v>
      </c>
      <c r="B19" s="963">
        <v>335.435</v>
      </c>
      <c r="C19" s="964">
        <v>343.399</v>
      </c>
      <c r="D19" s="963">
        <v>352.72199999999998</v>
      </c>
      <c r="E19" s="964">
        <v>360.55799999999999</v>
      </c>
      <c r="F19" s="963">
        <v>366.46199999999999</v>
      </c>
      <c r="G19" s="964">
        <v>372.52300000000002</v>
      </c>
      <c r="H19" s="965"/>
      <c r="I19" s="965"/>
    </row>
    <row r="20" spans="1:9" ht="13.7" customHeight="1" thickBot="1">
      <c r="A20" s="652" t="s">
        <v>1292</v>
      </c>
      <c r="B20" s="963">
        <v>4739.5969999999998</v>
      </c>
      <c r="C20" s="964">
        <v>4792.49</v>
      </c>
      <c r="D20" s="963">
        <v>4857.0150000000003</v>
      </c>
      <c r="E20" s="964">
        <v>4921.4960000000001</v>
      </c>
      <c r="F20" s="963">
        <v>4977.4430000000002</v>
      </c>
      <c r="G20" s="964">
        <v>5011.46</v>
      </c>
      <c r="H20" s="965"/>
      <c r="I20" s="965"/>
    </row>
    <row r="21" spans="1:9" ht="13.7" customHeight="1" thickBot="1">
      <c r="A21" s="652" t="s">
        <v>1293</v>
      </c>
      <c r="B21" s="963">
        <v>60115.22</v>
      </c>
      <c r="C21" s="964">
        <v>60002.254000000001</v>
      </c>
      <c r="D21" s="963">
        <v>59877.216</v>
      </c>
      <c r="E21" s="964">
        <v>59729.076999999997</v>
      </c>
      <c r="F21" s="963">
        <v>59449.527000000002</v>
      </c>
      <c r="G21" s="964">
        <v>59109.665999999997</v>
      </c>
      <c r="H21" s="965"/>
      <c r="I21" s="965"/>
    </row>
    <row r="22" spans="1:9" ht="13.7" customHeight="1" thickBot="1">
      <c r="A22" s="652" t="s">
        <v>1294</v>
      </c>
      <c r="B22" s="963">
        <v>126932.772</v>
      </c>
      <c r="C22" s="964">
        <v>126706.21</v>
      </c>
      <c r="D22" s="963">
        <v>126443.18</v>
      </c>
      <c r="E22" s="964">
        <v>126166.948</v>
      </c>
      <c r="F22" s="963">
        <v>125708</v>
      </c>
      <c r="G22" s="964">
        <v>125502.29</v>
      </c>
      <c r="H22" s="965"/>
      <c r="I22" s="965"/>
    </row>
    <row r="23" spans="1:9" ht="13.7" customHeight="1" thickBot="1">
      <c r="A23" s="652" t="s">
        <v>1295</v>
      </c>
      <c r="B23" s="963">
        <v>51217.803</v>
      </c>
      <c r="C23" s="964">
        <v>51361.911</v>
      </c>
      <c r="D23" s="963">
        <v>51606.633000000002</v>
      </c>
      <c r="E23" s="964">
        <v>51709.097999999998</v>
      </c>
      <c r="F23" s="963">
        <v>51780.578999999998</v>
      </c>
      <c r="G23" s="964">
        <v>51744.875999999997</v>
      </c>
      <c r="H23" s="965"/>
      <c r="I23" s="965"/>
    </row>
    <row r="24" spans="1:9" ht="13.7" customHeight="1" thickBot="1">
      <c r="A24" s="652" t="s">
        <v>1296</v>
      </c>
      <c r="B24" s="963">
        <v>1959.5350000000001</v>
      </c>
      <c r="C24" s="964">
        <v>1942.2470000000001</v>
      </c>
      <c r="D24" s="963">
        <v>1927.17</v>
      </c>
      <c r="E24" s="964">
        <v>1913.826</v>
      </c>
      <c r="F24" s="963">
        <v>1900.4480000000001</v>
      </c>
      <c r="G24" s="964">
        <v>1884.4880000000001</v>
      </c>
      <c r="H24" s="965"/>
      <c r="I24" s="965"/>
    </row>
    <row r="25" spans="1:9" ht="13.7" customHeight="1" thickBot="1">
      <c r="A25" s="652" t="s">
        <v>1297</v>
      </c>
      <c r="B25" s="963">
        <v>2868.2339999999999</v>
      </c>
      <c r="C25" s="964">
        <v>2828.3980000000001</v>
      </c>
      <c r="D25" s="963">
        <v>2801.5410000000002</v>
      </c>
      <c r="E25" s="964">
        <v>2794.1350000000002</v>
      </c>
      <c r="F25" s="963">
        <v>2794.89</v>
      </c>
      <c r="G25" s="964">
        <v>2795.3209999999999</v>
      </c>
      <c r="H25" s="965"/>
      <c r="I25" s="965"/>
    </row>
    <row r="26" spans="1:9" ht="13.7" customHeight="1" thickBot="1">
      <c r="A26" s="652" t="s">
        <v>1298</v>
      </c>
      <c r="B26" s="963">
        <v>583.45899999999995</v>
      </c>
      <c r="C26" s="964">
        <v>596.33699999999999</v>
      </c>
      <c r="D26" s="963">
        <v>607.95000000000005</v>
      </c>
      <c r="E26" s="964">
        <v>620.00300000000004</v>
      </c>
      <c r="F26" s="963">
        <v>630.41300000000001</v>
      </c>
      <c r="G26" s="964">
        <v>640.06399999999996</v>
      </c>
      <c r="H26" s="965"/>
      <c r="I26" s="965"/>
    </row>
    <row r="27" spans="1:9" ht="13.7" customHeight="1" thickBot="1">
      <c r="A27" s="652" t="s">
        <v>1299</v>
      </c>
      <c r="B27" s="963">
        <v>122715.16499999999</v>
      </c>
      <c r="C27" s="964">
        <v>124041.731</v>
      </c>
      <c r="D27" s="963">
        <v>125327.79700000001</v>
      </c>
      <c r="E27" s="964">
        <v>126577.69100000001</v>
      </c>
      <c r="F27" s="963">
        <v>127792.28599999999</v>
      </c>
      <c r="G27" s="964">
        <v>128972.439</v>
      </c>
      <c r="H27" s="965"/>
      <c r="I27" s="965"/>
    </row>
    <row r="28" spans="1:9" ht="13.7" customHeight="1" thickBot="1">
      <c r="A28" s="652" t="s">
        <v>1300</v>
      </c>
      <c r="B28" s="963">
        <v>17030.313999999998</v>
      </c>
      <c r="C28" s="964">
        <v>17131.294999999998</v>
      </c>
      <c r="D28" s="963">
        <v>17231.621999999999</v>
      </c>
      <c r="E28" s="964">
        <v>17344.876</v>
      </c>
      <c r="F28" s="963">
        <v>17441.5</v>
      </c>
      <c r="G28" s="964">
        <v>17533.405999999999</v>
      </c>
      <c r="H28" s="965"/>
      <c r="I28" s="965"/>
    </row>
    <row r="29" spans="1:9" ht="13.7" customHeight="1" thickBot="1">
      <c r="A29" s="652" t="s">
        <v>1301</v>
      </c>
      <c r="B29" s="963">
        <v>4714.1000000000004</v>
      </c>
      <c r="C29" s="964">
        <v>4813.6000000000004</v>
      </c>
      <c r="D29" s="963">
        <v>4900.6000000000004</v>
      </c>
      <c r="E29" s="964">
        <v>4979.2</v>
      </c>
      <c r="F29" s="963">
        <v>5093.6000000000004</v>
      </c>
      <c r="G29" s="964">
        <v>5111.3999999999996</v>
      </c>
      <c r="H29" s="965"/>
      <c r="I29" s="965"/>
    </row>
    <row r="30" spans="1:9" ht="13.7" customHeight="1" thickBot="1">
      <c r="A30" s="652" t="s">
        <v>1302</v>
      </c>
      <c r="B30" s="963">
        <v>5236.152</v>
      </c>
      <c r="C30" s="964">
        <v>5276.9650000000001</v>
      </c>
      <c r="D30" s="963">
        <v>5311.9160000000002</v>
      </c>
      <c r="E30" s="964">
        <v>5347.893</v>
      </c>
      <c r="F30" s="963">
        <v>5379.4719999999998</v>
      </c>
      <c r="G30" s="964">
        <v>5408.32</v>
      </c>
      <c r="H30" s="965"/>
      <c r="I30" s="965"/>
    </row>
    <row r="31" spans="1:9" ht="13.7" customHeight="1" thickBot="1">
      <c r="A31" s="652" t="s">
        <v>1303</v>
      </c>
      <c r="B31" s="963">
        <v>38426.809000000001</v>
      </c>
      <c r="C31" s="964">
        <v>38422.345999999998</v>
      </c>
      <c r="D31" s="963">
        <v>38413.139000000003</v>
      </c>
      <c r="E31" s="964">
        <v>38386.476000000002</v>
      </c>
      <c r="F31" s="963">
        <v>38354.173000000003</v>
      </c>
      <c r="G31" s="964">
        <v>38162.224000000002</v>
      </c>
      <c r="H31" s="965"/>
      <c r="I31" s="965"/>
    </row>
    <row r="32" spans="1:9" ht="13.7" customHeight="1" thickBot="1">
      <c r="A32" s="652" t="s">
        <v>1304</v>
      </c>
      <c r="B32" s="963">
        <v>10325.451499999999</v>
      </c>
      <c r="C32" s="964">
        <v>10300.299999999999</v>
      </c>
      <c r="D32" s="963">
        <v>10283.822</v>
      </c>
      <c r="E32" s="964">
        <v>10286.263000000001</v>
      </c>
      <c r="F32" s="963">
        <v>10297.0805</v>
      </c>
      <c r="G32" s="964">
        <v>10297.876</v>
      </c>
      <c r="H32" s="965"/>
      <c r="I32" s="965"/>
    </row>
    <row r="33" spans="1:9" ht="13.7" customHeight="1" thickBot="1">
      <c r="A33" s="652" t="s">
        <v>1305</v>
      </c>
      <c r="B33" s="963">
        <v>5430.7974999999997</v>
      </c>
      <c r="C33" s="964">
        <v>5439.2314999999999</v>
      </c>
      <c r="D33" s="963">
        <v>5446.7704999999996</v>
      </c>
      <c r="E33" s="964">
        <v>5454.1469999999999</v>
      </c>
      <c r="F33" s="963">
        <v>5458.8270000000002</v>
      </c>
      <c r="G33" s="964">
        <v>5441.991</v>
      </c>
      <c r="H33" s="965"/>
      <c r="I33" s="965"/>
    </row>
    <row r="34" spans="1:9" ht="13.7" customHeight="1" thickBot="1">
      <c r="A34" s="652" t="s">
        <v>1306</v>
      </c>
      <c r="B34" s="963">
        <v>2064.241</v>
      </c>
      <c r="C34" s="964">
        <v>2066.1610000000001</v>
      </c>
      <c r="D34" s="963">
        <v>2070.0500000000002</v>
      </c>
      <c r="E34" s="964">
        <v>2089.31</v>
      </c>
      <c r="F34" s="963">
        <v>2100.1260000000002</v>
      </c>
      <c r="G34" s="964">
        <v>2107.0070000000001</v>
      </c>
      <c r="H34" s="965"/>
      <c r="I34" s="965"/>
    </row>
    <row r="35" spans="1:9" ht="13.7" customHeight="1" thickBot="1">
      <c r="A35" s="652" t="s">
        <v>1307</v>
      </c>
      <c r="B35" s="963">
        <v>46449.874000000003</v>
      </c>
      <c r="C35" s="964">
        <v>46532.868999999999</v>
      </c>
      <c r="D35" s="963">
        <v>46728.813999999998</v>
      </c>
      <c r="E35" s="964">
        <v>47105.358</v>
      </c>
      <c r="F35" s="963">
        <v>47351.567000000003</v>
      </c>
      <c r="G35" s="964">
        <v>47331.544999999998</v>
      </c>
      <c r="H35" s="965"/>
      <c r="I35" s="965"/>
    </row>
    <row r="36" spans="1:9" ht="13.7" customHeight="1" thickBot="1">
      <c r="A36" s="652" t="s">
        <v>1308</v>
      </c>
      <c r="B36" s="963">
        <v>9923.0859999999993</v>
      </c>
      <c r="C36" s="964">
        <v>10057.695</v>
      </c>
      <c r="D36" s="963">
        <v>10175.215</v>
      </c>
      <c r="E36" s="964">
        <v>10278.888000000001</v>
      </c>
      <c r="F36" s="963">
        <v>10353.444</v>
      </c>
      <c r="G36" s="964">
        <v>10415.812</v>
      </c>
      <c r="H36" s="965"/>
      <c r="I36" s="965"/>
    </row>
    <row r="37" spans="1:9" ht="13.7" customHeight="1" thickBot="1">
      <c r="A37" s="652" t="s">
        <v>1309</v>
      </c>
      <c r="B37" s="963">
        <v>8373.3340000000007</v>
      </c>
      <c r="C37" s="964">
        <v>8451.8340000000007</v>
      </c>
      <c r="D37" s="963">
        <v>8514.3269999999993</v>
      </c>
      <c r="E37" s="964">
        <v>8575.2800000000007</v>
      </c>
      <c r="F37" s="963">
        <v>8636.5630000000001</v>
      </c>
      <c r="G37" s="964">
        <v>8704.5419999999995</v>
      </c>
      <c r="H37" s="965"/>
      <c r="I37" s="965"/>
    </row>
    <row r="38" spans="1:9" ht="13.7" customHeight="1" thickBot="1">
      <c r="A38" s="652" t="s">
        <v>1310</v>
      </c>
      <c r="B38" s="963">
        <v>79277.971000000005</v>
      </c>
      <c r="C38" s="964">
        <v>80312.707999999999</v>
      </c>
      <c r="D38" s="963">
        <v>81407.210999999996</v>
      </c>
      <c r="E38" s="964">
        <v>82579.448000000004</v>
      </c>
      <c r="F38" s="963">
        <v>83384.687999999995</v>
      </c>
      <c r="G38" s="964">
        <v>84147.326000000001</v>
      </c>
      <c r="H38" s="965"/>
      <c r="I38" s="965"/>
    </row>
    <row r="39" spans="1:9" ht="13.7" customHeight="1" thickBot="1">
      <c r="A39" s="652" t="s">
        <v>1311</v>
      </c>
      <c r="B39" s="963">
        <v>65648.054000000004</v>
      </c>
      <c r="C39" s="964">
        <v>66040.229000000007</v>
      </c>
      <c r="D39" s="963">
        <v>66435.55</v>
      </c>
      <c r="E39" s="964">
        <v>66796.807000000001</v>
      </c>
      <c r="F39" s="963">
        <v>67081.233999999997</v>
      </c>
      <c r="G39" s="964">
        <v>67350.695000000007</v>
      </c>
      <c r="H39" s="965"/>
      <c r="I39" s="965"/>
    </row>
    <row r="40" spans="1:9" ht="13.7" customHeight="1" thickBot="1">
      <c r="A40" s="652" t="s">
        <v>1312</v>
      </c>
      <c r="B40" s="963">
        <v>323071.755</v>
      </c>
      <c r="C40" s="964">
        <v>325122.12800000003</v>
      </c>
      <c r="D40" s="963">
        <v>326838.19900000002</v>
      </c>
      <c r="E40" s="964">
        <v>328329.95299999998</v>
      </c>
      <c r="F40" s="963">
        <v>329484.12300000002</v>
      </c>
      <c r="G40" s="964">
        <v>331893.745</v>
      </c>
      <c r="H40" s="965"/>
      <c r="I40" s="965"/>
    </row>
    <row r="41" spans="1:9" ht="13.7" customHeight="1" thickBot="1">
      <c r="A41" s="652" t="s">
        <v>1313</v>
      </c>
      <c r="B41" s="963">
        <v>43590.368000000002</v>
      </c>
      <c r="C41" s="964">
        <v>44044.811000000002</v>
      </c>
      <c r="D41" s="963">
        <v>44494.502</v>
      </c>
      <c r="E41" s="964">
        <v>44938.712</v>
      </c>
      <c r="F41" s="963">
        <v>45376.762999999999</v>
      </c>
      <c r="G41" s="964">
        <v>45808.747000000003</v>
      </c>
      <c r="H41" s="965"/>
      <c r="I41" s="965"/>
    </row>
    <row r="42" spans="1:9" ht="13.7" customHeight="1" thickBot="1">
      <c r="A42" s="652" t="s">
        <v>1314</v>
      </c>
      <c r="B42" s="963">
        <v>205156.587</v>
      </c>
      <c r="C42" s="964">
        <v>206804.74100000001</v>
      </c>
      <c r="D42" s="963">
        <v>208494.9</v>
      </c>
      <c r="E42" s="964">
        <v>210147.125</v>
      </c>
      <c r="F42" s="963">
        <v>211755.69200000001</v>
      </c>
      <c r="G42" s="964">
        <v>213317.639</v>
      </c>
      <c r="H42" s="965"/>
      <c r="I42" s="965"/>
    </row>
    <row r="43" spans="1:9" ht="13.7" customHeight="1" thickBot="1">
      <c r="A43" s="652" t="s">
        <v>1315</v>
      </c>
      <c r="B43" s="963">
        <v>7127.8215</v>
      </c>
      <c r="C43" s="964">
        <v>7075.9465</v>
      </c>
      <c r="D43" s="963">
        <v>7025.0365000000002</v>
      </c>
      <c r="E43" s="964">
        <v>6975.7605000000003</v>
      </c>
      <c r="F43" s="963">
        <v>6934.0150000000003</v>
      </c>
      <c r="G43" s="964">
        <v>6877.7425000000003</v>
      </c>
    </row>
    <row r="44" spans="1:9" ht="13.7" customHeight="1" thickBot="1">
      <c r="A44" s="652" t="s">
        <v>1316</v>
      </c>
      <c r="B44" s="963">
        <v>1414049.3529999999</v>
      </c>
      <c r="C44" s="964">
        <v>1421021.794</v>
      </c>
      <c r="D44" s="963">
        <v>1427647.7890000001</v>
      </c>
      <c r="E44" s="964">
        <v>1433783.692</v>
      </c>
      <c r="F44" s="963">
        <v>1439323.774</v>
      </c>
      <c r="G44" s="964">
        <v>1425893.4650000001</v>
      </c>
    </row>
    <row r="45" spans="1:9" ht="13.7" customHeight="1" thickBot="1">
      <c r="A45" s="652" t="s">
        <v>1317</v>
      </c>
      <c r="B45" s="963">
        <v>4174.3490000000002</v>
      </c>
      <c r="C45" s="964">
        <v>4124.5309999999999</v>
      </c>
      <c r="D45" s="963">
        <v>4087.8429999999998</v>
      </c>
      <c r="E45" s="964">
        <v>4065.2530000000002</v>
      </c>
      <c r="F45" s="963">
        <v>4047.7</v>
      </c>
      <c r="G45" s="964">
        <v>3878.9810000000002</v>
      </c>
    </row>
    <row r="46" spans="1:9" ht="13.7" customHeight="1" thickBot="1">
      <c r="A46" s="652" t="s">
        <v>1318</v>
      </c>
      <c r="B46" s="963">
        <v>851.55899999999997</v>
      </c>
      <c r="C46" s="964">
        <v>859.52</v>
      </c>
      <c r="D46" s="963">
        <v>870.07100000000003</v>
      </c>
      <c r="E46" s="964">
        <v>881.94899999999996</v>
      </c>
      <c r="F46" s="963">
        <v>892.82799999999997</v>
      </c>
      <c r="G46" s="964">
        <v>899.93899999999996</v>
      </c>
    </row>
    <row r="47" spans="1:9" ht="13.7" customHeight="1" thickBot="1">
      <c r="A47" s="652" t="s">
        <v>1319</v>
      </c>
      <c r="B47" s="963">
        <v>1324517.25</v>
      </c>
      <c r="C47" s="964">
        <v>1338676.7790000001</v>
      </c>
      <c r="D47" s="963">
        <v>1352642.2830000001</v>
      </c>
      <c r="E47" s="964">
        <v>1366417.7560000001</v>
      </c>
      <c r="F47" s="963">
        <v>1380004.385</v>
      </c>
      <c r="G47" s="964">
        <v>1407563.8419999999</v>
      </c>
    </row>
    <row r="48" spans="1:9" ht="13.7" customHeight="1" thickBot="1">
      <c r="A48" s="652" t="s">
        <v>1320</v>
      </c>
      <c r="B48" s="963">
        <v>258496.5</v>
      </c>
      <c r="C48" s="964">
        <v>261355.5</v>
      </c>
      <c r="D48" s="963">
        <v>264161.59999999998</v>
      </c>
      <c r="E48" s="964">
        <v>266911.90000000002</v>
      </c>
      <c r="F48" s="963">
        <v>269603.40000000002</v>
      </c>
      <c r="G48" s="964">
        <v>272248.5</v>
      </c>
    </row>
    <row r="49" spans="1:7" ht="13.7" customHeight="1" thickBot="1">
      <c r="A49" s="652" t="s">
        <v>1321</v>
      </c>
      <c r="B49" s="963">
        <v>455.35599999999999</v>
      </c>
      <c r="C49" s="964">
        <v>468.005</v>
      </c>
      <c r="D49" s="963">
        <v>484.63400000000001</v>
      </c>
      <c r="E49" s="964">
        <v>504.05900000000003</v>
      </c>
      <c r="F49" s="963">
        <v>520.19299999999998</v>
      </c>
      <c r="G49" s="964">
        <v>516.74800000000005</v>
      </c>
    </row>
    <row r="50" spans="1:7" ht="13.7" customHeight="1" thickBot="1">
      <c r="A50" s="652" t="s">
        <v>1322</v>
      </c>
      <c r="B50" s="963">
        <v>19706.423999999999</v>
      </c>
      <c r="C50" s="964">
        <v>19592.933000000001</v>
      </c>
      <c r="D50" s="963">
        <v>19476.713</v>
      </c>
      <c r="E50" s="964">
        <v>19375.834999999999</v>
      </c>
      <c r="F50" s="963">
        <v>19260.218000000001</v>
      </c>
      <c r="G50" s="964">
        <v>19124.061000000002</v>
      </c>
    </row>
    <row r="51" spans="1:7" ht="13.7" customHeight="1" thickBot="1">
      <c r="A51" s="652" t="s">
        <v>1323</v>
      </c>
      <c r="B51" s="963">
        <v>146674.54199999999</v>
      </c>
      <c r="C51" s="964">
        <v>146842.40400000001</v>
      </c>
      <c r="D51" s="963">
        <v>146830.57199999999</v>
      </c>
      <c r="E51" s="964">
        <v>146764.66099999999</v>
      </c>
      <c r="F51" s="963">
        <v>146459.80300000001</v>
      </c>
      <c r="G51" s="964" t="s">
        <v>1324</v>
      </c>
    </row>
    <row r="52" spans="1:7" ht="13.7" customHeight="1" thickBot="1">
      <c r="A52" s="652" t="s">
        <v>1325</v>
      </c>
      <c r="B52" s="963">
        <v>31787.58</v>
      </c>
      <c r="C52" s="964">
        <v>32612.641</v>
      </c>
      <c r="D52" s="963">
        <v>33413.660000000003</v>
      </c>
      <c r="E52" s="964">
        <v>34218.169000000002</v>
      </c>
      <c r="F52" s="963">
        <v>35013.413999999997</v>
      </c>
      <c r="G52" s="964">
        <v>34110.821000000004</v>
      </c>
    </row>
    <row r="53" spans="1:7" ht="13.7" customHeight="1" thickBot="1">
      <c r="A53" s="652" t="s">
        <v>1326</v>
      </c>
      <c r="B53" s="963">
        <v>3933.5590000000002</v>
      </c>
      <c r="C53" s="964">
        <v>3965.7959999999998</v>
      </c>
      <c r="D53" s="963">
        <v>3994.2829999999999</v>
      </c>
      <c r="E53" s="964">
        <v>4026.2089999999998</v>
      </c>
      <c r="F53" s="963">
        <v>4044.21</v>
      </c>
      <c r="G53" s="964">
        <v>3986.8420000000001</v>
      </c>
    </row>
    <row r="54" spans="1:7" ht="13.7" customHeight="1" thickBot="1">
      <c r="A54" s="652" t="s">
        <v>1327</v>
      </c>
      <c r="B54" s="963">
        <v>56140.764000000003</v>
      </c>
      <c r="C54" s="964">
        <v>56990.964</v>
      </c>
      <c r="D54" s="963">
        <v>57859.351000000002</v>
      </c>
      <c r="E54" s="964">
        <v>58726.826000000001</v>
      </c>
      <c r="F54" s="963">
        <v>59538.697</v>
      </c>
      <c r="G54" s="964">
        <v>59964.917000000001</v>
      </c>
    </row>
  </sheetData>
  <mergeCells count="1">
    <mergeCell ref="A1:G1"/>
  </mergeCells>
  <pageMargins left="0.19685039370078741" right="0.59055118110236227" top="0.51181102362204722" bottom="0.51181102362204722" header="0.31496062992125984" footer="0.31496062992125984"/>
  <pageSetup paperSize="9" orientation="portrait"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F8A6D-8694-404B-BE36-5938F5FF36D3}">
  <sheetPr>
    <tabColor theme="3"/>
  </sheetPr>
  <dimension ref="A1:J42"/>
  <sheetViews>
    <sheetView rightToLeft="1" view="pageBreakPreview" zoomScale="60" zoomScaleNormal="100" workbookViewId="0">
      <selection activeCell="A2" sqref="A2"/>
    </sheetView>
  </sheetViews>
  <sheetFormatPr defaultColWidth="25.7109375" defaultRowHeight="15"/>
  <cols>
    <col min="1" max="1" width="15.42578125" style="966" customWidth="1"/>
    <col min="2" max="5" width="13" style="966" customWidth="1"/>
    <col min="6" max="6" width="13" style="959" customWidth="1"/>
    <col min="7" max="7" width="13" style="966" customWidth="1"/>
    <col min="8" max="240" width="9.140625" style="959" customWidth="1"/>
    <col min="241" max="241" width="24" style="959" bestFit="1" customWidth="1"/>
    <col min="242" max="244" width="0" style="959" hidden="1" customWidth="1"/>
    <col min="245" max="245" width="23.5703125" style="959" customWidth="1"/>
    <col min="246" max="246" width="18.42578125" style="959" customWidth="1"/>
    <col min="247" max="247" width="10.42578125" style="959" bestFit="1" customWidth="1"/>
    <col min="248" max="248" width="29.140625" style="959" bestFit="1" customWidth="1"/>
    <col min="249" max="249" width="26" style="959" bestFit="1" customWidth="1"/>
    <col min="250" max="250" width="18.42578125" style="959" customWidth="1"/>
    <col min="251" max="254" width="7.85546875" style="959" customWidth="1"/>
    <col min="255" max="256" width="25.7109375" style="959"/>
    <col min="257" max="257" width="15.42578125" style="959" customWidth="1"/>
    <col min="258" max="263" width="13" style="959" customWidth="1"/>
    <col min="264" max="496" width="9.140625" style="959" customWidth="1"/>
    <col min="497" max="497" width="24" style="959" bestFit="1" customWidth="1"/>
    <col min="498" max="500" width="0" style="959" hidden="1" customWidth="1"/>
    <col min="501" max="501" width="23.5703125" style="959" customWidth="1"/>
    <col min="502" max="502" width="18.42578125" style="959" customWidth="1"/>
    <col min="503" max="503" width="10.42578125" style="959" bestFit="1" customWidth="1"/>
    <col min="504" max="504" width="29.140625" style="959" bestFit="1" customWidth="1"/>
    <col min="505" max="505" width="26" style="959" bestFit="1" customWidth="1"/>
    <col min="506" max="506" width="18.42578125" style="959" customWidth="1"/>
    <col min="507" max="510" width="7.85546875" style="959" customWidth="1"/>
    <col min="511" max="512" width="25.7109375" style="959"/>
    <col min="513" max="513" width="15.42578125" style="959" customWidth="1"/>
    <col min="514" max="519" width="13" style="959" customWidth="1"/>
    <col min="520" max="752" width="9.140625" style="959" customWidth="1"/>
    <col min="753" max="753" width="24" style="959" bestFit="1" customWidth="1"/>
    <col min="754" max="756" width="0" style="959" hidden="1" customWidth="1"/>
    <col min="757" max="757" width="23.5703125" style="959" customWidth="1"/>
    <col min="758" max="758" width="18.42578125" style="959" customWidth="1"/>
    <col min="759" max="759" width="10.42578125" style="959" bestFit="1" customWidth="1"/>
    <col min="760" max="760" width="29.140625" style="959" bestFit="1" customWidth="1"/>
    <col min="761" max="761" width="26" style="959" bestFit="1" customWidth="1"/>
    <col min="762" max="762" width="18.42578125" style="959" customWidth="1"/>
    <col min="763" max="766" width="7.85546875" style="959" customWidth="1"/>
    <col min="767" max="768" width="25.7109375" style="959"/>
    <col min="769" max="769" width="15.42578125" style="959" customWidth="1"/>
    <col min="770" max="775" width="13" style="959" customWidth="1"/>
    <col min="776" max="1008" width="9.140625" style="959" customWidth="1"/>
    <col min="1009" max="1009" width="24" style="959" bestFit="1" customWidth="1"/>
    <col min="1010" max="1012" width="0" style="959" hidden="1" customWidth="1"/>
    <col min="1013" max="1013" width="23.5703125" style="959" customWidth="1"/>
    <col min="1014" max="1014" width="18.42578125" style="959" customWidth="1"/>
    <col min="1015" max="1015" width="10.42578125" style="959" bestFit="1" customWidth="1"/>
    <col min="1016" max="1016" width="29.140625" style="959" bestFit="1" customWidth="1"/>
    <col min="1017" max="1017" width="26" style="959" bestFit="1" customWidth="1"/>
    <col min="1018" max="1018" width="18.42578125" style="959" customWidth="1"/>
    <col min="1019" max="1022" width="7.85546875" style="959" customWidth="1"/>
    <col min="1023" max="1024" width="25.7109375" style="959"/>
    <col min="1025" max="1025" width="15.42578125" style="959" customWidth="1"/>
    <col min="1026" max="1031" width="13" style="959" customWidth="1"/>
    <col min="1032" max="1264" width="9.140625" style="959" customWidth="1"/>
    <col min="1265" max="1265" width="24" style="959" bestFit="1" customWidth="1"/>
    <col min="1266" max="1268" width="0" style="959" hidden="1" customWidth="1"/>
    <col min="1269" max="1269" width="23.5703125" style="959" customWidth="1"/>
    <col min="1270" max="1270" width="18.42578125" style="959" customWidth="1"/>
    <col min="1271" max="1271" width="10.42578125" style="959" bestFit="1" customWidth="1"/>
    <col min="1272" max="1272" width="29.140625" style="959" bestFit="1" customWidth="1"/>
    <col min="1273" max="1273" width="26" style="959" bestFit="1" customWidth="1"/>
    <col min="1274" max="1274" width="18.42578125" style="959" customWidth="1"/>
    <col min="1275" max="1278" width="7.85546875" style="959" customWidth="1"/>
    <col min="1279" max="1280" width="25.7109375" style="959"/>
    <col min="1281" max="1281" width="15.42578125" style="959" customWidth="1"/>
    <col min="1282" max="1287" width="13" style="959" customWidth="1"/>
    <col min="1288" max="1520" width="9.140625" style="959" customWidth="1"/>
    <col min="1521" max="1521" width="24" style="959" bestFit="1" customWidth="1"/>
    <col min="1522" max="1524" width="0" style="959" hidden="1" customWidth="1"/>
    <col min="1525" max="1525" width="23.5703125" style="959" customWidth="1"/>
    <col min="1526" max="1526" width="18.42578125" style="959" customWidth="1"/>
    <col min="1527" max="1527" width="10.42578125" style="959" bestFit="1" customWidth="1"/>
    <col min="1528" max="1528" width="29.140625" style="959" bestFit="1" customWidth="1"/>
    <col min="1529" max="1529" width="26" style="959" bestFit="1" customWidth="1"/>
    <col min="1530" max="1530" width="18.42578125" style="959" customWidth="1"/>
    <col min="1531" max="1534" width="7.85546875" style="959" customWidth="1"/>
    <col min="1535" max="1536" width="25.7109375" style="959"/>
    <col min="1537" max="1537" width="15.42578125" style="959" customWidth="1"/>
    <col min="1538" max="1543" width="13" style="959" customWidth="1"/>
    <col min="1544" max="1776" width="9.140625" style="959" customWidth="1"/>
    <col min="1777" max="1777" width="24" style="959" bestFit="1" customWidth="1"/>
    <col min="1778" max="1780" width="0" style="959" hidden="1" customWidth="1"/>
    <col min="1781" max="1781" width="23.5703125" style="959" customWidth="1"/>
    <col min="1782" max="1782" width="18.42578125" style="959" customWidth="1"/>
    <col min="1783" max="1783" width="10.42578125" style="959" bestFit="1" customWidth="1"/>
    <col min="1784" max="1784" width="29.140625" style="959" bestFit="1" customWidth="1"/>
    <col min="1785" max="1785" width="26" style="959" bestFit="1" customWidth="1"/>
    <col min="1786" max="1786" width="18.42578125" style="959" customWidth="1"/>
    <col min="1787" max="1790" width="7.85546875" style="959" customWidth="1"/>
    <col min="1791" max="1792" width="25.7109375" style="959"/>
    <col min="1793" max="1793" width="15.42578125" style="959" customWidth="1"/>
    <col min="1794" max="1799" width="13" style="959" customWidth="1"/>
    <col min="1800" max="2032" width="9.140625" style="959" customWidth="1"/>
    <col min="2033" max="2033" width="24" style="959" bestFit="1" customWidth="1"/>
    <col min="2034" max="2036" width="0" style="959" hidden="1" customWidth="1"/>
    <col min="2037" max="2037" width="23.5703125" style="959" customWidth="1"/>
    <col min="2038" max="2038" width="18.42578125" style="959" customWidth="1"/>
    <col min="2039" max="2039" width="10.42578125" style="959" bestFit="1" customWidth="1"/>
    <col min="2040" max="2040" width="29.140625" style="959" bestFit="1" customWidth="1"/>
    <col min="2041" max="2041" width="26" style="959" bestFit="1" customWidth="1"/>
    <col min="2042" max="2042" width="18.42578125" style="959" customWidth="1"/>
    <col min="2043" max="2046" width="7.85546875" style="959" customWidth="1"/>
    <col min="2047" max="2048" width="25.7109375" style="959"/>
    <col min="2049" max="2049" width="15.42578125" style="959" customWidth="1"/>
    <col min="2050" max="2055" width="13" style="959" customWidth="1"/>
    <col min="2056" max="2288" width="9.140625" style="959" customWidth="1"/>
    <col min="2289" max="2289" width="24" style="959" bestFit="1" customWidth="1"/>
    <col min="2290" max="2292" width="0" style="959" hidden="1" customWidth="1"/>
    <col min="2293" max="2293" width="23.5703125" style="959" customWidth="1"/>
    <col min="2294" max="2294" width="18.42578125" style="959" customWidth="1"/>
    <col min="2295" max="2295" width="10.42578125" style="959" bestFit="1" customWidth="1"/>
    <col min="2296" max="2296" width="29.140625" style="959" bestFit="1" customWidth="1"/>
    <col min="2297" max="2297" width="26" style="959" bestFit="1" customWidth="1"/>
    <col min="2298" max="2298" width="18.42578125" style="959" customWidth="1"/>
    <col min="2299" max="2302" width="7.85546875" style="959" customWidth="1"/>
    <col min="2303" max="2304" width="25.7109375" style="959"/>
    <col min="2305" max="2305" width="15.42578125" style="959" customWidth="1"/>
    <col min="2306" max="2311" width="13" style="959" customWidth="1"/>
    <col min="2312" max="2544" width="9.140625" style="959" customWidth="1"/>
    <col min="2545" max="2545" width="24" style="959" bestFit="1" customWidth="1"/>
    <col min="2546" max="2548" width="0" style="959" hidden="1" customWidth="1"/>
    <col min="2549" max="2549" width="23.5703125" style="959" customWidth="1"/>
    <col min="2550" max="2550" width="18.42578125" style="959" customWidth="1"/>
    <col min="2551" max="2551" width="10.42578125" style="959" bestFit="1" customWidth="1"/>
    <col min="2552" max="2552" width="29.140625" style="959" bestFit="1" customWidth="1"/>
    <col min="2553" max="2553" width="26" style="959" bestFit="1" customWidth="1"/>
    <col min="2554" max="2554" width="18.42578125" style="959" customWidth="1"/>
    <col min="2555" max="2558" width="7.85546875" style="959" customWidth="1"/>
    <col min="2559" max="2560" width="25.7109375" style="959"/>
    <col min="2561" max="2561" width="15.42578125" style="959" customWidth="1"/>
    <col min="2562" max="2567" width="13" style="959" customWidth="1"/>
    <col min="2568" max="2800" width="9.140625" style="959" customWidth="1"/>
    <col min="2801" max="2801" width="24" style="959" bestFit="1" customWidth="1"/>
    <col min="2802" max="2804" width="0" style="959" hidden="1" customWidth="1"/>
    <col min="2805" max="2805" width="23.5703125" style="959" customWidth="1"/>
    <col min="2806" max="2806" width="18.42578125" style="959" customWidth="1"/>
    <col min="2807" max="2807" width="10.42578125" style="959" bestFit="1" customWidth="1"/>
    <col min="2808" max="2808" width="29.140625" style="959" bestFit="1" customWidth="1"/>
    <col min="2809" max="2809" width="26" style="959" bestFit="1" customWidth="1"/>
    <col min="2810" max="2810" width="18.42578125" style="959" customWidth="1"/>
    <col min="2811" max="2814" width="7.85546875" style="959" customWidth="1"/>
    <col min="2815" max="2816" width="25.7109375" style="959"/>
    <col min="2817" max="2817" width="15.42578125" style="959" customWidth="1"/>
    <col min="2818" max="2823" width="13" style="959" customWidth="1"/>
    <col min="2824" max="3056" width="9.140625" style="959" customWidth="1"/>
    <col min="3057" max="3057" width="24" style="959" bestFit="1" customWidth="1"/>
    <col min="3058" max="3060" width="0" style="959" hidden="1" customWidth="1"/>
    <col min="3061" max="3061" width="23.5703125" style="959" customWidth="1"/>
    <col min="3062" max="3062" width="18.42578125" style="959" customWidth="1"/>
    <col min="3063" max="3063" width="10.42578125" style="959" bestFit="1" customWidth="1"/>
    <col min="3064" max="3064" width="29.140625" style="959" bestFit="1" customWidth="1"/>
    <col min="3065" max="3065" width="26" style="959" bestFit="1" customWidth="1"/>
    <col min="3066" max="3066" width="18.42578125" style="959" customWidth="1"/>
    <col min="3067" max="3070" width="7.85546875" style="959" customWidth="1"/>
    <col min="3071" max="3072" width="25.7109375" style="959"/>
    <col min="3073" max="3073" width="15.42578125" style="959" customWidth="1"/>
    <col min="3074" max="3079" width="13" style="959" customWidth="1"/>
    <col min="3080" max="3312" width="9.140625" style="959" customWidth="1"/>
    <col min="3313" max="3313" width="24" style="959" bestFit="1" customWidth="1"/>
    <col min="3314" max="3316" width="0" style="959" hidden="1" customWidth="1"/>
    <col min="3317" max="3317" width="23.5703125" style="959" customWidth="1"/>
    <col min="3318" max="3318" width="18.42578125" style="959" customWidth="1"/>
    <col min="3319" max="3319" width="10.42578125" style="959" bestFit="1" customWidth="1"/>
    <col min="3320" max="3320" width="29.140625" style="959" bestFit="1" customWidth="1"/>
    <col min="3321" max="3321" width="26" style="959" bestFit="1" customWidth="1"/>
    <col min="3322" max="3322" width="18.42578125" style="959" customWidth="1"/>
    <col min="3323" max="3326" width="7.85546875" style="959" customWidth="1"/>
    <col min="3327" max="3328" width="25.7109375" style="959"/>
    <col min="3329" max="3329" width="15.42578125" style="959" customWidth="1"/>
    <col min="3330" max="3335" width="13" style="959" customWidth="1"/>
    <col min="3336" max="3568" width="9.140625" style="959" customWidth="1"/>
    <col min="3569" max="3569" width="24" style="959" bestFit="1" customWidth="1"/>
    <col min="3570" max="3572" width="0" style="959" hidden="1" customWidth="1"/>
    <col min="3573" max="3573" width="23.5703125" style="959" customWidth="1"/>
    <col min="3574" max="3574" width="18.42578125" style="959" customWidth="1"/>
    <col min="3575" max="3575" width="10.42578125" style="959" bestFit="1" customWidth="1"/>
    <col min="3576" max="3576" width="29.140625" style="959" bestFit="1" customWidth="1"/>
    <col min="3577" max="3577" width="26" style="959" bestFit="1" customWidth="1"/>
    <col min="3578" max="3578" width="18.42578125" style="959" customWidth="1"/>
    <col min="3579" max="3582" width="7.85546875" style="959" customWidth="1"/>
    <col min="3583" max="3584" width="25.7109375" style="959"/>
    <col min="3585" max="3585" width="15.42578125" style="959" customWidth="1"/>
    <col min="3586" max="3591" width="13" style="959" customWidth="1"/>
    <col min="3592" max="3824" width="9.140625" style="959" customWidth="1"/>
    <col min="3825" max="3825" width="24" style="959" bestFit="1" customWidth="1"/>
    <col min="3826" max="3828" width="0" style="959" hidden="1" customWidth="1"/>
    <col min="3829" max="3829" width="23.5703125" style="959" customWidth="1"/>
    <col min="3830" max="3830" width="18.42578125" style="959" customWidth="1"/>
    <col min="3831" max="3831" width="10.42578125" style="959" bestFit="1" customWidth="1"/>
    <col min="3832" max="3832" width="29.140625" style="959" bestFit="1" customWidth="1"/>
    <col min="3833" max="3833" width="26" style="959" bestFit="1" customWidth="1"/>
    <col min="3834" max="3834" width="18.42578125" style="959" customWidth="1"/>
    <col min="3835" max="3838" width="7.85546875" style="959" customWidth="1"/>
    <col min="3839" max="3840" width="25.7109375" style="959"/>
    <col min="3841" max="3841" width="15.42578125" style="959" customWidth="1"/>
    <col min="3842" max="3847" width="13" style="959" customWidth="1"/>
    <col min="3848" max="4080" width="9.140625" style="959" customWidth="1"/>
    <col min="4081" max="4081" width="24" style="959" bestFit="1" customWidth="1"/>
    <col min="4082" max="4084" width="0" style="959" hidden="1" customWidth="1"/>
    <col min="4085" max="4085" width="23.5703125" style="959" customWidth="1"/>
    <col min="4086" max="4086" width="18.42578125" style="959" customWidth="1"/>
    <col min="4087" max="4087" width="10.42578125" style="959" bestFit="1" customWidth="1"/>
    <col min="4088" max="4088" width="29.140625" style="959" bestFit="1" customWidth="1"/>
    <col min="4089" max="4089" width="26" style="959" bestFit="1" customWidth="1"/>
    <col min="4090" max="4090" width="18.42578125" style="959" customWidth="1"/>
    <col min="4091" max="4094" width="7.85546875" style="959" customWidth="1"/>
    <col min="4095" max="4096" width="25.7109375" style="959"/>
    <col min="4097" max="4097" width="15.42578125" style="959" customWidth="1"/>
    <col min="4098" max="4103" width="13" style="959" customWidth="1"/>
    <col min="4104" max="4336" width="9.140625" style="959" customWidth="1"/>
    <col min="4337" max="4337" width="24" style="959" bestFit="1" customWidth="1"/>
    <col min="4338" max="4340" width="0" style="959" hidden="1" customWidth="1"/>
    <col min="4341" max="4341" width="23.5703125" style="959" customWidth="1"/>
    <col min="4342" max="4342" width="18.42578125" style="959" customWidth="1"/>
    <col min="4343" max="4343" width="10.42578125" style="959" bestFit="1" customWidth="1"/>
    <col min="4344" max="4344" width="29.140625" style="959" bestFit="1" customWidth="1"/>
    <col min="4345" max="4345" width="26" style="959" bestFit="1" customWidth="1"/>
    <col min="4346" max="4346" width="18.42578125" style="959" customWidth="1"/>
    <col min="4347" max="4350" width="7.85546875" style="959" customWidth="1"/>
    <col min="4351" max="4352" width="25.7109375" style="959"/>
    <col min="4353" max="4353" width="15.42578125" style="959" customWidth="1"/>
    <col min="4354" max="4359" width="13" style="959" customWidth="1"/>
    <col min="4360" max="4592" width="9.140625" style="959" customWidth="1"/>
    <col min="4593" max="4593" width="24" style="959" bestFit="1" customWidth="1"/>
    <col min="4594" max="4596" width="0" style="959" hidden="1" customWidth="1"/>
    <col min="4597" max="4597" width="23.5703125" style="959" customWidth="1"/>
    <col min="4598" max="4598" width="18.42578125" style="959" customWidth="1"/>
    <col min="4599" max="4599" width="10.42578125" style="959" bestFit="1" customWidth="1"/>
    <col min="4600" max="4600" width="29.140625" style="959" bestFit="1" customWidth="1"/>
    <col min="4601" max="4601" width="26" style="959" bestFit="1" customWidth="1"/>
    <col min="4602" max="4602" width="18.42578125" style="959" customWidth="1"/>
    <col min="4603" max="4606" width="7.85546875" style="959" customWidth="1"/>
    <col min="4607" max="4608" width="25.7109375" style="959"/>
    <col min="4609" max="4609" width="15.42578125" style="959" customWidth="1"/>
    <col min="4610" max="4615" width="13" style="959" customWidth="1"/>
    <col min="4616" max="4848" width="9.140625" style="959" customWidth="1"/>
    <col min="4849" max="4849" width="24" style="959" bestFit="1" customWidth="1"/>
    <col min="4850" max="4852" width="0" style="959" hidden="1" customWidth="1"/>
    <col min="4853" max="4853" width="23.5703125" style="959" customWidth="1"/>
    <col min="4854" max="4854" width="18.42578125" style="959" customWidth="1"/>
    <col min="4855" max="4855" width="10.42578125" style="959" bestFit="1" customWidth="1"/>
    <col min="4856" max="4856" width="29.140625" style="959" bestFit="1" customWidth="1"/>
    <col min="4857" max="4857" width="26" style="959" bestFit="1" customWidth="1"/>
    <col min="4858" max="4858" width="18.42578125" style="959" customWidth="1"/>
    <col min="4859" max="4862" width="7.85546875" style="959" customWidth="1"/>
    <col min="4863" max="4864" width="25.7109375" style="959"/>
    <col min="4865" max="4865" width="15.42578125" style="959" customWidth="1"/>
    <col min="4866" max="4871" width="13" style="959" customWidth="1"/>
    <col min="4872" max="5104" width="9.140625" style="959" customWidth="1"/>
    <col min="5105" max="5105" width="24" style="959" bestFit="1" customWidth="1"/>
    <col min="5106" max="5108" width="0" style="959" hidden="1" customWidth="1"/>
    <col min="5109" max="5109" width="23.5703125" style="959" customWidth="1"/>
    <col min="5110" max="5110" width="18.42578125" style="959" customWidth="1"/>
    <col min="5111" max="5111" width="10.42578125" style="959" bestFit="1" customWidth="1"/>
    <col min="5112" max="5112" width="29.140625" style="959" bestFit="1" customWidth="1"/>
    <col min="5113" max="5113" width="26" style="959" bestFit="1" customWidth="1"/>
    <col min="5114" max="5114" width="18.42578125" style="959" customWidth="1"/>
    <col min="5115" max="5118" width="7.85546875" style="959" customWidth="1"/>
    <col min="5119" max="5120" width="25.7109375" style="959"/>
    <col min="5121" max="5121" width="15.42578125" style="959" customWidth="1"/>
    <col min="5122" max="5127" width="13" style="959" customWidth="1"/>
    <col min="5128" max="5360" width="9.140625" style="959" customWidth="1"/>
    <col min="5361" max="5361" width="24" style="959" bestFit="1" customWidth="1"/>
    <col min="5362" max="5364" width="0" style="959" hidden="1" customWidth="1"/>
    <col min="5365" max="5365" width="23.5703125" style="959" customWidth="1"/>
    <col min="5366" max="5366" width="18.42578125" style="959" customWidth="1"/>
    <col min="5367" max="5367" width="10.42578125" style="959" bestFit="1" customWidth="1"/>
    <col min="5368" max="5368" width="29.140625" style="959" bestFit="1" customWidth="1"/>
    <col min="5369" max="5369" width="26" style="959" bestFit="1" customWidth="1"/>
    <col min="5370" max="5370" width="18.42578125" style="959" customWidth="1"/>
    <col min="5371" max="5374" width="7.85546875" style="959" customWidth="1"/>
    <col min="5375" max="5376" width="25.7109375" style="959"/>
    <col min="5377" max="5377" width="15.42578125" style="959" customWidth="1"/>
    <col min="5378" max="5383" width="13" style="959" customWidth="1"/>
    <col min="5384" max="5616" width="9.140625" style="959" customWidth="1"/>
    <col min="5617" max="5617" width="24" style="959" bestFit="1" customWidth="1"/>
    <col min="5618" max="5620" width="0" style="959" hidden="1" customWidth="1"/>
    <col min="5621" max="5621" width="23.5703125" style="959" customWidth="1"/>
    <col min="5622" max="5622" width="18.42578125" style="959" customWidth="1"/>
    <col min="5623" max="5623" width="10.42578125" style="959" bestFit="1" customWidth="1"/>
    <col min="5624" max="5624" width="29.140625" style="959" bestFit="1" customWidth="1"/>
    <col min="5625" max="5625" width="26" style="959" bestFit="1" customWidth="1"/>
    <col min="5626" max="5626" width="18.42578125" style="959" customWidth="1"/>
    <col min="5627" max="5630" width="7.85546875" style="959" customWidth="1"/>
    <col min="5631" max="5632" width="25.7109375" style="959"/>
    <col min="5633" max="5633" width="15.42578125" style="959" customWidth="1"/>
    <col min="5634" max="5639" width="13" style="959" customWidth="1"/>
    <col min="5640" max="5872" width="9.140625" style="959" customWidth="1"/>
    <col min="5873" max="5873" width="24" style="959" bestFit="1" customWidth="1"/>
    <col min="5874" max="5876" width="0" style="959" hidden="1" customWidth="1"/>
    <col min="5877" max="5877" width="23.5703125" style="959" customWidth="1"/>
    <col min="5878" max="5878" width="18.42578125" style="959" customWidth="1"/>
    <col min="5879" max="5879" width="10.42578125" style="959" bestFit="1" customWidth="1"/>
    <col min="5880" max="5880" width="29.140625" style="959" bestFit="1" customWidth="1"/>
    <col min="5881" max="5881" width="26" style="959" bestFit="1" customWidth="1"/>
    <col min="5882" max="5882" width="18.42578125" style="959" customWidth="1"/>
    <col min="5883" max="5886" width="7.85546875" style="959" customWidth="1"/>
    <col min="5887" max="5888" width="25.7109375" style="959"/>
    <col min="5889" max="5889" width="15.42578125" style="959" customWidth="1"/>
    <col min="5890" max="5895" width="13" style="959" customWidth="1"/>
    <col min="5896" max="6128" width="9.140625" style="959" customWidth="1"/>
    <col min="6129" max="6129" width="24" style="959" bestFit="1" customWidth="1"/>
    <col min="6130" max="6132" width="0" style="959" hidden="1" customWidth="1"/>
    <col min="6133" max="6133" width="23.5703125" style="959" customWidth="1"/>
    <col min="6134" max="6134" width="18.42578125" style="959" customWidth="1"/>
    <col min="6135" max="6135" width="10.42578125" style="959" bestFit="1" customWidth="1"/>
    <col min="6136" max="6136" width="29.140625" style="959" bestFit="1" customWidth="1"/>
    <col min="6137" max="6137" width="26" style="959" bestFit="1" customWidth="1"/>
    <col min="6138" max="6138" width="18.42578125" style="959" customWidth="1"/>
    <col min="6139" max="6142" width="7.85546875" style="959" customWidth="1"/>
    <col min="6143" max="6144" width="25.7109375" style="959"/>
    <col min="6145" max="6145" width="15.42578125" style="959" customWidth="1"/>
    <col min="6146" max="6151" width="13" style="959" customWidth="1"/>
    <col min="6152" max="6384" width="9.140625" style="959" customWidth="1"/>
    <col min="6385" max="6385" width="24" style="959" bestFit="1" customWidth="1"/>
    <col min="6386" max="6388" width="0" style="959" hidden="1" customWidth="1"/>
    <col min="6389" max="6389" width="23.5703125" style="959" customWidth="1"/>
    <col min="6390" max="6390" width="18.42578125" style="959" customWidth="1"/>
    <col min="6391" max="6391" width="10.42578125" style="959" bestFit="1" customWidth="1"/>
    <col min="6392" max="6392" width="29.140625" style="959" bestFit="1" customWidth="1"/>
    <col min="6393" max="6393" width="26" style="959" bestFit="1" customWidth="1"/>
    <col min="6394" max="6394" width="18.42578125" style="959" customWidth="1"/>
    <col min="6395" max="6398" width="7.85546875" style="959" customWidth="1"/>
    <col min="6399" max="6400" width="25.7109375" style="959"/>
    <col min="6401" max="6401" width="15.42578125" style="959" customWidth="1"/>
    <col min="6402" max="6407" width="13" style="959" customWidth="1"/>
    <col min="6408" max="6640" width="9.140625" style="959" customWidth="1"/>
    <col min="6641" max="6641" width="24" style="959" bestFit="1" customWidth="1"/>
    <col min="6642" max="6644" width="0" style="959" hidden="1" customWidth="1"/>
    <col min="6645" max="6645" width="23.5703125" style="959" customWidth="1"/>
    <col min="6646" max="6646" width="18.42578125" style="959" customWidth="1"/>
    <col min="6647" max="6647" width="10.42578125" style="959" bestFit="1" customWidth="1"/>
    <col min="6648" max="6648" width="29.140625" style="959" bestFit="1" customWidth="1"/>
    <col min="6649" max="6649" width="26" style="959" bestFit="1" customWidth="1"/>
    <col min="6650" max="6650" width="18.42578125" style="959" customWidth="1"/>
    <col min="6651" max="6654" width="7.85546875" style="959" customWidth="1"/>
    <col min="6655" max="6656" width="25.7109375" style="959"/>
    <col min="6657" max="6657" width="15.42578125" style="959" customWidth="1"/>
    <col min="6658" max="6663" width="13" style="959" customWidth="1"/>
    <col min="6664" max="6896" width="9.140625" style="959" customWidth="1"/>
    <col min="6897" max="6897" width="24" style="959" bestFit="1" customWidth="1"/>
    <col min="6898" max="6900" width="0" style="959" hidden="1" customWidth="1"/>
    <col min="6901" max="6901" width="23.5703125" style="959" customWidth="1"/>
    <col min="6902" max="6902" width="18.42578125" style="959" customWidth="1"/>
    <col min="6903" max="6903" width="10.42578125" style="959" bestFit="1" customWidth="1"/>
    <col min="6904" max="6904" width="29.140625" style="959" bestFit="1" customWidth="1"/>
    <col min="6905" max="6905" width="26" style="959" bestFit="1" customWidth="1"/>
    <col min="6906" max="6906" width="18.42578125" style="959" customWidth="1"/>
    <col min="6907" max="6910" width="7.85546875" style="959" customWidth="1"/>
    <col min="6911" max="6912" width="25.7109375" style="959"/>
    <col min="6913" max="6913" width="15.42578125" style="959" customWidth="1"/>
    <col min="6914" max="6919" width="13" style="959" customWidth="1"/>
    <col min="6920" max="7152" width="9.140625" style="959" customWidth="1"/>
    <col min="7153" max="7153" width="24" style="959" bestFit="1" customWidth="1"/>
    <col min="7154" max="7156" width="0" style="959" hidden="1" customWidth="1"/>
    <col min="7157" max="7157" width="23.5703125" style="959" customWidth="1"/>
    <col min="7158" max="7158" width="18.42578125" style="959" customWidth="1"/>
    <col min="7159" max="7159" width="10.42578125" style="959" bestFit="1" customWidth="1"/>
    <col min="7160" max="7160" width="29.140625" style="959" bestFit="1" customWidth="1"/>
    <col min="7161" max="7161" width="26" style="959" bestFit="1" customWidth="1"/>
    <col min="7162" max="7162" width="18.42578125" style="959" customWidth="1"/>
    <col min="7163" max="7166" width="7.85546875" style="959" customWidth="1"/>
    <col min="7167" max="7168" width="25.7109375" style="959"/>
    <col min="7169" max="7169" width="15.42578125" style="959" customWidth="1"/>
    <col min="7170" max="7175" width="13" style="959" customWidth="1"/>
    <col min="7176" max="7408" width="9.140625" style="959" customWidth="1"/>
    <col min="7409" max="7409" width="24" style="959" bestFit="1" customWidth="1"/>
    <col min="7410" max="7412" width="0" style="959" hidden="1" customWidth="1"/>
    <col min="7413" max="7413" width="23.5703125" style="959" customWidth="1"/>
    <col min="7414" max="7414" width="18.42578125" style="959" customWidth="1"/>
    <col min="7415" max="7415" width="10.42578125" style="959" bestFit="1" customWidth="1"/>
    <col min="7416" max="7416" width="29.140625" style="959" bestFit="1" customWidth="1"/>
    <col min="7417" max="7417" width="26" style="959" bestFit="1" customWidth="1"/>
    <col min="7418" max="7418" width="18.42578125" style="959" customWidth="1"/>
    <col min="7419" max="7422" width="7.85546875" style="959" customWidth="1"/>
    <col min="7423" max="7424" width="25.7109375" style="959"/>
    <col min="7425" max="7425" width="15.42578125" style="959" customWidth="1"/>
    <col min="7426" max="7431" width="13" style="959" customWidth="1"/>
    <col min="7432" max="7664" width="9.140625" style="959" customWidth="1"/>
    <col min="7665" max="7665" width="24" style="959" bestFit="1" customWidth="1"/>
    <col min="7666" max="7668" width="0" style="959" hidden="1" customWidth="1"/>
    <col min="7669" max="7669" width="23.5703125" style="959" customWidth="1"/>
    <col min="7670" max="7670" width="18.42578125" style="959" customWidth="1"/>
    <col min="7671" max="7671" width="10.42578125" style="959" bestFit="1" customWidth="1"/>
    <col min="7672" max="7672" width="29.140625" style="959" bestFit="1" customWidth="1"/>
    <col min="7673" max="7673" width="26" style="959" bestFit="1" customWidth="1"/>
    <col min="7674" max="7674" width="18.42578125" style="959" customWidth="1"/>
    <col min="7675" max="7678" width="7.85546875" style="959" customWidth="1"/>
    <col min="7679" max="7680" width="25.7109375" style="959"/>
    <col min="7681" max="7681" width="15.42578125" style="959" customWidth="1"/>
    <col min="7682" max="7687" width="13" style="959" customWidth="1"/>
    <col min="7688" max="7920" width="9.140625" style="959" customWidth="1"/>
    <col min="7921" max="7921" width="24" style="959" bestFit="1" customWidth="1"/>
    <col min="7922" max="7924" width="0" style="959" hidden="1" customWidth="1"/>
    <col min="7925" max="7925" width="23.5703125" style="959" customWidth="1"/>
    <col min="7926" max="7926" width="18.42578125" style="959" customWidth="1"/>
    <col min="7927" max="7927" width="10.42578125" style="959" bestFit="1" customWidth="1"/>
    <col min="7928" max="7928" width="29.140625" style="959" bestFit="1" customWidth="1"/>
    <col min="7929" max="7929" width="26" style="959" bestFit="1" customWidth="1"/>
    <col min="7930" max="7930" width="18.42578125" style="959" customWidth="1"/>
    <col min="7931" max="7934" width="7.85546875" style="959" customWidth="1"/>
    <col min="7935" max="7936" width="25.7109375" style="959"/>
    <col min="7937" max="7937" width="15.42578125" style="959" customWidth="1"/>
    <col min="7938" max="7943" width="13" style="959" customWidth="1"/>
    <col min="7944" max="8176" width="9.140625" style="959" customWidth="1"/>
    <col min="8177" max="8177" width="24" style="959" bestFit="1" customWidth="1"/>
    <col min="8178" max="8180" width="0" style="959" hidden="1" customWidth="1"/>
    <col min="8181" max="8181" width="23.5703125" style="959" customWidth="1"/>
    <col min="8182" max="8182" width="18.42578125" style="959" customWidth="1"/>
    <col min="8183" max="8183" width="10.42578125" style="959" bestFit="1" customWidth="1"/>
    <col min="8184" max="8184" width="29.140625" style="959" bestFit="1" customWidth="1"/>
    <col min="8185" max="8185" width="26" style="959" bestFit="1" customWidth="1"/>
    <col min="8186" max="8186" width="18.42578125" style="959" customWidth="1"/>
    <col min="8187" max="8190" width="7.85546875" style="959" customWidth="1"/>
    <col min="8191" max="8192" width="25.7109375" style="959"/>
    <col min="8193" max="8193" width="15.42578125" style="959" customWidth="1"/>
    <col min="8194" max="8199" width="13" style="959" customWidth="1"/>
    <col min="8200" max="8432" width="9.140625" style="959" customWidth="1"/>
    <col min="8433" max="8433" width="24" style="959" bestFit="1" customWidth="1"/>
    <col min="8434" max="8436" width="0" style="959" hidden="1" customWidth="1"/>
    <col min="8437" max="8437" width="23.5703125" style="959" customWidth="1"/>
    <col min="8438" max="8438" width="18.42578125" style="959" customWidth="1"/>
    <col min="8439" max="8439" width="10.42578125" style="959" bestFit="1" customWidth="1"/>
    <col min="8440" max="8440" width="29.140625" style="959" bestFit="1" customWidth="1"/>
    <col min="8441" max="8441" width="26" style="959" bestFit="1" customWidth="1"/>
    <col min="8442" max="8442" width="18.42578125" style="959" customWidth="1"/>
    <col min="8443" max="8446" width="7.85546875" style="959" customWidth="1"/>
    <col min="8447" max="8448" width="25.7109375" style="959"/>
    <col min="8449" max="8449" width="15.42578125" style="959" customWidth="1"/>
    <col min="8450" max="8455" width="13" style="959" customWidth="1"/>
    <col min="8456" max="8688" width="9.140625" style="959" customWidth="1"/>
    <col min="8689" max="8689" width="24" style="959" bestFit="1" customWidth="1"/>
    <col min="8690" max="8692" width="0" style="959" hidden="1" customWidth="1"/>
    <col min="8693" max="8693" width="23.5703125" style="959" customWidth="1"/>
    <col min="8694" max="8694" width="18.42578125" style="959" customWidth="1"/>
    <col min="8695" max="8695" width="10.42578125" style="959" bestFit="1" customWidth="1"/>
    <col min="8696" max="8696" width="29.140625" style="959" bestFit="1" customWidth="1"/>
    <col min="8697" max="8697" width="26" style="959" bestFit="1" customWidth="1"/>
    <col min="8698" max="8698" width="18.42578125" style="959" customWidth="1"/>
    <col min="8699" max="8702" width="7.85546875" style="959" customWidth="1"/>
    <col min="8703" max="8704" width="25.7109375" style="959"/>
    <col min="8705" max="8705" width="15.42578125" style="959" customWidth="1"/>
    <col min="8706" max="8711" width="13" style="959" customWidth="1"/>
    <col min="8712" max="8944" width="9.140625" style="959" customWidth="1"/>
    <col min="8945" max="8945" width="24" style="959" bestFit="1" customWidth="1"/>
    <col min="8946" max="8948" width="0" style="959" hidden="1" customWidth="1"/>
    <col min="8949" max="8949" width="23.5703125" style="959" customWidth="1"/>
    <col min="8950" max="8950" width="18.42578125" style="959" customWidth="1"/>
    <col min="8951" max="8951" width="10.42578125" style="959" bestFit="1" customWidth="1"/>
    <col min="8952" max="8952" width="29.140625" style="959" bestFit="1" customWidth="1"/>
    <col min="8953" max="8953" width="26" style="959" bestFit="1" customWidth="1"/>
    <col min="8954" max="8954" width="18.42578125" style="959" customWidth="1"/>
    <col min="8955" max="8958" width="7.85546875" style="959" customWidth="1"/>
    <col min="8959" max="8960" width="25.7109375" style="959"/>
    <col min="8961" max="8961" width="15.42578125" style="959" customWidth="1"/>
    <col min="8962" max="8967" width="13" style="959" customWidth="1"/>
    <col min="8968" max="9200" width="9.140625" style="959" customWidth="1"/>
    <col min="9201" max="9201" width="24" style="959" bestFit="1" customWidth="1"/>
    <col min="9202" max="9204" width="0" style="959" hidden="1" customWidth="1"/>
    <col min="9205" max="9205" width="23.5703125" style="959" customWidth="1"/>
    <col min="9206" max="9206" width="18.42578125" style="959" customWidth="1"/>
    <col min="9207" max="9207" width="10.42578125" style="959" bestFit="1" customWidth="1"/>
    <col min="9208" max="9208" width="29.140625" style="959" bestFit="1" customWidth="1"/>
    <col min="9209" max="9209" width="26" style="959" bestFit="1" customWidth="1"/>
    <col min="9210" max="9210" width="18.42578125" style="959" customWidth="1"/>
    <col min="9211" max="9214" width="7.85546875" style="959" customWidth="1"/>
    <col min="9215" max="9216" width="25.7109375" style="959"/>
    <col min="9217" max="9217" width="15.42578125" style="959" customWidth="1"/>
    <col min="9218" max="9223" width="13" style="959" customWidth="1"/>
    <col min="9224" max="9456" width="9.140625" style="959" customWidth="1"/>
    <col min="9457" max="9457" width="24" style="959" bestFit="1" customWidth="1"/>
    <col min="9458" max="9460" width="0" style="959" hidden="1" customWidth="1"/>
    <col min="9461" max="9461" width="23.5703125" style="959" customWidth="1"/>
    <col min="9462" max="9462" width="18.42578125" style="959" customWidth="1"/>
    <col min="9463" max="9463" width="10.42578125" style="959" bestFit="1" customWidth="1"/>
    <col min="9464" max="9464" width="29.140625" style="959" bestFit="1" customWidth="1"/>
    <col min="9465" max="9465" width="26" style="959" bestFit="1" customWidth="1"/>
    <col min="9466" max="9466" width="18.42578125" style="959" customWidth="1"/>
    <col min="9467" max="9470" width="7.85546875" style="959" customWidth="1"/>
    <col min="9471" max="9472" width="25.7109375" style="959"/>
    <col min="9473" max="9473" width="15.42578125" style="959" customWidth="1"/>
    <col min="9474" max="9479" width="13" style="959" customWidth="1"/>
    <col min="9480" max="9712" width="9.140625" style="959" customWidth="1"/>
    <col min="9713" max="9713" width="24" style="959" bestFit="1" customWidth="1"/>
    <col min="9714" max="9716" width="0" style="959" hidden="1" customWidth="1"/>
    <col min="9717" max="9717" width="23.5703125" style="959" customWidth="1"/>
    <col min="9718" max="9718" width="18.42578125" style="959" customWidth="1"/>
    <col min="9719" max="9719" width="10.42578125" style="959" bestFit="1" customWidth="1"/>
    <col min="9720" max="9720" width="29.140625" style="959" bestFit="1" customWidth="1"/>
    <col min="9721" max="9721" width="26" style="959" bestFit="1" customWidth="1"/>
    <col min="9722" max="9722" width="18.42578125" style="959" customWidth="1"/>
    <col min="9723" max="9726" width="7.85546875" style="959" customWidth="1"/>
    <col min="9727" max="9728" width="25.7109375" style="959"/>
    <col min="9729" max="9729" width="15.42578125" style="959" customWidth="1"/>
    <col min="9730" max="9735" width="13" style="959" customWidth="1"/>
    <col min="9736" max="9968" width="9.140625" style="959" customWidth="1"/>
    <col min="9969" max="9969" width="24" style="959" bestFit="1" customWidth="1"/>
    <col min="9970" max="9972" width="0" style="959" hidden="1" customWidth="1"/>
    <col min="9973" max="9973" width="23.5703125" style="959" customWidth="1"/>
    <col min="9974" max="9974" width="18.42578125" style="959" customWidth="1"/>
    <col min="9975" max="9975" width="10.42578125" style="959" bestFit="1" customWidth="1"/>
    <col min="9976" max="9976" width="29.140625" style="959" bestFit="1" customWidth="1"/>
    <col min="9977" max="9977" width="26" style="959" bestFit="1" customWidth="1"/>
    <col min="9978" max="9978" width="18.42578125" style="959" customWidth="1"/>
    <col min="9979" max="9982" width="7.85546875" style="959" customWidth="1"/>
    <col min="9983" max="9984" width="25.7109375" style="959"/>
    <col min="9985" max="9985" width="15.42578125" style="959" customWidth="1"/>
    <col min="9986" max="9991" width="13" style="959" customWidth="1"/>
    <col min="9992" max="10224" width="9.140625" style="959" customWidth="1"/>
    <col min="10225" max="10225" width="24" style="959" bestFit="1" customWidth="1"/>
    <col min="10226" max="10228" width="0" style="959" hidden="1" customWidth="1"/>
    <col min="10229" max="10229" width="23.5703125" style="959" customWidth="1"/>
    <col min="10230" max="10230" width="18.42578125" style="959" customWidth="1"/>
    <col min="10231" max="10231" width="10.42578125" style="959" bestFit="1" customWidth="1"/>
    <col min="10232" max="10232" width="29.140625" style="959" bestFit="1" customWidth="1"/>
    <col min="10233" max="10233" width="26" style="959" bestFit="1" customWidth="1"/>
    <col min="10234" max="10234" width="18.42578125" style="959" customWidth="1"/>
    <col min="10235" max="10238" width="7.85546875" style="959" customWidth="1"/>
    <col min="10239" max="10240" width="25.7109375" style="959"/>
    <col min="10241" max="10241" width="15.42578125" style="959" customWidth="1"/>
    <col min="10242" max="10247" width="13" style="959" customWidth="1"/>
    <col min="10248" max="10480" width="9.140625" style="959" customWidth="1"/>
    <col min="10481" max="10481" width="24" style="959" bestFit="1" customWidth="1"/>
    <col min="10482" max="10484" width="0" style="959" hidden="1" customWidth="1"/>
    <col min="10485" max="10485" width="23.5703125" style="959" customWidth="1"/>
    <col min="10486" max="10486" width="18.42578125" style="959" customWidth="1"/>
    <col min="10487" max="10487" width="10.42578125" style="959" bestFit="1" customWidth="1"/>
    <col min="10488" max="10488" width="29.140625" style="959" bestFit="1" customWidth="1"/>
    <col min="10489" max="10489" width="26" style="959" bestFit="1" customWidth="1"/>
    <col min="10490" max="10490" width="18.42578125" style="959" customWidth="1"/>
    <col min="10491" max="10494" width="7.85546875" style="959" customWidth="1"/>
    <col min="10495" max="10496" width="25.7109375" style="959"/>
    <col min="10497" max="10497" width="15.42578125" style="959" customWidth="1"/>
    <col min="10498" max="10503" width="13" style="959" customWidth="1"/>
    <col min="10504" max="10736" width="9.140625" style="959" customWidth="1"/>
    <col min="10737" max="10737" width="24" style="959" bestFit="1" customWidth="1"/>
    <col min="10738" max="10740" width="0" style="959" hidden="1" customWidth="1"/>
    <col min="10741" max="10741" width="23.5703125" style="959" customWidth="1"/>
    <col min="10742" max="10742" width="18.42578125" style="959" customWidth="1"/>
    <col min="10743" max="10743" width="10.42578125" style="959" bestFit="1" customWidth="1"/>
    <col min="10744" max="10744" width="29.140625" style="959" bestFit="1" customWidth="1"/>
    <col min="10745" max="10745" width="26" style="959" bestFit="1" customWidth="1"/>
    <col min="10746" max="10746" width="18.42578125" style="959" customWidth="1"/>
    <col min="10747" max="10750" width="7.85546875" style="959" customWidth="1"/>
    <col min="10751" max="10752" width="25.7109375" style="959"/>
    <col min="10753" max="10753" width="15.42578125" style="959" customWidth="1"/>
    <col min="10754" max="10759" width="13" style="959" customWidth="1"/>
    <col min="10760" max="10992" width="9.140625" style="959" customWidth="1"/>
    <col min="10993" max="10993" width="24" style="959" bestFit="1" customWidth="1"/>
    <col min="10994" max="10996" width="0" style="959" hidden="1" customWidth="1"/>
    <col min="10997" max="10997" width="23.5703125" style="959" customWidth="1"/>
    <col min="10998" max="10998" width="18.42578125" style="959" customWidth="1"/>
    <col min="10999" max="10999" width="10.42578125" style="959" bestFit="1" customWidth="1"/>
    <col min="11000" max="11000" width="29.140625" style="959" bestFit="1" customWidth="1"/>
    <col min="11001" max="11001" width="26" style="959" bestFit="1" customWidth="1"/>
    <col min="11002" max="11002" width="18.42578125" style="959" customWidth="1"/>
    <col min="11003" max="11006" width="7.85546875" style="959" customWidth="1"/>
    <col min="11007" max="11008" width="25.7109375" style="959"/>
    <col min="11009" max="11009" width="15.42578125" style="959" customWidth="1"/>
    <col min="11010" max="11015" width="13" style="959" customWidth="1"/>
    <col min="11016" max="11248" width="9.140625" style="959" customWidth="1"/>
    <col min="11249" max="11249" width="24" style="959" bestFit="1" customWidth="1"/>
    <col min="11250" max="11252" width="0" style="959" hidden="1" customWidth="1"/>
    <col min="11253" max="11253" width="23.5703125" style="959" customWidth="1"/>
    <col min="11254" max="11254" width="18.42578125" style="959" customWidth="1"/>
    <col min="11255" max="11255" width="10.42578125" style="959" bestFit="1" customWidth="1"/>
    <col min="11256" max="11256" width="29.140625" style="959" bestFit="1" customWidth="1"/>
    <col min="11257" max="11257" width="26" style="959" bestFit="1" customWidth="1"/>
    <col min="11258" max="11258" width="18.42578125" style="959" customWidth="1"/>
    <col min="11259" max="11262" width="7.85546875" style="959" customWidth="1"/>
    <col min="11263" max="11264" width="25.7109375" style="959"/>
    <col min="11265" max="11265" width="15.42578125" style="959" customWidth="1"/>
    <col min="11266" max="11271" width="13" style="959" customWidth="1"/>
    <col min="11272" max="11504" width="9.140625" style="959" customWidth="1"/>
    <col min="11505" max="11505" width="24" style="959" bestFit="1" customWidth="1"/>
    <col min="11506" max="11508" width="0" style="959" hidden="1" customWidth="1"/>
    <col min="11509" max="11509" width="23.5703125" style="959" customWidth="1"/>
    <col min="11510" max="11510" width="18.42578125" style="959" customWidth="1"/>
    <col min="11511" max="11511" width="10.42578125" style="959" bestFit="1" customWidth="1"/>
    <col min="11512" max="11512" width="29.140625" style="959" bestFit="1" customWidth="1"/>
    <col min="11513" max="11513" width="26" style="959" bestFit="1" customWidth="1"/>
    <col min="11514" max="11514" width="18.42578125" style="959" customWidth="1"/>
    <col min="11515" max="11518" width="7.85546875" style="959" customWidth="1"/>
    <col min="11519" max="11520" width="25.7109375" style="959"/>
    <col min="11521" max="11521" width="15.42578125" style="959" customWidth="1"/>
    <col min="11522" max="11527" width="13" style="959" customWidth="1"/>
    <col min="11528" max="11760" width="9.140625" style="959" customWidth="1"/>
    <col min="11761" max="11761" width="24" style="959" bestFit="1" customWidth="1"/>
    <col min="11762" max="11764" width="0" style="959" hidden="1" customWidth="1"/>
    <col min="11765" max="11765" width="23.5703125" style="959" customWidth="1"/>
    <col min="11766" max="11766" width="18.42578125" style="959" customWidth="1"/>
    <col min="11767" max="11767" width="10.42578125" style="959" bestFit="1" customWidth="1"/>
    <col min="11768" max="11768" width="29.140625" style="959" bestFit="1" customWidth="1"/>
    <col min="11769" max="11769" width="26" style="959" bestFit="1" customWidth="1"/>
    <col min="11770" max="11770" width="18.42578125" style="959" customWidth="1"/>
    <col min="11771" max="11774" width="7.85546875" style="959" customWidth="1"/>
    <col min="11775" max="11776" width="25.7109375" style="959"/>
    <col min="11777" max="11777" width="15.42578125" style="959" customWidth="1"/>
    <col min="11778" max="11783" width="13" style="959" customWidth="1"/>
    <col min="11784" max="12016" width="9.140625" style="959" customWidth="1"/>
    <col min="12017" max="12017" width="24" style="959" bestFit="1" customWidth="1"/>
    <col min="12018" max="12020" width="0" style="959" hidden="1" customWidth="1"/>
    <col min="12021" max="12021" width="23.5703125" style="959" customWidth="1"/>
    <col min="12022" max="12022" width="18.42578125" style="959" customWidth="1"/>
    <col min="12023" max="12023" width="10.42578125" style="959" bestFit="1" customWidth="1"/>
    <col min="12024" max="12024" width="29.140625" style="959" bestFit="1" customWidth="1"/>
    <col min="12025" max="12025" width="26" style="959" bestFit="1" customWidth="1"/>
    <col min="12026" max="12026" width="18.42578125" style="959" customWidth="1"/>
    <col min="12027" max="12030" width="7.85546875" style="959" customWidth="1"/>
    <col min="12031" max="12032" width="25.7109375" style="959"/>
    <col min="12033" max="12033" width="15.42578125" style="959" customWidth="1"/>
    <col min="12034" max="12039" width="13" style="959" customWidth="1"/>
    <col min="12040" max="12272" width="9.140625" style="959" customWidth="1"/>
    <col min="12273" max="12273" width="24" style="959" bestFit="1" customWidth="1"/>
    <col min="12274" max="12276" width="0" style="959" hidden="1" customWidth="1"/>
    <col min="12277" max="12277" width="23.5703125" style="959" customWidth="1"/>
    <col min="12278" max="12278" width="18.42578125" style="959" customWidth="1"/>
    <col min="12279" max="12279" width="10.42578125" style="959" bestFit="1" customWidth="1"/>
    <col min="12280" max="12280" width="29.140625" style="959" bestFit="1" customWidth="1"/>
    <col min="12281" max="12281" width="26" style="959" bestFit="1" customWidth="1"/>
    <col min="12282" max="12282" width="18.42578125" style="959" customWidth="1"/>
    <col min="12283" max="12286" width="7.85546875" style="959" customWidth="1"/>
    <col min="12287" max="12288" width="25.7109375" style="959"/>
    <col min="12289" max="12289" width="15.42578125" style="959" customWidth="1"/>
    <col min="12290" max="12295" width="13" style="959" customWidth="1"/>
    <col min="12296" max="12528" width="9.140625" style="959" customWidth="1"/>
    <col min="12529" max="12529" width="24" style="959" bestFit="1" customWidth="1"/>
    <col min="12530" max="12532" width="0" style="959" hidden="1" customWidth="1"/>
    <col min="12533" max="12533" width="23.5703125" style="959" customWidth="1"/>
    <col min="12534" max="12534" width="18.42578125" style="959" customWidth="1"/>
    <col min="12535" max="12535" width="10.42578125" style="959" bestFit="1" customWidth="1"/>
    <col min="12536" max="12536" width="29.140625" style="959" bestFit="1" customWidth="1"/>
    <col min="12537" max="12537" width="26" style="959" bestFit="1" customWidth="1"/>
    <col min="12538" max="12538" width="18.42578125" style="959" customWidth="1"/>
    <col min="12539" max="12542" width="7.85546875" style="959" customWidth="1"/>
    <col min="12543" max="12544" width="25.7109375" style="959"/>
    <col min="12545" max="12545" width="15.42578125" style="959" customWidth="1"/>
    <col min="12546" max="12551" width="13" style="959" customWidth="1"/>
    <col min="12552" max="12784" width="9.140625" style="959" customWidth="1"/>
    <col min="12785" max="12785" width="24" style="959" bestFit="1" customWidth="1"/>
    <col min="12786" max="12788" width="0" style="959" hidden="1" customWidth="1"/>
    <col min="12789" max="12789" width="23.5703125" style="959" customWidth="1"/>
    <col min="12790" max="12790" width="18.42578125" style="959" customWidth="1"/>
    <col min="12791" max="12791" width="10.42578125" style="959" bestFit="1" customWidth="1"/>
    <col min="12792" max="12792" width="29.140625" style="959" bestFit="1" customWidth="1"/>
    <col min="12793" max="12793" width="26" style="959" bestFit="1" customWidth="1"/>
    <col min="12794" max="12794" width="18.42578125" style="959" customWidth="1"/>
    <col min="12795" max="12798" width="7.85546875" style="959" customWidth="1"/>
    <col min="12799" max="12800" width="25.7109375" style="959"/>
    <col min="12801" max="12801" width="15.42578125" style="959" customWidth="1"/>
    <col min="12802" max="12807" width="13" style="959" customWidth="1"/>
    <col min="12808" max="13040" width="9.140625" style="959" customWidth="1"/>
    <col min="13041" max="13041" width="24" style="959" bestFit="1" customWidth="1"/>
    <col min="13042" max="13044" width="0" style="959" hidden="1" customWidth="1"/>
    <col min="13045" max="13045" width="23.5703125" style="959" customWidth="1"/>
    <col min="13046" max="13046" width="18.42578125" style="959" customWidth="1"/>
    <col min="13047" max="13047" width="10.42578125" style="959" bestFit="1" customWidth="1"/>
    <col min="13048" max="13048" width="29.140625" style="959" bestFit="1" customWidth="1"/>
    <col min="13049" max="13049" width="26" style="959" bestFit="1" customWidth="1"/>
    <col min="13050" max="13050" width="18.42578125" style="959" customWidth="1"/>
    <col min="13051" max="13054" width="7.85546875" style="959" customWidth="1"/>
    <col min="13055" max="13056" width="25.7109375" style="959"/>
    <col min="13057" max="13057" width="15.42578125" style="959" customWidth="1"/>
    <col min="13058" max="13063" width="13" style="959" customWidth="1"/>
    <col min="13064" max="13296" width="9.140625" style="959" customWidth="1"/>
    <col min="13297" max="13297" width="24" style="959" bestFit="1" customWidth="1"/>
    <col min="13298" max="13300" width="0" style="959" hidden="1" customWidth="1"/>
    <col min="13301" max="13301" width="23.5703125" style="959" customWidth="1"/>
    <col min="13302" max="13302" width="18.42578125" style="959" customWidth="1"/>
    <col min="13303" max="13303" width="10.42578125" style="959" bestFit="1" customWidth="1"/>
    <col min="13304" max="13304" width="29.140625" style="959" bestFit="1" customWidth="1"/>
    <col min="13305" max="13305" width="26" style="959" bestFit="1" customWidth="1"/>
    <col min="13306" max="13306" width="18.42578125" style="959" customWidth="1"/>
    <col min="13307" max="13310" width="7.85546875" style="959" customWidth="1"/>
    <col min="13311" max="13312" width="25.7109375" style="959"/>
    <col min="13313" max="13313" width="15.42578125" style="959" customWidth="1"/>
    <col min="13314" max="13319" width="13" style="959" customWidth="1"/>
    <col min="13320" max="13552" width="9.140625" style="959" customWidth="1"/>
    <col min="13553" max="13553" width="24" style="959" bestFit="1" customWidth="1"/>
    <col min="13554" max="13556" width="0" style="959" hidden="1" customWidth="1"/>
    <col min="13557" max="13557" width="23.5703125" style="959" customWidth="1"/>
    <col min="13558" max="13558" width="18.42578125" style="959" customWidth="1"/>
    <col min="13559" max="13559" width="10.42578125" style="959" bestFit="1" customWidth="1"/>
    <col min="13560" max="13560" width="29.140625" style="959" bestFit="1" customWidth="1"/>
    <col min="13561" max="13561" width="26" style="959" bestFit="1" customWidth="1"/>
    <col min="13562" max="13562" width="18.42578125" style="959" customWidth="1"/>
    <col min="13563" max="13566" width="7.85546875" style="959" customWidth="1"/>
    <col min="13567" max="13568" width="25.7109375" style="959"/>
    <col min="13569" max="13569" width="15.42578125" style="959" customWidth="1"/>
    <col min="13570" max="13575" width="13" style="959" customWidth="1"/>
    <col min="13576" max="13808" width="9.140625" style="959" customWidth="1"/>
    <col min="13809" max="13809" width="24" style="959" bestFit="1" customWidth="1"/>
    <col min="13810" max="13812" width="0" style="959" hidden="1" customWidth="1"/>
    <col min="13813" max="13813" width="23.5703125" style="959" customWidth="1"/>
    <col min="13814" max="13814" width="18.42578125" style="959" customWidth="1"/>
    <col min="13815" max="13815" width="10.42578125" style="959" bestFit="1" customWidth="1"/>
    <col min="13816" max="13816" width="29.140625" style="959" bestFit="1" customWidth="1"/>
    <col min="13817" max="13817" width="26" style="959" bestFit="1" customWidth="1"/>
    <col min="13818" max="13818" width="18.42578125" style="959" customWidth="1"/>
    <col min="13819" max="13822" width="7.85546875" style="959" customWidth="1"/>
    <col min="13823" max="13824" width="25.7109375" style="959"/>
    <col min="13825" max="13825" width="15.42578125" style="959" customWidth="1"/>
    <col min="13826" max="13831" width="13" style="959" customWidth="1"/>
    <col min="13832" max="14064" width="9.140625" style="959" customWidth="1"/>
    <col min="14065" max="14065" width="24" style="959" bestFit="1" customWidth="1"/>
    <col min="14066" max="14068" width="0" style="959" hidden="1" customWidth="1"/>
    <col min="14069" max="14069" width="23.5703125" style="959" customWidth="1"/>
    <col min="14070" max="14070" width="18.42578125" style="959" customWidth="1"/>
    <col min="14071" max="14071" width="10.42578125" style="959" bestFit="1" customWidth="1"/>
    <col min="14072" max="14072" width="29.140625" style="959" bestFit="1" customWidth="1"/>
    <col min="14073" max="14073" width="26" style="959" bestFit="1" customWidth="1"/>
    <col min="14074" max="14074" width="18.42578125" style="959" customWidth="1"/>
    <col min="14075" max="14078" width="7.85546875" style="959" customWidth="1"/>
    <col min="14079" max="14080" width="25.7109375" style="959"/>
    <col min="14081" max="14081" width="15.42578125" style="959" customWidth="1"/>
    <col min="14082" max="14087" width="13" style="959" customWidth="1"/>
    <col min="14088" max="14320" width="9.140625" style="959" customWidth="1"/>
    <col min="14321" max="14321" width="24" style="959" bestFit="1" customWidth="1"/>
    <col min="14322" max="14324" width="0" style="959" hidden="1" customWidth="1"/>
    <col min="14325" max="14325" width="23.5703125" style="959" customWidth="1"/>
    <col min="14326" max="14326" width="18.42578125" style="959" customWidth="1"/>
    <col min="14327" max="14327" width="10.42578125" style="959" bestFit="1" customWidth="1"/>
    <col min="14328" max="14328" width="29.140625" style="959" bestFit="1" customWidth="1"/>
    <col min="14329" max="14329" width="26" style="959" bestFit="1" customWidth="1"/>
    <col min="14330" max="14330" width="18.42578125" style="959" customWidth="1"/>
    <col min="14331" max="14334" width="7.85546875" style="959" customWidth="1"/>
    <col min="14335" max="14336" width="25.7109375" style="959"/>
    <col min="14337" max="14337" width="15.42578125" style="959" customWidth="1"/>
    <col min="14338" max="14343" width="13" style="959" customWidth="1"/>
    <col min="14344" max="14576" width="9.140625" style="959" customWidth="1"/>
    <col min="14577" max="14577" width="24" style="959" bestFit="1" customWidth="1"/>
    <col min="14578" max="14580" width="0" style="959" hidden="1" customWidth="1"/>
    <col min="14581" max="14581" width="23.5703125" style="959" customWidth="1"/>
    <col min="14582" max="14582" width="18.42578125" style="959" customWidth="1"/>
    <col min="14583" max="14583" width="10.42578125" style="959" bestFit="1" customWidth="1"/>
    <col min="14584" max="14584" width="29.140625" style="959" bestFit="1" customWidth="1"/>
    <col min="14585" max="14585" width="26" style="959" bestFit="1" customWidth="1"/>
    <col min="14586" max="14586" width="18.42578125" style="959" customWidth="1"/>
    <col min="14587" max="14590" width="7.85546875" style="959" customWidth="1"/>
    <col min="14591" max="14592" width="25.7109375" style="959"/>
    <col min="14593" max="14593" width="15.42578125" style="959" customWidth="1"/>
    <col min="14594" max="14599" width="13" style="959" customWidth="1"/>
    <col min="14600" max="14832" width="9.140625" style="959" customWidth="1"/>
    <col min="14833" max="14833" width="24" style="959" bestFit="1" customWidth="1"/>
    <col min="14834" max="14836" width="0" style="959" hidden="1" customWidth="1"/>
    <col min="14837" max="14837" width="23.5703125" style="959" customWidth="1"/>
    <col min="14838" max="14838" width="18.42578125" style="959" customWidth="1"/>
    <col min="14839" max="14839" width="10.42578125" style="959" bestFit="1" customWidth="1"/>
    <col min="14840" max="14840" width="29.140625" style="959" bestFit="1" customWidth="1"/>
    <col min="14841" max="14841" width="26" style="959" bestFit="1" customWidth="1"/>
    <col min="14842" max="14842" width="18.42578125" style="959" customWidth="1"/>
    <col min="14843" max="14846" width="7.85546875" style="959" customWidth="1"/>
    <col min="14847" max="14848" width="25.7109375" style="959"/>
    <col min="14849" max="14849" width="15.42578125" style="959" customWidth="1"/>
    <col min="14850" max="14855" width="13" style="959" customWidth="1"/>
    <col min="14856" max="15088" width="9.140625" style="959" customWidth="1"/>
    <col min="15089" max="15089" width="24" style="959" bestFit="1" customWidth="1"/>
    <col min="15090" max="15092" width="0" style="959" hidden="1" customWidth="1"/>
    <col min="15093" max="15093" width="23.5703125" style="959" customWidth="1"/>
    <col min="15094" max="15094" width="18.42578125" style="959" customWidth="1"/>
    <col min="15095" max="15095" width="10.42578125" style="959" bestFit="1" customWidth="1"/>
    <col min="15096" max="15096" width="29.140625" style="959" bestFit="1" customWidth="1"/>
    <col min="15097" max="15097" width="26" style="959" bestFit="1" customWidth="1"/>
    <col min="15098" max="15098" width="18.42578125" style="959" customWidth="1"/>
    <col min="15099" max="15102" width="7.85546875" style="959" customWidth="1"/>
    <col min="15103" max="15104" width="25.7109375" style="959"/>
    <col min="15105" max="15105" width="15.42578125" style="959" customWidth="1"/>
    <col min="15106" max="15111" width="13" style="959" customWidth="1"/>
    <col min="15112" max="15344" width="9.140625" style="959" customWidth="1"/>
    <col min="15345" max="15345" width="24" style="959" bestFit="1" customWidth="1"/>
    <col min="15346" max="15348" width="0" style="959" hidden="1" customWidth="1"/>
    <col min="15349" max="15349" width="23.5703125" style="959" customWidth="1"/>
    <col min="15350" max="15350" width="18.42578125" style="959" customWidth="1"/>
    <col min="15351" max="15351" width="10.42578125" style="959" bestFit="1" customWidth="1"/>
    <col min="15352" max="15352" width="29.140625" style="959" bestFit="1" customWidth="1"/>
    <col min="15353" max="15353" width="26" style="959" bestFit="1" customWidth="1"/>
    <col min="15354" max="15354" width="18.42578125" style="959" customWidth="1"/>
    <col min="15355" max="15358" width="7.85546875" style="959" customWidth="1"/>
    <col min="15359" max="15360" width="25.7109375" style="959"/>
    <col min="15361" max="15361" width="15.42578125" style="959" customWidth="1"/>
    <col min="15362" max="15367" width="13" style="959" customWidth="1"/>
    <col min="15368" max="15600" width="9.140625" style="959" customWidth="1"/>
    <col min="15601" max="15601" width="24" style="959" bestFit="1" customWidth="1"/>
    <col min="15602" max="15604" width="0" style="959" hidden="1" customWidth="1"/>
    <col min="15605" max="15605" width="23.5703125" style="959" customWidth="1"/>
    <col min="15606" max="15606" width="18.42578125" style="959" customWidth="1"/>
    <col min="15607" max="15607" width="10.42578125" style="959" bestFit="1" customWidth="1"/>
    <col min="15608" max="15608" width="29.140625" style="959" bestFit="1" customWidth="1"/>
    <col min="15609" max="15609" width="26" style="959" bestFit="1" customWidth="1"/>
    <col min="15610" max="15610" width="18.42578125" style="959" customWidth="1"/>
    <col min="15611" max="15614" width="7.85546875" style="959" customWidth="1"/>
    <col min="15615" max="15616" width="25.7109375" style="959"/>
    <col min="15617" max="15617" width="15.42578125" style="959" customWidth="1"/>
    <col min="15618" max="15623" width="13" style="959" customWidth="1"/>
    <col min="15624" max="15856" width="9.140625" style="959" customWidth="1"/>
    <col min="15857" max="15857" width="24" style="959" bestFit="1" customWidth="1"/>
    <col min="15858" max="15860" width="0" style="959" hidden="1" customWidth="1"/>
    <col min="15861" max="15861" width="23.5703125" style="959" customWidth="1"/>
    <col min="15862" max="15862" width="18.42578125" style="959" customWidth="1"/>
    <col min="15863" max="15863" width="10.42578125" style="959" bestFit="1" customWidth="1"/>
    <col min="15864" max="15864" width="29.140625" style="959" bestFit="1" customWidth="1"/>
    <col min="15865" max="15865" width="26" style="959" bestFit="1" customWidth="1"/>
    <col min="15866" max="15866" width="18.42578125" style="959" customWidth="1"/>
    <col min="15867" max="15870" width="7.85546875" style="959" customWidth="1"/>
    <col min="15871" max="15872" width="25.7109375" style="959"/>
    <col min="15873" max="15873" width="15.42578125" style="959" customWidth="1"/>
    <col min="15874" max="15879" width="13" style="959" customWidth="1"/>
    <col min="15880" max="16112" width="9.140625" style="959" customWidth="1"/>
    <col min="16113" max="16113" width="24" style="959" bestFit="1" customWidth="1"/>
    <col min="16114" max="16116" width="0" style="959" hidden="1" customWidth="1"/>
    <col min="16117" max="16117" width="23.5703125" style="959" customWidth="1"/>
    <col min="16118" max="16118" width="18.42578125" style="959" customWidth="1"/>
    <col min="16119" max="16119" width="10.42578125" style="959" bestFit="1" customWidth="1"/>
    <col min="16120" max="16120" width="29.140625" style="959" bestFit="1" customWidth="1"/>
    <col min="16121" max="16121" width="26" style="959" bestFit="1" customWidth="1"/>
    <col min="16122" max="16122" width="18.42578125" style="959" customWidth="1"/>
    <col min="16123" max="16126" width="7.85546875" style="959" customWidth="1"/>
    <col min="16127" max="16128" width="25.7109375" style="959"/>
    <col min="16129" max="16129" width="15.42578125" style="959" customWidth="1"/>
    <col min="16130" max="16135" width="13" style="959" customWidth="1"/>
    <col min="16136" max="16368" width="9.140625" style="959" customWidth="1"/>
    <col min="16369" max="16369" width="24" style="959" bestFit="1" customWidth="1"/>
    <col min="16370" max="16372" width="0" style="959" hidden="1" customWidth="1"/>
    <col min="16373" max="16373" width="23.5703125" style="959" customWidth="1"/>
    <col min="16374" max="16374" width="18.42578125" style="959" customWidth="1"/>
    <col min="16375" max="16375" width="10.42578125" style="959" bestFit="1" customWidth="1"/>
    <col min="16376" max="16376" width="29.140625" style="959" bestFit="1" customWidth="1"/>
    <col min="16377" max="16377" width="26" style="959" bestFit="1" customWidth="1"/>
    <col min="16378" max="16378" width="18.42578125" style="959" customWidth="1"/>
    <col min="16379" max="16382" width="7.85546875" style="959" customWidth="1"/>
    <col min="16383" max="16384" width="25.7109375" style="959"/>
  </cols>
  <sheetData>
    <row r="1" spans="1:10" ht="21">
      <c r="A1" s="1210" t="s">
        <v>1328</v>
      </c>
      <c r="B1" s="1210"/>
      <c r="C1" s="1210"/>
      <c r="D1" s="1210"/>
      <c r="E1" s="1210"/>
      <c r="F1" s="1210"/>
      <c r="G1" s="1210"/>
    </row>
    <row r="2" spans="1:10" ht="13.7" customHeight="1" thickBot="1">
      <c r="A2" s="960" t="s">
        <v>1274</v>
      </c>
      <c r="B2" s="960">
        <v>2016</v>
      </c>
      <c r="C2" s="960">
        <v>2017</v>
      </c>
      <c r="D2" s="960">
        <v>2018</v>
      </c>
      <c r="E2" s="960">
        <v>2019</v>
      </c>
      <c r="F2" s="960">
        <v>2020</v>
      </c>
      <c r="G2" s="960">
        <v>2021</v>
      </c>
    </row>
    <row r="3" spans="1:10" ht="13.7" customHeight="1" thickBot="1">
      <c r="A3" s="652" t="s">
        <v>1275</v>
      </c>
      <c r="B3" s="961">
        <v>25723</v>
      </c>
      <c r="C3" s="962">
        <v>26504</v>
      </c>
      <c r="D3" s="961">
        <v>26986</v>
      </c>
      <c r="E3" s="962">
        <v>27167</v>
      </c>
      <c r="F3" s="961">
        <v>25737</v>
      </c>
      <c r="G3" s="962">
        <v>25822</v>
      </c>
    </row>
    <row r="4" spans="1:10" ht="13.7" customHeight="1" thickBot="1">
      <c r="A4" s="652" t="s">
        <v>1276</v>
      </c>
      <c r="B4" s="963">
        <v>12698.14</v>
      </c>
      <c r="C4" s="964">
        <v>12977.61</v>
      </c>
      <c r="D4" s="963">
        <v>13288.11</v>
      </c>
      <c r="E4" s="964">
        <v>13575.25</v>
      </c>
      <c r="F4" s="963">
        <v>13550.07</v>
      </c>
      <c r="G4" s="964">
        <v>13769.49</v>
      </c>
      <c r="H4" s="965"/>
      <c r="I4" s="965"/>
      <c r="J4" s="965"/>
    </row>
    <row r="5" spans="1:10" ht="13.7" customHeight="1" thickBot="1">
      <c r="A5" s="652" t="s">
        <v>1277</v>
      </c>
      <c r="B5" s="963">
        <v>4490.1750000000002</v>
      </c>
      <c r="C5" s="964">
        <v>4508.0249999999996</v>
      </c>
      <c r="D5" s="963">
        <v>4539.05</v>
      </c>
      <c r="E5" s="964">
        <v>4559.2</v>
      </c>
      <c r="F5" s="963">
        <v>4540.3</v>
      </c>
      <c r="G5" s="964">
        <v>4589.6000000000004</v>
      </c>
      <c r="H5" s="965"/>
      <c r="I5" s="965"/>
      <c r="J5" s="965"/>
    </row>
    <row r="6" spans="1:10" ht="13.7" customHeight="1" thickBot="1">
      <c r="A6" s="652" t="s">
        <v>1278</v>
      </c>
      <c r="B6" s="963">
        <v>4976.05</v>
      </c>
      <c r="C6" s="964">
        <v>4991.5</v>
      </c>
      <c r="D6" s="963">
        <v>5055.8999999999996</v>
      </c>
      <c r="E6" s="964">
        <v>5105.6750000000002</v>
      </c>
      <c r="F6" s="963">
        <v>5084.625</v>
      </c>
      <c r="G6" s="964">
        <v>5178.05</v>
      </c>
      <c r="H6" s="965"/>
      <c r="I6" s="965"/>
      <c r="J6" s="965"/>
    </row>
    <row r="7" spans="1:10" ht="13.7" customHeight="1" thickBot="1">
      <c r="A7" s="652" t="s">
        <v>1279</v>
      </c>
      <c r="B7" s="963">
        <v>19270.28</v>
      </c>
      <c r="C7" s="964">
        <v>19530.28</v>
      </c>
      <c r="D7" s="963">
        <v>19732.03</v>
      </c>
      <c r="E7" s="964">
        <v>20139.75</v>
      </c>
      <c r="F7" s="963">
        <v>19896.599999999999</v>
      </c>
      <c r="G7" s="964">
        <v>20385.349999999999</v>
      </c>
      <c r="H7" s="965"/>
      <c r="I7" s="965"/>
      <c r="J7" s="965"/>
    </row>
    <row r="8" spans="1:10" ht="13.7" customHeight="1" thickBot="1">
      <c r="A8" s="652" t="s">
        <v>1280</v>
      </c>
      <c r="B8" s="963">
        <v>8995.5519999999997</v>
      </c>
      <c r="C8" s="964">
        <v>9241.0239999999994</v>
      </c>
      <c r="D8" s="963">
        <v>9484.4940000000006</v>
      </c>
      <c r="E8" s="964">
        <v>9670.6759999999995</v>
      </c>
      <c r="F8" s="963">
        <v>8807.5120000000006</v>
      </c>
      <c r="G8" s="964">
        <v>9108.9779999999992</v>
      </c>
      <c r="H8" s="965"/>
      <c r="I8" s="965"/>
      <c r="J8" s="965"/>
    </row>
    <row r="9" spans="1:10" ht="13.7" customHeight="1" thickBot="1">
      <c r="A9" s="652" t="s">
        <v>1281</v>
      </c>
      <c r="B9" s="963">
        <v>24200.61</v>
      </c>
      <c r="C9" s="964">
        <v>24488.77</v>
      </c>
      <c r="D9" s="963">
        <v>24706.93</v>
      </c>
      <c r="E9" s="964">
        <v>24768.38</v>
      </c>
      <c r="F9" s="963">
        <v>23491.47</v>
      </c>
      <c r="G9" s="964">
        <v>23654.639999999999</v>
      </c>
      <c r="H9" s="965"/>
      <c r="I9" s="965"/>
      <c r="J9" s="965"/>
    </row>
    <row r="10" spans="1:10" ht="13.7" customHeight="1" thickBot="1">
      <c r="A10" s="652" t="s">
        <v>1282</v>
      </c>
      <c r="B10" s="963">
        <v>2206.1790000000001</v>
      </c>
      <c r="C10" s="964">
        <v>2255.8470000000002</v>
      </c>
      <c r="D10" s="963">
        <v>2359.6439999999998</v>
      </c>
      <c r="E10" s="964">
        <v>2464.9560000000001</v>
      </c>
      <c r="F10" s="963">
        <v>2406.5320000000002</v>
      </c>
      <c r="G10" s="964">
        <v>2440.7710000000002</v>
      </c>
      <c r="H10" s="965"/>
      <c r="I10" s="965"/>
      <c r="J10" s="965"/>
    </row>
    <row r="11" spans="1:10" ht="13.7" customHeight="1" thickBot="1">
      <c r="A11" s="652" t="s">
        <v>1283</v>
      </c>
      <c r="B11" s="963">
        <v>5349.7749999999996</v>
      </c>
      <c r="C11" s="964">
        <v>5376.8249999999998</v>
      </c>
      <c r="D11" s="963">
        <v>5415.1</v>
      </c>
      <c r="E11" s="964">
        <v>5411.9250000000002</v>
      </c>
      <c r="F11" s="963">
        <v>5371.95</v>
      </c>
      <c r="G11" s="964">
        <v>5363.875</v>
      </c>
      <c r="H11" s="965"/>
      <c r="I11" s="965"/>
      <c r="J11" s="965"/>
    </row>
    <row r="12" spans="1:10" ht="13.7" customHeight="1" thickBot="1">
      <c r="A12" s="652" t="s">
        <v>1284</v>
      </c>
      <c r="B12" s="963">
        <v>2936.0749999999998</v>
      </c>
      <c r="C12" s="964">
        <v>2961.25</v>
      </c>
      <c r="D12" s="963">
        <v>2985.4749999999999</v>
      </c>
      <c r="E12" s="964">
        <v>3029.6750000000002</v>
      </c>
      <c r="F12" s="963">
        <v>3022.75</v>
      </c>
      <c r="G12" s="964">
        <v>3054.15</v>
      </c>
      <c r="H12" s="965"/>
      <c r="I12" s="965"/>
      <c r="J12" s="965"/>
    </row>
    <row r="13" spans="1:10" ht="13.7" customHeight="1" thickBot="1">
      <c r="A13" s="652" t="s">
        <v>1285</v>
      </c>
      <c r="B13" s="963">
        <v>691.4</v>
      </c>
      <c r="C13" s="964">
        <v>698.82500000000005</v>
      </c>
      <c r="D13" s="963">
        <v>702.42499999999995</v>
      </c>
      <c r="E13" s="964">
        <v>702.57500000000005</v>
      </c>
      <c r="F13" s="963">
        <v>704.52499999999998</v>
      </c>
      <c r="G13" s="964">
        <v>697.32500000000005</v>
      </c>
      <c r="H13" s="965"/>
      <c r="I13" s="965"/>
      <c r="J13" s="965"/>
    </row>
    <row r="14" spans="1:10" ht="13.7" customHeight="1" thickBot="1">
      <c r="A14" s="652" t="s">
        <v>1286</v>
      </c>
      <c r="B14" s="963">
        <v>2684.875</v>
      </c>
      <c r="C14" s="964">
        <v>2707.0749999999998</v>
      </c>
      <c r="D14" s="963">
        <v>2741.7249999999999</v>
      </c>
      <c r="E14" s="964">
        <v>2749.65</v>
      </c>
      <c r="F14" s="963">
        <v>2740.875</v>
      </c>
      <c r="G14" s="964">
        <v>2785.2249999999999</v>
      </c>
      <c r="H14" s="965"/>
      <c r="I14" s="965"/>
      <c r="J14" s="965"/>
    </row>
    <row r="15" spans="1:10" ht="13.7" customHeight="1" thickBot="1">
      <c r="A15" s="652" t="s">
        <v>1287</v>
      </c>
      <c r="B15" s="963">
        <v>29549.18</v>
      </c>
      <c r="C15" s="964">
        <v>29586.97</v>
      </c>
      <c r="D15" s="963">
        <v>29699.8</v>
      </c>
      <c r="E15" s="964">
        <v>29625.03</v>
      </c>
      <c r="F15" s="963">
        <v>29345.8</v>
      </c>
      <c r="G15" s="964">
        <v>30092.880000000001</v>
      </c>
      <c r="H15" s="965"/>
      <c r="I15" s="965"/>
      <c r="J15" s="965"/>
    </row>
    <row r="16" spans="1:10" ht="13.7" customHeight="1" thickBot="1">
      <c r="A16" s="652" t="s">
        <v>1288</v>
      </c>
      <c r="B16" s="963">
        <v>43039.18</v>
      </c>
      <c r="C16" s="964">
        <v>43282.65</v>
      </c>
      <c r="D16" s="963">
        <v>43380.65</v>
      </c>
      <c r="E16" s="964">
        <v>43771.35</v>
      </c>
      <c r="F16" s="963">
        <v>43516.7</v>
      </c>
      <c r="G16" s="964">
        <v>43035.82</v>
      </c>
      <c r="H16" s="965"/>
      <c r="I16" s="965"/>
      <c r="J16" s="965"/>
    </row>
    <row r="17" spans="1:10" ht="13.7" customHeight="1" thickBot="1">
      <c r="A17" s="652" t="s">
        <v>1289</v>
      </c>
      <c r="B17" s="963">
        <v>4804.5</v>
      </c>
      <c r="C17" s="964">
        <v>4779.75</v>
      </c>
      <c r="D17" s="963">
        <v>4742.95</v>
      </c>
      <c r="E17" s="964">
        <v>4729.9250000000002</v>
      </c>
      <c r="F17" s="963">
        <v>4630.3500000000004</v>
      </c>
      <c r="G17" s="964">
        <v>4605.6750000000002</v>
      </c>
      <c r="H17" s="965"/>
      <c r="I17" s="965"/>
      <c r="J17" s="965"/>
    </row>
    <row r="18" spans="1:10" ht="13.7" customHeight="1" thickBot="1">
      <c r="A18" s="652" t="s">
        <v>1290</v>
      </c>
      <c r="B18" s="963">
        <v>4586.2250000000004</v>
      </c>
      <c r="C18" s="964">
        <v>4613.1000000000004</v>
      </c>
      <c r="D18" s="963">
        <v>4641.6000000000004</v>
      </c>
      <c r="E18" s="964">
        <v>4671.875</v>
      </c>
      <c r="F18" s="963">
        <v>4658.45</v>
      </c>
      <c r="G18" s="964">
        <v>4837.55</v>
      </c>
      <c r="H18" s="965"/>
      <c r="I18" s="965"/>
      <c r="J18" s="965"/>
    </row>
    <row r="19" spans="1:10" ht="13.7" customHeight="1" thickBot="1">
      <c r="A19" s="652" t="s">
        <v>1291</v>
      </c>
      <c r="B19" s="963">
        <v>196.3</v>
      </c>
      <c r="C19" s="964">
        <v>199.32499999999999</v>
      </c>
      <c r="D19" s="963">
        <v>203.875</v>
      </c>
      <c r="E19" s="964">
        <v>208.32499999999999</v>
      </c>
      <c r="F19" s="963">
        <v>205.8</v>
      </c>
      <c r="G19" s="964">
        <v>209.67500000000001</v>
      </c>
      <c r="H19" s="965"/>
      <c r="I19" s="965"/>
      <c r="J19" s="965"/>
    </row>
    <row r="20" spans="1:10" ht="13.7" customHeight="1" thickBot="1">
      <c r="A20" s="652" t="s">
        <v>1292</v>
      </c>
      <c r="B20" s="963">
        <v>2326.9749999999999</v>
      </c>
      <c r="C20" s="964">
        <v>2351.8000000000002</v>
      </c>
      <c r="D20" s="963">
        <v>2394.75</v>
      </c>
      <c r="E20" s="964">
        <v>2443.2750000000001</v>
      </c>
      <c r="F20" s="963">
        <v>2430.75</v>
      </c>
      <c r="G20" s="964">
        <v>2546.9749999999999</v>
      </c>
      <c r="H20" s="965"/>
      <c r="I20" s="965"/>
      <c r="J20" s="965"/>
    </row>
    <row r="21" spans="1:10" ht="13.7" customHeight="1" thickBot="1">
      <c r="A21" s="652" t="s">
        <v>1293</v>
      </c>
      <c r="B21" s="963">
        <v>25769.45</v>
      </c>
      <c r="C21" s="964">
        <v>25928.82</v>
      </c>
      <c r="D21" s="963">
        <v>25969.43</v>
      </c>
      <c r="E21" s="964">
        <v>25941.07</v>
      </c>
      <c r="F21" s="963">
        <v>25213.599999999999</v>
      </c>
      <c r="G21" s="964">
        <v>24920.75</v>
      </c>
      <c r="H21" s="965"/>
      <c r="I21" s="965"/>
      <c r="J21" s="965"/>
    </row>
    <row r="22" spans="1:10" ht="13.7" customHeight="1" thickBot="1">
      <c r="A22" s="652" t="s">
        <v>1294</v>
      </c>
      <c r="B22" s="963">
        <v>66730.84</v>
      </c>
      <c r="C22" s="964">
        <v>67201.66</v>
      </c>
      <c r="D22" s="963">
        <v>68301.66</v>
      </c>
      <c r="E22" s="964">
        <v>68863.34</v>
      </c>
      <c r="F22" s="963">
        <v>68677.5</v>
      </c>
      <c r="G22" s="964">
        <v>69072.5</v>
      </c>
      <c r="H22" s="965"/>
      <c r="I22" s="965"/>
      <c r="J22" s="965"/>
    </row>
    <row r="23" spans="1:10" ht="13.7" customHeight="1" thickBot="1">
      <c r="A23" s="652" t="s">
        <v>1295</v>
      </c>
      <c r="B23" s="963">
        <v>27418.33</v>
      </c>
      <c r="C23" s="964">
        <v>27747.71</v>
      </c>
      <c r="D23" s="963">
        <v>27895.33</v>
      </c>
      <c r="E23" s="964">
        <v>28186.17</v>
      </c>
      <c r="F23" s="963">
        <v>28012.27</v>
      </c>
      <c r="G23" s="964">
        <v>28309.96</v>
      </c>
      <c r="H23" s="965"/>
      <c r="I23" s="965"/>
      <c r="J23" s="965"/>
    </row>
    <row r="24" spans="1:10" ht="13.7" customHeight="1" thickBot="1">
      <c r="A24" s="652" t="s">
        <v>1297</v>
      </c>
      <c r="B24" s="963">
        <v>1477.55</v>
      </c>
      <c r="C24" s="964">
        <v>1457.925</v>
      </c>
      <c r="D24" s="963">
        <v>1464.75</v>
      </c>
      <c r="E24" s="964">
        <v>1470.375</v>
      </c>
      <c r="F24" s="963">
        <v>1484.125</v>
      </c>
      <c r="G24" s="964">
        <v>1473.375</v>
      </c>
      <c r="H24" s="965"/>
      <c r="I24" s="965"/>
      <c r="J24" s="965"/>
    </row>
    <row r="25" spans="1:10" ht="13.7" customHeight="1" thickBot="1">
      <c r="A25" s="652" t="s">
        <v>1329</v>
      </c>
      <c r="B25" s="963">
        <v>988.625</v>
      </c>
      <c r="C25" s="964">
        <v>980.25</v>
      </c>
      <c r="D25" s="963">
        <v>982.17499999999995</v>
      </c>
      <c r="E25" s="964">
        <v>971.35</v>
      </c>
      <c r="F25" s="963">
        <v>971.67499999999995</v>
      </c>
      <c r="G25" s="964">
        <v>940.15</v>
      </c>
      <c r="H25" s="965"/>
      <c r="I25" s="965"/>
      <c r="J25" s="965"/>
    </row>
    <row r="26" spans="1:10" ht="13.7" customHeight="1" thickBot="1">
      <c r="A26" s="652" t="s">
        <v>1298</v>
      </c>
      <c r="B26" s="963">
        <v>277.97500000000002</v>
      </c>
      <c r="C26" s="964">
        <v>287.7</v>
      </c>
      <c r="D26" s="963">
        <v>296.47500000000002</v>
      </c>
      <c r="E26" s="964">
        <v>306.27499999999998</v>
      </c>
      <c r="F26" s="963">
        <v>313.625</v>
      </c>
      <c r="G26" s="964">
        <v>323.85000000000002</v>
      </c>
      <c r="H26" s="965"/>
      <c r="I26" s="965"/>
      <c r="J26" s="965"/>
    </row>
    <row r="27" spans="1:10" ht="13.7" customHeight="1" thickBot="1">
      <c r="A27" s="652" t="s">
        <v>1299</v>
      </c>
      <c r="B27" s="963">
        <v>53679.95</v>
      </c>
      <c r="C27" s="964">
        <v>54204.27</v>
      </c>
      <c r="D27" s="963">
        <v>55554.91</v>
      </c>
      <c r="E27" s="964">
        <v>56991.199999999997</v>
      </c>
      <c r="F27" s="963">
        <v>53361.63</v>
      </c>
      <c r="G27" s="964">
        <v>57530.66</v>
      </c>
      <c r="H27" s="965"/>
      <c r="I27" s="965"/>
      <c r="J27" s="965"/>
    </row>
    <row r="28" spans="1:10" ht="13.7" customHeight="1" thickBot="1">
      <c r="A28" s="652" t="s">
        <v>1300</v>
      </c>
      <c r="B28" s="963">
        <v>8965.4</v>
      </c>
      <c r="C28" s="964">
        <v>9042.0750000000007</v>
      </c>
      <c r="D28" s="963">
        <v>9147.375</v>
      </c>
      <c r="E28" s="964">
        <v>9296.15</v>
      </c>
      <c r="F28" s="963">
        <v>9337.5750000000007</v>
      </c>
      <c r="G28" s="964">
        <v>9690.125</v>
      </c>
      <c r="H28" s="965"/>
      <c r="I28" s="965"/>
      <c r="J28" s="965"/>
    </row>
    <row r="29" spans="1:10" ht="13.7" customHeight="1" thickBot="1">
      <c r="A29" s="652" t="s">
        <v>1301</v>
      </c>
      <c r="B29" s="963">
        <v>2617.375</v>
      </c>
      <c r="C29" s="964">
        <v>2715.05</v>
      </c>
      <c r="D29" s="963">
        <v>2772.4250000000002</v>
      </c>
      <c r="E29" s="964">
        <v>2810.85</v>
      </c>
      <c r="F29" s="963">
        <v>2861.45</v>
      </c>
      <c r="G29" s="964">
        <v>2899.75</v>
      </c>
      <c r="H29" s="965"/>
      <c r="I29" s="965"/>
      <c r="J29" s="965"/>
    </row>
    <row r="30" spans="1:10" ht="13.7" customHeight="1" thickBot="1">
      <c r="A30" s="652" t="s">
        <v>1302</v>
      </c>
      <c r="B30" s="963">
        <v>2767.65</v>
      </c>
      <c r="C30" s="964">
        <v>2758.7</v>
      </c>
      <c r="D30" s="963">
        <v>2791.95</v>
      </c>
      <c r="E30" s="964">
        <v>2819.4749999999999</v>
      </c>
      <c r="F30" s="963">
        <v>2827.0250000000001</v>
      </c>
      <c r="G30" s="964">
        <v>2925.5</v>
      </c>
      <c r="H30" s="965"/>
      <c r="I30" s="965"/>
      <c r="J30" s="965"/>
    </row>
    <row r="31" spans="1:10" ht="13.7" customHeight="1" thickBot="1">
      <c r="A31" s="652" t="s">
        <v>1303</v>
      </c>
      <c r="B31" s="963">
        <v>17259.43</v>
      </c>
      <c r="C31" s="964">
        <v>17266.099999999999</v>
      </c>
      <c r="D31" s="963">
        <v>17143.28</v>
      </c>
      <c r="E31" s="964">
        <v>17018.22</v>
      </c>
      <c r="F31" s="963">
        <v>16978.3</v>
      </c>
      <c r="G31" s="964">
        <v>17235.75</v>
      </c>
      <c r="H31" s="965"/>
      <c r="I31" s="965"/>
      <c r="J31" s="965"/>
    </row>
    <row r="32" spans="1:10" ht="13.7" customHeight="1" thickBot="1">
      <c r="A32" s="652" t="s">
        <v>1304</v>
      </c>
      <c r="B32" s="963">
        <v>5177.4750000000004</v>
      </c>
      <c r="C32" s="964">
        <v>5218.2250000000004</v>
      </c>
      <c r="D32" s="963">
        <v>5232</v>
      </c>
      <c r="E32" s="964">
        <v>5251.5749999999998</v>
      </c>
      <c r="F32" s="963">
        <v>5163.9750000000004</v>
      </c>
      <c r="G32" s="964">
        <v>5151.0749999999998</v>
      </c>
      <c r="H32" s="965"/>
      <c r="I32" s="965"/>
      <c r="J32" s="965"/>
    </row>
    <row r="33" spans="1:10" ht="13.7" customHeight="1" thickBot="1">
      <c r="A33" s="652" t="s">
        <v>1305</v>
      </c>
      <c r="B33" s="963">
        <v>2758.9</v>
      </c>
      <c r="C33" s="964">
        <v>2754.65</v>
      </c>
      <c r="D33" s="963">
        <v>2746.25</v>
      </c>
      <c r="E33" s="964">
        <v>2741.4</v>
      </c>
      <c r="F33" s="963">
        <v>2712.5</v>
      </c>
      <c r="G33" s="964">
        <v>2748.15</v>
      </c>
      <c r="H33" s="965"/>
      <c r="I33" s="965"/>
      <c r="J33" s="965"/>
    </row>
    <row r="34" spans="1:10" ht="13.7" customHeight="1" thickBot="1">
      <c r="A34" s="652" t="s">
        <v>1306</v>
      </c>
      <c r="B34" s="963">
        <v>994.57500000000005</v>
      </c>
      <c r="C34" s="964">
        <v>1026.45</v>
      </c>
      <c r="D34" s="963">
        <v>1033.425</v>
      </c>
      <c r="E34" s="964">
        <v>1028.2249999999999</v>
      </c>
      <c r="F34" s="963">
        <v>1029.175</v>
      </c>
      <c r="G34" s="964">
        <v>1019.95</v>
      </c>
      <c r="H34" s="965"/>
      <c r="I34" s="965"/>
      <c r="J34" s="965"/>
    </row>
    <row r="35" spans="1:10" ht="13.7" customHeight="1" thickBot="1">
      <c r="A35" s="652" t="s">
        <v>1307</v>
      </c>
      <c r="B35" s="963">
        <v>22822.38</v>
      </c>
      <c r="C35" s="964">
        <v>22741.7</v>
      </c>
      <c r="D35" s="963">
        <v>22806.63</v>
      </c>
      <c r="E35" s="964">
        <v>23026.9</v>
      </c>
      <c r="F35" s="963">
        <v>22733.200000000001</v>
      </c>
      <c r="G35" s="964">
        <v>23203.18</v>
      </c>
      <c r="H35" s="965"/>
      <c r="I35" s="965"/>
      <c r="J35" s="965"/>
    </row>
    <row r="36" spans="1:10" ht="13.7" customHeight="1" thickBot="1">
      <c r="A36" s="652" t="s">
        <v>1308</v>
      </c>
      <c r="B36" s="963">
        <v>5278.9250000000002</v>
      </c>
      <c r="C36" s="964">
        <v>5383.3</v>
      </c>
      <c r="D36" s="963">
        <v>5443.75</v>
      </c>
      <c r="E36" s="964">
        <v>5507.9</v>
      </c>
      <c r="F36" s="963">
        <v>5522.15</v>
      </c>
      <c r="G36" s="964">
        <v>5609.5749999999998</v>
      </c>
      <c r="H36" s="965"/>
      <c r="I36" s="965"/>
      <c r="J36" s="965"/>
    </row>
    <row r="37" spans="1:10" ht="13.7" customHeight="1" thickBot="1">
      <c r="A37" s="652" t="s">
        <v>1309</v>
      </c>
      <c r="B37" s="963">
        <v>4842.0749999999998</v>
      </c>
      <c r="C37" s="964">
        <v>4869.8500000000004</v>
      </c>
      <c r="D37" s="963">
        <v>4906.3999999999996</v>
      </c>
      <c r="E37" s="964">
        <v>4922.05</v>
      </c>
      <c r="F37" s="963">
        <v>4933.7749999999996</v>
      </c>
      <c r="G37" s="964">
        <v>4935.9250000000002</v>
      </c>
      <c r="H37" s="965"/>
      <c r="I37" s="965"/>
      <c r="J37" s="965"/>
    </row>
    <row r="38" spans="1:10" ht="13.7" customHeight="1" thickBot="1">
      <c r="A38" s="652" t="s">
        <v>1310</v>
      </c>
      <c r="B38" s="963">
        <v>30523.1</v>
      </c>
      <c r="C38" s="964">
        <v>31616.82</v>
      </c>
      <c r="D38" s="963">
        <v>32244.65</v>
      </c>
      <c r="E38" s="964">
        <v>32523.57</v>
      </c>
      <c r="F38" s="963">
        <v>30849.32</v>
      </c>
      <c r="G38" s="964">
        <v>32742.75</v>
      </c>
      <c r="H38" s="965"/>
      <c r="I38" s="965"/>
      <c r="J38" s="965"/>
    </row>
    <row r="39" spans="1:10" ht="13.7" customHeight="1" thickBot="1">
      <c r="A39" s="652" t="s">
        <v>1311</v>
      </c>
      <c r="B39" s="963">
        <v>33378.5</v>
      </c>
      <c r="C39" s="964">
        <v>33536.5</v>
      </c>
      <c r="D39" s="963">
        <v>33823.25</v>
      </c>
      <c r="E39" s="964">
        <v>34102</v>
      </c>
      <c r="F39" s="963">
        <v>34073.75</v>
      </c>
      <c r="G39" s="964">
        <v>33931.75</v>
      </c>
      <c r="H39" s="965"/>
      <c r="I39" s="965"/>
      <c r="J39" s="965"/>
    </row>
    <row r="40" spans="1:10" ht="13.7" customHeight="1" thickBot="1">
      <c r="A40" s="652" t="s">
        <v>1312</v>
      </c>
      <c r="B40" s="963">
        <v>159187.20000000001</v>
      </c>
      <c r="C40" s="964">
        <v>160319.79999999999</v>
      </c>
      <c r="D40" s="963">
        <v>162075</v>
      </c>
      <c r="E40" s="964">
        <v>163538.70000000001</v>
      </c>
      <c r="F40" s="963">
        <v>160742.29999999999</v>
      </c>
      <c r="G40" s="964">
        <v>161203.9</v>
      </c>
      <c r="H40" s="965"/>
      <c r="I40" s="965"/>
      <c r="J40" s="965"/>
    </row>
    <row r="41" spans="1:10" ht="13.7" customHeight="1" thickBot="1">
      <c r="A41" s="652" t="s">
        <v>1330</v>
      </c>
      <c r="B41" s="963">
        <v>102368.3</v>
      </c>
      <c r="C41" s="964">
        <v>103886.1</v>
      </c>
      <c r="D41" s="963">
        <v>104755.9</v>
      </c>
      <c r="E41" s="964">
        <v>106900.4</v>
      </c>
      <c r="F41" s="963">
        <v>99342.84</v>
      </c>
      <c r="G41" s="964">
        <v>103934.6</v>
      </c>
      <c r="H41" s="965"/>
      <c r="I41" s="965"/>
      <c r="J41" s="965"/>
    </row>
    <row r="42" spans="1:10" ht="13.7" customHeight="1" thickBot="1">
      <c r="A42" s="652" t="s">
        <v>1331</v>
      </c>
      <c r="B42" s="963">
        <v>76636.12</v>
      </c>
      <c r="C42" s="964">
        <v>76168.820000000007</v>
      </c>
      <c r="D42" s="963">
        <v>76077.259999999995</v>
      </c>
      <c r="E42" s="964">
        <v>75287.27</v>
      </c>
      <c r="F42" s="963">
        <v>74832.77</v>
      </c>
      <c r="G42" s="964">
        <v>75276.52</v>
      </c>
      <c r="H42" s="965"/>
      <c r="I42" s="965"/>
      <c r="J42" s="965"/>
    </row>
  </sheetData>
  <mergeCells count="1">
    <mergeCell ref="A1:G1"/>
  </mergeCells>
  <pageMargins left="0.19685039370078741" right="0.59055118110236227" top="0.51181102362204722" bottom="0.51181102362204722" header="0.31496062992125984" footer="0.31496062992125984"/>
  <pageSetup paperSize="9" orientation="portrait"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69507-82E1-4623-BD44-990CDB22AE35}">
  <sheetPr>
    <tabColor theme="3"/>
  </sheetPr>
  <dimension ref="A1:L42"/>
  <sheetViews>
    <sheetView rightToLeft="1" view="pageBreakPreview" zoomScale="60" zoomScaleNormal="136" workbookViewId="0">
      <selection activeCell="A2" sqref="A2"/>
    </sheetView>
  </sheetViews>
  <sheetFormatPr defaultColWidth="7.85546875" defaultRowHeight="15"/>
  <cols>
    <col min="1" max="1" width="14.5703125" style="966" customWidth="1"/>
    <col min="2" max="5" width="13" style="966" customWidth="1"/>
    <col min="6" max="6" width="13" style="959" customWidth="1"/>
    <col min="7" max="7" width="13" style="966" customWidth="1"/>
    <col min="8" max="8" width="10.42578125" style="966" customWidth="1"/>
    <col min="9" max="9" width="16.42578125" style="959" customWidth="1"/>
    <col min="10" max="10" width="9.140625" style="965" customWidth="1"/>
    <col min="11" max="242" width="9.140625" style="959" customWidth="1"/>
    <col min="243" max="243" width="24" style="959" bestFit="1" customWidth="1"/>
    <col min="244" max="246" width="0" style="959" hidden="1" customWidth="1"/>
    <col min="247" max="247" width="23.5703125" style="959" customWidth="1"/>
    <col min="248" max="248" width="18.42578125" style="959" customWidth="1"/>
    <col min="249" max="249" width="10.42578125" style="959" bestFit="1" customWidth="1"/>
    <col min="250" max="250" width="29.140625" style="959" bestFit="1" customWidth="1"/>
    <col min="251" max="251" width="26" style="959" bestFit="1" customWidth="1"/>
    <col min="252" max="252" width="18.42578125" style="959" customWidth="1"/>
    <col min="253" max="256" width="7.85546875" style="959"/>
    <col min="257" max="257" width="14.5703125" style="959" customWidth="1"/>
    <col min="258" max="263" width="13" style="959" customWidth="1"/>
    <col min="264" max="264" width="10.42578125" style="959" customWidth="1"/>
    <col min="265" max="265" width="16.42578125" style="959" customWidth="1"/>
    <col min="266" max="498" width="9.140625" style="959" customWidth="1"/>
    <col min="499" max="499" width="24" style="959" bestFit="1" customWidth="1"/>
    <col min="500" max="502" width="0" style="959" hidden="1" customWidth="1"/>
    <col min="503" max="503" width="23.5703125" style="959" customWidth="1"/>
    <col min="504" max="504" width="18.42578125" style="959" customWidth="1"/>
    <col min="505" max="505" width="10.42578125" style="959" bestFit="1" customWidth="1"/>
    <col min="506" max="506" width="29.140625" style="959" bestFit="1" customWidth="1"/>
    <col min="507" max="507" width="26" style="959" bestFit="1" customWidth="1"/>
    <col min="508" max="508" width="18.42578125" style="959" customWidth="1"/>
    <col min="509" max="512" width="7.85546875" style="959"/>
    <col min="513" max="513" width="14.5703125" style="959" customWidth="1"/>
    <col min="514" max="519" width="13" style="959" customWidth="1"/>
    <col min="520" max="520" width="10.42578125" style="959" customWidth="1"/>
    <col min="521" max="521" width="16.42578125" style="959" customWidth="1"/>
    <col min="522" max="754" width="9.140625" style="959" customWidth="1"/>
    <col min="755" max="755" width="24" style="959" bestFit="1" customWidth="1"/>
    <col min="756" max="758" width="0" style="959" hidden="1" customWidth="1"/>
    <col min="759" max="759" width="23.5703125" style="959" customWidth="1"/>
    <col min="760" max="760" width="18.42578125" style="959" customWidth="1"/>
    <col min="761" max="761" width="10.42578125" style="959" bestFit="1" customWidth="1"/>
    <col min="762" max="762" width="29.140625" style="959" bestFit="1" customWidth="1"/>
    <col min="763" max="763" width="26" style="959" bestFit="1" customWidth="1"/>
    <col min="764" max="764" width="18.42578125" style="959" customWidth="1"/>
    <col min="765" max="768" width="7.85546875" style="959"/>
    <col min="769" max="769" width="14.5703125" style="959" customWidth="1"/>
    <col min="770" max="775" width="13" style="959" customWidth="1"/>
    <col min="776" max="776" width="10.42578125" style="959" customWidth="1"/>
    <col min="777" max="777" width="16.42578125" style="959" customWidth="1"/>
    <col min="778" max="1010" width="9.140625" style="959" customWidth="1"/>
    <col min="1011" max="1011" width="24" style="959" bestFit="1" customWidth="1"/>
    <col min="1012" max="1014" width="0" style="959" hidden="1" customWidth="1"/>
    <col min="1015" max="1015" width="23.5703125" style="959" customWidth="1"/>
    <col min="1016" max="1016" width="18.42578125" style="959" customWidth="1"/>
    <col min="1017" max="1017" width="10.42578125" style="959" bestFit="1" customWidth="1"/>
    <col min="1018" max="1018" width="29.140625" style="959" bestFit="1" customWidth="1"/>
    <col min="1019" max="1019" width="26" style="959" bestFit="1" customWidth="1"/>
    <col min="1020" max="1020" width="18.42578125" style="959" customWidth="1"/>
    <col min="1021" max="1024" width="7.85546875" style="959"/>
    <col min="1025" max="1025" width="14.5703125" style="959" customWidth="1"/>
    <col min="1026" max="1031" width="13" style="959" customWidth="1"/>
    <col min="1032" max="1032" width="10.42578125" style="959" customWidth="1"/>
    <col min="1033" max="1033" width="16.42578125" style="959" customWidth="1"/>
    <col min="1034" max="1266" width="9.140625" style="959" customWidth="1"/>
    <col min="1267" max="1267" width="24" style="959" bestFit="1" customWidth="1"/>
    <col min="1268" max="1270" width="0" style="959" hidden="1" customWidth="1"/>
    <col min="1271" max="1271" width="23.5703125" style="959" customWidth="1"/>
    <col min="1272" max="1272" width="18.42578125" style="959" customWidth="1"/>
    <col min="1273" max="1273" width="10.42578125" style="959" bestFit="1" customWidth="1"/>
    <col min="1274" max="1274" width="29.140625" style="959" bestFit="1" customWidth="1"/>
    <col min="1275" max="1275" width="26" style="959" bestFit="1" customWidth="1"/>
    <col min="1276" max="1276" width="18.42578125" style="959" customWidth="1"/>
    <col min="1277" max="1280" width="7.85546875" style="959"/>
    <col min="1281" max="1281" width="14.5703125" style="959" customWidth="1"/>
    <col min="1282" max="1287" width="13" style="959" customWidth="1"/>
    <col min="1288" max="1288" width="10.42578125" style="959" customWidth="1"/>
    <col min="1289" max="1289" width="16.42578125" style="959" customWidth="1"/>
    <col min="1290" max="1522" width="9.140625" style="959" customWidth="1"/>
    <col min="1523" max="1523" width="24" style="959" bestFit="1" customWidth="1"/>
    <col min="1524" max="1526" width="0" style="959" hidden="1" customWidth="1"/>
    <col min="1527" max="1527" width="23.5703125" style="959" customWidth="1"/>
    <col min="1528" max="1528" width="18.42578125" style="959" customWidth="1"/>
    <col min="1529" max="1529" width="10.42578125" style="959" bestFit="1" customWidth="1"/>
    <col min="1530" max="1530" width="29.140625" style="959" bestFit="1" customWidth="1"/>
    <col min="1531" max="1531" width="26" style="959" bestFit="1" customWidth="1"/>
    <col min="1532" max="1532" width="18.42578125" style="959" customWidth="1"/>
    <col min="1533" max="1536" width="7.85546875" style="959"/>
    <col min="1537" max="1537" width="14.5703125" style="959" customWidth="1"/>
    <col min="1538" max="1543" width="13" style="959" customWidth="1"/>
    <col min="1544" max="1544" width="10.42578125" style="959" customWidth="1"/>
    <col min="1545" max="1545" width="16.42578125" style="959" customWidth="1"/>
    <col min="1546" max="1778" width="9.140625" style="959" customWidth="1"/>
    <col min="1779" max="1779" width="24" style="959" bestFit="1" customWidth="1"/>
    <col min="1780" max="1782" width="0" style="959" hidden="1" customWidth="1"/>
    <col min="1783" max="1783" width="23.5703125" style="959" customWidth="1"/>
    <col min="1784" max="1784" width="18.42578125" style="959" customWidth="1"/>
    <col min="1785" max="1785" width="10.42578125" style="959" bestFit="1" customWidth="1"/>
    <col min="1786" max="1786" width="29.140625" style="959" bestFit="1" customWidth="1"/>
    <col min="1787" max="1787" width="26" style="959" bestFit="1" customWidth="1"/>
    <col min="1788" max="1788" width="18.42578125" style="959" customWidth="1"/>
    <col min="1789" max="1792" width="7.85546875" style="959"/>
    <col min="1793" max="1793" width="14.5703125" style="959" customWidth="1"/>
    <col min="1794" max="1799" width="13" style="959" customWidth="1"/>
    <col min="1800" max="1800" width="10.42578125" style="959" customWidth="1"/>
    <col min="1801" max="1801" width="16.42578125" style="959" customWidth="1"/>
    <col min="1802" max="2034" width="9.140625" style="959" customWidth="1"/>
    <col min="2035" max="2035" width="24" style="959" bestFit="1" customWidth="1"/>
    <col min="2036" max="2038" width="0" style="959" hidden="1" customWidth="1"/>
    <col min="2039" max="2039" width="23.5703125" style="959" customWidth="1"/>
    <col min="2040" max="2040" width="18.42578125" style="959" customWidth="1"/>
    <col min="2041" max="2041" width="10.42578125" style="959" bestFit="1" customWidth="1"/>
    <col min="2042" max="2042" width="29.140625" style="959" bestFit="1" customWidth="1"/>
    <col min="2043" max="2043" width="26" style="959" bestFit="1" customWidth="1"/>
    <col min="2044" max="2044" width="18.42578125" style="959" customWidth="1"/>
    <col min="2045" max="2048" width="7.85546875" style="959"/>
    <col min="2049" max="2049" width="14.5703125" style="959" customWidth="1"/>
    <col min="2050" max="2055" width="13" style="959" customWidth="1"/>
    <col min="2056" max="2056" width="10.42578125" style="959" customWidth="1"/>
    <col min="2057" max="2057" width="16.42578125" style="959" customWidth="1"/>
    <col min="2058" max="2290" width="9.140625" style="959" customWidth="1"/>
    <col min="2291" max="2291" width="24" style="959" bestFit="1" customWidth="1"/>
    <col min="2292" max="2294" width="0" style="959" hidden="1" customWidth="1"/>
    <col min="2295" max="2295" width="23.5703125" style="959" customWidth="1"/>
    <col min="2296" max="2296" width="18.42578125" style="959" customWidth="1"/>
    <col min="2297" max="2297" width="10.42578125" style="959" bestFit="1" customWidth="1"/>
    <col min="2298" max="2298" width="29.140625" style="959" bestFit="1" customWidth="1"/>
    <col min="2299" max="2299" width="26" style="959" bestFit="1" customWidth="1"/>
    <col min="2300" max="2300" width="18.42578125" style="959" customWidth="1"/>
    <col min="2301" max="2304" width="7.85546875" style="959"/>
    <col min="2305" max="2305" width="14.5703125" style="959" customWidth="1"/>
    <col min="2306" max="2311" width="13" style="959" customWidth="1"/>
    <col min="2312" max="2312" width="10.42578125" style="959" customWidth="1"/>
    <col min="2313" max="2313" width="16.42578125" style="959" customWidth="1"/>
    <col min="2314" max="2546" width="9.140625" style="959" customWidth="1"/>
    <col min="2547" max="2547" width="24" style="959" bestFit="1" customWidth="1"/>
    <col min="2548" max="2550" width="0" style="959" hidden="1" customWidth="1"/>
    <col min="2551" max="2551" width="23.5703125" style="959" customWidth="1"/>
    <col min="2552" max="2552" width="18.42578125" style="959" customWidth="1"/>
    <col min="2553" max="2553" width="10.42578125" style="959" bestFit="1" customWidth="1"/>
    <col min="2554" max="2554" width="29.140625" style="959" bestFit="1" customWidth="1"/>
    <col min="2555" max="2555" width="26" style="959" bestFit="1" customWidth="1"/>
    <col min="2556" max="2556" width="18.42578125" style="959" customWidth="1"/>
    <col min="2557" max="2560" width="7.85546875" style="959"/>
    <col min="2561" max="2561" width="14.5703125" style="959" customWidth="1"/>
    <col min="2562" max="2567" width="13" style="959" customWidth="1"/>
    <col min="2568" max="2568" width="10.42578125" style="959" customWidth="1"/>
    <col min="2569" max="2569" width="16.42578125" style="959" customWidth="1"/>
    <col min="2570" max="2802" width="9.140625" style="959" customWidth="1"/>
    <col min="2803" max="2803" width="24" style="959" bestFit="1" customWidth="1"/>
    <col min="2804" max="2806" width="0" style="959" hidden="1" customWidth="1"/>
    <col min="2807" max="2807" width="23.5703125" style="959" customWidth="1"/>
    <col min="2808" max="2808" width="18.42578125" style="959" customWidth="1"/>
    <col min="2809" max="2809" width="10.42578125" style="959" bestFit="1" customWidth="1"/>
    <col min="2810" max="2810" width="29.140625" style="959" bestFit="1" customWidth="1"/>
    <col min="2811" max="2811" width="26" style="959" bestFit="1" customWidth="1"/>
    <col min="2812" max="2812" width="18.42578125" style="959" customWidth="1"/>
    <col min="2813" max="2816" width="7.85546875" style="959"/>
    <col min="2817" max="2817" width="14.5703125" style="959" customWidth="1"/>
    <col min="2818" max="2823" width="13" style="959" customWidth="1"/>
    <col min="2824" max="2824" width="10.42578125" style="959" customWidth="1"/>
    <col min="2825" max="2825" width="16.42578125" style="959" customWidth="1"/>
    <col min="2826" max="3058" width="9.140625" style="959" customWidth="1"/>
    <col min="3059" max="3059" width="24" style="959" bestFit="1" customWidth="1"/>
    <col min="3060" max="3062" width="0" style="959" hidden="1" customWidth="1"/>
    <col min="3063" max="3063" width="23.5703125" style="959" customWidth="1"/>
    <col min="3064" max="3064" width="18.42578125" style="959" customWidth="1"/>
    <col min="3065" max="3065" width="10.42578125" style="959" bestFit="1" customWidth="1"/>
    <col min="3066" max="3066" width="29.140625" style="959" bestFit="1" customWidth="1"/>
    <col min="3067" max="3067" width="26" style="959" bestFit="1" customWidth="1"/>
    <col min="3068" max="3068" width="18.42578125" style="959" customWidth="1"/>
    <col min="3069" max="3072" width="7.85546875" style="959"/>
    <col min="3073" max="3073" width="14.5703125" style="959" customWidth="1"/>
    <col min="3074" max="3079" width="13" style="959" customWidth="1"/>
    <col min="3080" max="3080" width="10.42578125" style="959" customWidth="1"/>
    <col min="3081" max="3081" width="16.42578125" style="959" customWidth="1"/>
    <col min="3082" max="3314" width="9.140625" style="959" customWidth="1"/>
    <col min="3315" max="3315" width="24" style="959" bestFit="1" customWidth="1"/>
    <col min="3316" max="3318" width="0" style="959" hidden="1" customWidth="1"/>
    <col min="3319" max="3319" width="23.5703125" style="959" customWidth="1"/>
    <col min="3320" max="3320" width="18.42578125" style="959" customWidth="1"/>
    <col min="3321" max="3321" width="10.42578125" style="959" bestFit="1" customWidth="1"/>
    <col min="3322" max="3322" width="29.140625" style="959" bestFit="1" customWidth="1"/>
    <col min="3323" max="3323" width="26" style="959" bestFit="1" customWidth="1"/>
    <col min="3324" max="3324" width="18.42578125" style="959" customWidth="1"/>
    <col min="3325" max="3328" width="7.85546875" style="959"/>
    <col min="3329" max="3329" width="14.5703125" style="959" customWidth="1"/>
    <col min="3330" max="3335" width="13" style="959" customWidth="1"/>
    <col min="3336" max="3336" width="10.42578125" style="959" customWidth="1"/>
    <col min="3337" max="3337" width="16.42578125" style="959" customWidth="1"/>
    <col min="3338" max="3570" width="9.140625" style="959" customWidth="1"/>
    <col min="3571" max="3571" width="24" style="959" bestFit="1" customWidth="1"/>
    <col min="3572" max="3574" width="0" style="959" hidden="1" customWidth="1"/>
    <col min="3575" max="3575" width="23.5703125" style="959" customWidth="1"/>
    <col min="3576" max="3576" width="18.42578125" style="959" customWidth="1"/>
    <col min="3577" max="3577" width="10.42578125" style="959" bestFit="1" customWidth="1"/>
    <col min="3578" max="3578" width="29.140625" style="959" bestFit="1" customWidth="1"/>
    <col min="3579" max="3579" width="26" style="959" bestFit="1" customWidth="1"/>
    <col min="3580" max="3580" width="18.42578125" style="959" customWidth="1"/>
    <col min="3581" max="3584" width="7.85546875" style="959"/>
    <col min="3585" max="3585" width="14.5703125" style="959" customWidth="1"/>
    <col min="3586" max="3591" width="13" style="959" customWidth="1"/>
    <col min="3592" max="3592" width="10.42578125" style="959" customWidth="1"/>
    <col min="3593" max="3593" width="16.42578125" style="959" customWidth="1"/>
    <col min="3594" max="3826" width="9.140625" style="959" customWidth="1"/>
    <col min="3827" max="3827" width="24" style="959" bestFit="1" customWidth="1"/>
    <col min="3828" max="3830" width="0" style="959" hidden="1" customWidth="1"/>
    <col min="3831" max="3831" width="23.5703125" style="959" customWidth="1"/>
    <col min="3832" max="3832" width="18.42578125" style="959" customWidth="1"/>
    <col min="3833" max="3833" width="10.42578125" style="959" bestFit="1" customWidth="1"/>
    <col min="3834" max="3834" width="29.140625" style="959" bestFit="1" customWidth="1"/>
    <col min="3835" max="3835" width="26" style="959" bestFit="1" customWidth="1"/>
    <col min="3836" max="3836" width="18.42578125" style="959" customWidth="1"/>
    <col min="3837" max="3840" width="7.85546875" style="959"/>
    <col min="3841" max="3841" width="14.5703125" style="959" customWidth="1"/>
    <col min="3842" max="3847" width="13" style="959" customWidth="1"/>
    <col min="3848" max="3848" width="10.42578125" style="959" customWidth="1"/>
    <col min="3849" max="3849" width="16.42578125" style="959" customWidth="1"/>
    <col min="3850" max="4082" width="9.140625" style="959" customWidth="1"/>
    <col min="4083" max="4083" width="24" style="959" bestFit="1" customWidth="1"/>
    <col min="4084" max="4086" width="0" style="959" hidden="1" customWidth="1"/>
    <col min="4087" max="4087" width="23.5703125" style="959" customWidth="1"/>
    <col min="4088" max="4088" width="18.42578125" style="959" customWidth="1"/>
    <col min="4089" max="4089" width="10.42578125" style="959" bestFit="1" customWidth="1"/>
    <col min="4090" max="4090" width="29.140625" style="959" bestFit="1" customWidth="1"/>
    <col min="4091" max="4091" width="26" style="959" bestFit="1" customWidth="1"/>
    <col min="4092" max="4092" width="18.42578125" style="959" customWidth="1"/>
    <col min="4093" max="4096" width="7.85546875" style="959"/>
    <col min="4097" max="4097" width="14.5703125" style="959" customWidth="1"/>
    <col min="4098" max="4103" width="13" style="959" customWidth="1"/>
    <col min="4104" max="4104" width="10.42578125" style="959" customWidth="1"/>
    <col min="4105" max="4105" width="16.42578125" style="959" customWidth="1"/>
    <col min="4106" max="4338" width="9.140625" style="959" customWidth="1"/>
    <col min="4339" max="4339" width="24" style="959" bestFit="1" customWidth="1"/>
    <col min="4340" max="4342" width="0" style="959" hidden="1" customWidth="1"/>
    <col min="4343" max="4343" width="23.5703125" style="959" customWidth="1"/>
    <col min="4344" max="4344" width="18.42578125" style="959" customWidth="1"/>
    <col min="4345" max="4345" width="10.42578125" style="959" bestFit="1" customWidth="1"/>
    <col min="4346" max="4346" width="29.140625" style="959" bestFit="1" customWidth="1"/>
    <col min="4347" max="4347" width="26" style="959" bestFit="1" customWidth="1"/>
    <col min="4348" max="4348" width="18.42578125" style="959" customWidth="1"/>
    <col min="4349" max="4352" width="7.85546875" style="959"/>
    <col min="4353" max="4353" width="14.5703125" style="959" customWidth="1"/>
    <col min="4354" max="4359" width="13" style="959" customWidth="1"/>
    <col min="4360" max="4360" width="10.42578125" style="959" customWidth="1"/>
    <col min="4361" max="4361" width="16.42578125" style="959" customWidth="1"/>
    <col min="4362" max="4594" width="9.140625" style="959" customWidth="1"/>
    <col min="4595" max="4595" width="24" style="959" bestFit="1" customWidth="1"/>
    <col min="4596" max="4598" width="0" style="959" hidden="1" customWidth="1"/>
    <col min="4599" max="4599" width="23.5703125" style="959" customWidth="1"/>
    <col min="4600" max="4600" width="18.42578125" style="959" customWidth="1"/>
    <col min="4601" max="4601" width="10.42578125" style="959" bestFit="1" customWidth="1"/>
    <col min="4602" max="4602" width="29.140625" style="959" bestFit="1" customWidth="1"/>
    <col min="4603" max="4603" width="26" style="959" bestFit="1" customWidth="1"/>
    <col min="4604" max="4604" width="18.42578125" style="959" customWidth="1"/>
    <col min="4605" max="4608" width="7.85546875" style="959"/>
    <col min="4609" max="4609" width="14.5703125" style="959" customWidth="1"/>
    <col min="4610" max="4615" width="13" style="959" customWidth="1"/>
    <col min="4616" max="4616" width="10.42578125" style="959" customWidth="1"/>
    <col min="4617" max="4617" width="16.42578125" style="959" customWidth="1"/>
    <col min="4618" max="4850" width="9.140625" style="959" customWidth="1"/>
    <col min="4851" max="4851" width="24" style="959" bestFit="1" customWidth="1"/>
    <col min="4852" max="4854" width="0" style="959" hidden="1" customWidth="1"/>
    <col min="4855" max="4855" width="23.5703125" style="959" customWidth="1"/>
    <col min="4856" max="4856" width="18.42578125" style="959" customWidth="1"/>
    <col min="4857" max="4857" width="10.42578125" style="959" bestFit="1" customWidth="1"/>
    <col min="4858" max="4858" width="29.140625" style="959" bestFit="1" customWidth="1"/>
    <col min="4859" max="4859" width="26" style="959" bestFit="1" customWidth="1"/>
    <col min="4860" max="4860" width="18.42578125" style="959" customWidth="1"/>
    <col min="4861" max="4864" width="7.85546875" style="959"/>
    <col min="4865" max="4865" width="14.5703125" style="959" customWidth="1"/>
    <col min="4866" max="4871" width="13" style="959" customWidth="1"/>
    <col min="4872" max="4872" width="10.42578125" style="959" customWidth="1"/>
    <col min="4873" max="4873" width="16.42578125" style="959" customWidth="1"/>
    <col min="4874" max="5106" width="9.140625" style="959" customWidth="1"/>
    <col min="5107" max="5107" width="24" style="959" bestFit="1" customWidth="1"/>
    <col min="5108" max="5110" width="0" style="959" hidden="1" customWidth="1"/>
    <col min="5111" max="5111" width="23.5703125" style="959" customWidth="1"/>
    <col min="5112" max="5112" width="18.42578125" style="959" customWidth="1"/>
    <col min="5113" max="5113" width="10.42578125" style="959" bestFit="1" customWidth="1"/>
    <col min="5114" max="5114" width="29.140625" style="959" bestFit="1" customWidth="1"/>
    <col min="5115" max="5115" width="26" style="959" bestFit="1" customWidth="1"/>
    <col min="5116" max="5116" width="18.42578125" style="959" customWidth="1"/>
    <col min="5117" max="5120" width="7.85546875" style="959"/>
    <col min="5121" max="5121" width="14.5703125" style="959" customWidth="1"/>
    <col min="5122" max="5127" width="13" style="959" customWidth="1"/>
    <col min="5128" max="5128" width="10.42578125" style="959" customWidth="1"/>
    <col min="5129" max="5129" width="16.42578125" style="959" customWidth="1"/>
    <col min="5130" max="5362" width="9.140625" style="959" customWidth="1"/>
    <col min="5363" max="5363" width="24" style="959" bestFit="1" customWidth="1"/>
    <col min="5364" max="5366" width="0" style="959" hidden="1" customWidth="1"/>
    <col min="5367" max="5367" width="23.5703125" style="959" customWidth="1"/>
    <col min="5368" max="5368" width="18.42578125" style="959" customWidth="1"/>
    <col min="5369" max="5369" width="10.42578125" style="959" bestFit="1" customWidth="1"/>
    <col min="5370" max="5370" width="29.140625" style="959" bestFit="1" customWidth="1"/>
    <col min="5371" max="5371" width="26" style="959" bestFit="1" customWidth="1"/>
    <col min="5372" max="5372" width="18.42578125" style="959" customWidth="1"/>
    <col min="5373" max="5376" width="7.85546875" style="959"/>
    <col min="5377" max="5377" width="14.5703125" style="959" customWidth="1"/>
    <col min="5378" max="5383" width="13" style="959" customWidth="1"/>
    <col min="5384" max="5384" width="10.42578125" style="959" customWidth="1"/>
    <col min="5385" max="5385" width="16.42578125" style="959" customWidth="1"/>
    <col min="5386" max="5618" width="9.140625" style="959" customWidth="1"/>
    <col min="5619" max="5619" width="24" style="959" bestFit="1" customWidth="1"/>
    <col min="5620" max="5622" width="0" style="959" hidden="1" customWidth="1"/>
    <col min="5623" max="5623" width="23.5703125" style="959" customWidth="1"/>
    <col min="5624" max="5624" width="18.42578125" style="959" customWidth="1"/>
    <col min="5625" max="5625" width="10.42578125" style="959" bestFit="1" customWidth="1"/>
    <col min="5626" max="5626" width="29.140625" style="959" bestFit="1" customWidth="1"/>
    <col min="5627" max="5627" width="26" style="959" bestFit="1" customWidth="1"/>
    <col min="5628" max="5628" width="18.42578125" style="959" customWidth="1"/>
    <col min="5629" max="5632" width="7.85546875" style="959"/>
    <col min="5633" max="5633" width="14.5703125" style="959" customWidth="1"/>
    <col min="5634" max="5639" width="13" style="959" customWidth="1"/>
    <col min="5640" max="5640" width="10.42578125" style="959" customWidth="1"/>
    <col min="5641" max="5641" width="16.42578125" style="959" customWidth="1"/>
    <col min="5642" max="5874" width="9.140625" style="959" customWidth="1"/>
    <col min="5875" max="5875" width="24" style="959" bestFit="1" customWidth="1"/>
    <col min="5876" max="5878" width="0" style="959" hidden="1" customWidth="1"/>
    <col min="5879" max="5879" width="23.5703125" style="959" customWidth="1"/>
    <col min="5880" max="5880" width="18.42578125" style="959" customWidth="1"/>
    <col min="5881" max="5881" width="10.42578125" style="959" bestFit="1" customWidth="1"/>
    <col min="5882" max="5882" width="29.140625" style="959" bestFit="1" customWidth="1"/>
    <col min="5883" max="5883" width="26" style="959" bestFit="1" customWidth="1"/>
    <col min="5884" max="5884" width="18.42578125" style="959" customWidth="1"/>
    <col min="5885" max="5888" width="7.85546875" style="959"/>
    <col min="5889" max="5889" width="14.5703125" style="959" customWidth="1"/>
    <col min="5890" max="5895" width="13" style="959" customWidth="1"/>
    <col min="5896" max="5896" width="10.42578125" style="959" customWidth="1"/>
    <col min="5897" max="5897" width="16.42578125" style="959" customWidth="1"/>
    <col min="5898" max="6130" width="9.140625" style="959" customWidth="1"/>
    <col min="6131" max="6131" width="24" style="959" bestFit="1" customWidth="1"/>
    <col min="6132" max="6134" width="0" style="959" hidden="1" customWidth="1"/>
    <col min="6135" max="6135" width="23.5703125" style="959" customWidth="1"/>
    <col min="6136" max="6136" width="18.42578125" style="959" customWidth="1"/>
    <col min="6137" max="6137" width="10.42578125" style="959" bestFit="1" customWidth="1"/>
    <col min="6138" max="6138" width="29.140625" style="959" bestFit="1" customWidth="1"/>
    <col min="6139" max="6139" width="26" style="959" bestFit="1" customWidth="1"/>
    <col min="6140" max="6140" width="18.42578125" style="959" customWidth="1"/>
    <col min="6141" max="6144" width="7.85546875" style="959"/>
    <col min="6145" max="6145" width="14.5703125" style="959" customWidth="1"/>
    <col min="6146" max="6151" width="13" style="959" customWidth="1"/>
    <col min="6152" max="6152" width="10.42578125" style="959" customWidth="1"/>
    <col min="6153" max="6153" width="16.42578125" style="959" customWidth="1"/>
    <col min="6154" max="6386" width="9.140625" style="959" customWidth="1"/>
    <col min="6387" max="6387" width="24" style="959" bestFit="1" customWidth="1"/>
    <col min="6388" max="6390" width="0" style="959" hidden="1" customWidth="1"/>
    <col min="6391" max="6391" width="23.5703125" style="959" customWidth="1"/>
    <col min="6392" max="6392" width="18.42578125" style="959" customWidth="1"/>
    <col min="6393" max="6393" width="10.42578125" style="959" bestFit="1" customWidth="1"/>
    <col min="6394" max="6394" width="29.140625" style="959" bestFit="1" customWidth="1"/>
    <col min="6395" max="6395" width="26" style="959" bestFit="1" customWidth="1"/>
    <col min="6396" max="6396" width="18.42578125" style="959" customWidth="1"/>
    <col min="6397" max="6400" width="7.85546875" style="959"/>
    <col min="6401" max="6401" width="14.5703125" style="959" customWidth="1"/>
    <col min="6402" max="6407" width="13" style="959" customWidth="1"/>
    <col min="6408" max="6408" width="10.42578125" style="959" customWidth="1"/>
    <col min="6409" max="6409" width="16.42578125" style="959" customWidth="1"/>
    <col min="6410" max="6642" width="9.140625" style="959" customWidth="1"/>
    <col min="6643" max="6643" width="24" style="959" bestFit="1" customWidth="1"/>
    <col min="6644" max="6646" width="0" style="959" hidden="1" customWidth="1"/>
    <col min="6647" max="6647" width="23.5703125" style="959" customWidth="1"/>
    <col min="6648" max="6648" width="18.42578125" style="959" customWidth="1"/>
    <col min="6649" max="6649" width="10.42578125" style="959" bestFit="1" customWidth="1"/>
    <col min="6650" max="6650" width="29.140625" style="959" bestFit="1" customWidth="1"/>
    <col min="6651" max="6651" width="26" style="959" bestFit="1" customWidth="1"/>
    <col min="6652" max="6652" width="18.42578125" style="959" customWidth="1"/>
    <col min="6653" max="6656" width="7.85546875" style="959"/>
    <col min="6657" max="6657" width="14.5703125" style="959" customWidth="1"/>
    <col min="6658" max="6663" width="13" style="959" customWidth="1"/>
    <col min="6664" max="6664" width="10.42578125" style="959" customWidth="1"/>
    <col min="6665" max="6665" width="16.42578125" style="959" customWidth="1"/>
    <col min="6666" max="6898" width="9.140625" style="959" customWidth="1"/>
    <col min="6899" max="6899" width="24" style="959" bestFit="1" customWidth="1"/>
    <col min="6900" max="6902" width="0" style="959" hidden="1" customWidth="1"/>
    <col min="6903" max="6903" width="23.5703125" style="959" customWidth="1"/>
    <col min="6904" max="6904" width="18.42578125" style="959" customWidth="1"/>
    <col min="6905" max="6905" width="10.42578125" style="959" bestFit="1" customWidth="1"/>
    <col min="6906" max="6906" width="29.140625" style="959" bestFit="1" customWidth="1"/>
    <col min="6907" max="6907" width="26" style="959" bestFit="1" customWidth="1"/>
    <col min="6908" max="6908" width="18.42578125" style="959" customWidth="1"/>
    <col min="6909" max="6912" width="7.85546875" style="959"/>
    <col min="6913" max="6913" width="14.5703125" style="959" customWidth="1"/>
    <col min="6914" max="6919" width="13" style="959" customWidth="1"/>
    <col min="6920" max="6920" width="10.42578125" style="959" customWidth="1"/>
    <col min="6921" max="6921" width="16.42578125" style="959" customWidth="1"/>
    <col min="6922" max="7154" width="9.140625" style="959" customWidth="1"/>
    <col min="7155" max="7155" width="24" style="959" bestFit="1" customWidth="1"/>
    <col min="7156" max="7158" width="0" style="959" hidden="1" customWidth="1"/>
    <col min="7159" max="7159" width="23.5703125" style="959" customWidth="1"/>
    <col min="7160" max="7160" width="18.42578125" style="959" customWidth="1"/>
    <col min="7161" max="7161" width="10.42578125" style="959" bestFit="1" customWidth="1"/>
    <col min="7162" max="7162" width="29.140625" style="959" bestFit="1" customWidth="1"/>
    <col min="7163" max="7163" width="26" style="959" bestFit="1" customWidth="1"/>
    <col min="7164" max="7164" width="18.42578125" style="959" customWidth="1"/>
    <col min="7165" max="7168" width="7.85546875" style="959"/>
    <col min="7169" max="7169" width="14.5703125" style="959" customWidth="1"/>
    <col min="7170" max="7175" width="13" style="959" customWidth="1"/>
    <col min="7176" max="7176" width="10.42578125" style="959" customWidth="1"/>
    <col min="7177" max="7177" width="16.42578125" style="959" customWidth="1"/>
    <col min="7178" max="7410" width="9.140625" style="959" customWidth="1"/>
    <col min="7411" max="7411" width="24" style="959" bestFit="1" customWidth="1"/>
    <col min="7412" max="7414" width="0" style="959" hidden="1" customWidth="1"/>
    <col min="7415" max="7415" width="23.5703125" style="959" customWidth="1"/>
    <col min="7416" max="7416" width="18.42578125" style="959" customWidth="1"/>
    <col min="7417" max="7417" width="10.42578125" style="959" bestFit="1" customWidth="1"/>
    <col min="7418" max="7418" width="29.140625" style="959" bestFit="1" customWidth="1"/>
    <col min="7419" max="7419" width="26" style="959" bestFit="1" customWidth="1"/>
    <col min="7420" max="7420" width="18.42578125" style="959" customWidth="1"/>
    <col min="7421" max="7424" width="7.85546875" style="959"/>
    <col min="7425" max="7425" width="14.5703125" style="959" customWidth="1"/>
    <col min="7426" max="7431" width="13" style="959" customWidth="1"/>
    <col min="7432" max="7432" width="10.42578125" style="959" customWidth="1"/>
    <col min="7433" max="7433" width="16.42578125" style="959" customWidth="1"/>
    <col min="7434" max="7666" width="9.140625" style="959" customWidth="1"/>
    <col min="7667" max="7667" width="24" style="959" bestFit="1" customWidth="1"/>
    <col min="7668" max="7670" width="0" style="959" hidden="1" customWidth="1"/>
    <col min="7671" max="7671" width="23.5703125" style="959" customWidth="1"/>
    <col min="7672" max="7672" width="18.42578125" style="959" customWidth="1"/>
    <col min="7673" max="7673" width="10.42578125" style="959" bestFit="1" customWidth="1"/>
    <col min="7674" max="7674" width="29.140625" style="959" bestFit="1" customWidth="1"/>
    <col min="7675" max="7675" width="26" style="959" bestFit="1" customWidth="1"/>
    <col min="7676" max="7676" width="18.42578125" style="959" customWidth="1"/>
    <col min="7677" max="7680" width="7.85546875" style="959"/>
    <col min="7681" max="7681" width="14.5703125" style="959" customWidth="1"/>
    <col min="7682" max="7687" width="13" style="959" customWidth="1"/>
    <col min="7688" max="7688" width="10.42578125" style="959" customWidth="1"/>
    <col min="7689" max="7689" width="16.42578125" style="959" customWidth="1"/>
    <col min="7690" max="7922" width="9.140625" style="959" customWidth="1"/>
    <col min="7923" max="7923" width="24" style="959" bestFit="1" customWidth="1"/>
    <col min="7924" max="7926" width="0" style="959" hidden="1" customWidth="1"/>
    <col min="7927" max="7927" width="23.5703125" style="959" customWidth="1"/>
    <col min="7928" max="7928" width="18.42578125" style="959" customWidth="1"/>
    <col min="7929" max="7929" width="10.42578125" style="959" bestFit="1" customWidth="1"/>
    <col min="7930" max="7930" width="29.140625" style="959" bestFit="1" customWidth="1"/>
    <col min="7931" max="7931" width="26" style="959" bestFit="1" customWidth="1"/>
    <col min="7932" max="7932" width="18.42578125" style="959" customWidth="1"/>
    <col min="7933" max="7936" width="7.85546875" style="959"/>
    <col min="7937" max="7937" width="14.5703125" style="959" customWidth="1"/>
    <col min="7938" max="7943" width="13" style="959" customWidth="1"/>
    <col min="7944" max="7944" width="10.42578125" style="959" customWidth="1"/>
    <col min="7945" max="7945" width="16.42578125" style="959" customWidth="1"/>
    <col min="7946" max="8178" width="9.140625" style="959" customWidth="1"/>
    <col min="8179" max="8179" width="24" style="959" bestFit="1" customWidth="1"/>
    <col min="8180" max="8182" width="0" style="959" hidden="1" customWidth="1"/>
    <col min="8183" max="8183" width="23.5703125" style="959" customWidth="1"/>
    <col min="8184" max="8184" width="18.42578125" style="959" customWidth="1"/>
    <col min="8185" max="8185" width="10.42578125" style="959" bestFit="1" customWidth="1"/>
    <col min="8186" max="8186" width="29.140625" style="959" bestFit="1" customWidth="1"/>
    <col min="8187" max="8187" width="26" style="959" bestFit="1" customWidth="1"/>
    <col min="8188" max="8188" width="18.42578125" style="959" customWidth="1"/>
    <col min="8189" max="8192" width="7.85546875" style="959"/>
    <col min="8193" max="8193" width="14.5703125" style="959" customWidth="1"/>
    <col min="8194" max="8199" width="13" style="959" customWidth="1"/>
    <col min="8200" max="8200" width="10.42578125" style="959" customWidth="1"/>
    <col min="8201" max="8201" width="16.42578125" style="959" customWidth="1"/>
    <col min="8202" max="8434" width="9.140625" style="959" customWidth="1"/>
    <col min="8435" max="8435" width="24" style="959" bestFit="1" customWidth="1"/>
    <col min="8436" max="8438" width="0" style="959" hidden="1" customWidth="1"/>
    <col min="8439" max="8439" width="23.5703125" style="959" customWidth="1"/>
    <col min="8440" max="8440" width="18.42578125" style="959" customWidth="1"/>
    <col min="8441" max="8441" width="10.42578125" style="959" bestFit="1" customWidth="1"/>
    <col min="8442" max="8442" width="29.140625" style="959" bestFit="1" customWidth="1"/>
    <col min="8443" max="8443" width="26" style="959" bestFit="1" customWidth="1"/>
    <col min="8444" max="8444" width="18.42578125" style="959" customWidth="1"/>
    <col min="8445" max="8448" width="7.85546875" style="959"/>
    <col min="8449" max="8449" width="14.5703125" style="959" customWidth="1"/>
    <col min="8450" max="8455" width="13" style="959" customWidth="1"/>
    <col min="8456" max="8456" width="10.42578125" style="959" customWidth="1"/>
    <col min="8457" max="8457" width="16.42578125" style="959" customWidth="1"/>
    <col min="8458" max="8690" width="9.140625" style="959" customWidth="1"/>
    <col min="8691" max="8691" width="24" style="959" bestFit="1" customWidth="1"/>
    <col min="8692" max="8694" width="0" style="959" hidden="1" customWidth="1"/>
    <col min="8695" max="8695" width="23.5703125" style="959" customWidth="1"/>
    <col min="8696" max="8696" width="18.42578125" style="959" customWidth="1"/>
    <col min="8697" max="8697" width="10.42578125" style="959" bestFit="1" customWidth="1"/>
    <col min="8698" max="8698" width="29.140625" style="959" bestFit="1" customWidth="1"/>
    <col min="8699" max="8699" width="26" style="959" bestFit="1" customWidth="1"/>
    <col min="8700" max="8700" width="18.42578125" style="959" customWidth="1"/>
    <col min="8701" max="8704" width="7.85546875" style="959"/>
    <col min="8705" max="8705" width="14.5703125" style="959" customWidth="1"/>
    <col min="8706" max="8711" width="13" style="959" customWidth="1"/>
    <col min="8712" max="8712" width="10.42578125" style="959" customWidth="1"/>
    <col min="8713" max="8713" width="16.42578125" style="959" customWidth="1"/>
    <col min="8714" max="8946" width="9.140625" style="959" customWidth="1"/>
    <col min="8947" max="8947" width="24" style="959" bestFit="1" customWidth="1"/>
    <col min="8948" max="8950" width="0" style="959" hidden="1" customWidth="1"/>
    <col min="8951" max="8951" width="23.5703125" style="959" customWidth="1"/>
    <col min="8952" max="8952" width="18.42578125" style="959" customWidth="1"/>
    <col min="8953" max="8953" width="10.42578125" style="959" bestFit="1" customWidth="1"/>
    <col min="8954" max="8954" width="29.140625" style="959" bestFit="1" customWidth="1"/>
    <col min="8955" max="8955" width="26" style="959" bestFit="1" customWidth="1"/>
    <col min="8956" max="8956" width="18.42578125" style="959" customWidth="1"/>
    <col min="8957" max="8960" width="7.85546875" style="959"/>
    <col min="8961" max="8961" width="14.5703125" style="959" customWidth="1"/>
    <col min="8962" max="8967" width="13" style="959" customWidth="1"/>
    <col min="8968" max="8968" width="10.42578125" style="959" customWidth="1"/>
    <col min="8969" max="8969" width="16.42578125" style="959" customWidth="1"/>
    <col min="8970" max="9202" width="9.140625" style="959" customWidth="1"/>
    <col min="9203" max="9203" width="24" style="959" bestFit="1" customWidth="1"/>
    <col min="9204" max="9206" width="0" style="959" hidden="1" customWidth="1"/>
    <col min="9207" max="9207" width="23.5703125" style="959" customWidth="1"/>
    <col min="9208" max="9208" width="18.42578125" style="959" customWidth="1"/>
    <col min="9209" max="9209" width="10.42578125" style="959" bestFit="1" customWidth="1"/>
    <col min="9210" max="9210" width="29.140625" style="959" bestFit="1" customWidth="1"/>
    <col min="9211" max="9211" width="26" style="959" bestFit="1" customWidth="1"/>
    <col min="9212" max="9212" width="18.42578125" style="959" customWidth="1"/>
    <col min="9213" max="9216" width="7.85546875" style="959"/>
    <col min="9217" max="9217" width="14.5703125" style="959" customWidth="1"/>
    <col min="9218" max="9223" width="13" style="959" customWidth="1"/>
    <col min="9224" max="9224" width="10.42578125" style="959" customWidth="1"/>
    <col min="9225" max="9225" width="16.42578125" style="959" customWidth="1"/>
    <col min="9226" max="9458" width="9.140625" style="959" customWidth="1"/>
    <col min="9459" max="9459" width="24" style="959" bestFit="1" customWidth="1"/>
    <col min="9460" max="9462" width="0" style="959" hidden="1" customWidth="1"/>
    <col min="9463" max="9463" width="23.5703125" style="959" customWidth="1"/>
    <col min="9464" max="9464" width="18.42578125" style="959" customWidth="1"/>
    <col min="9465" max="9465" width="10.42578125" style="959" bestFit="1" customWidth="1"/>
    <col min="9466" max="9466" width="29.140625" style="959" bestFit="1" customWidth="1"/>
    <col min="9467" max="9467" width="26" style="959" bestFit="1" customWidth="1"/>
    <col min="9468" max="9468" width="18.42578125" style="959" customWidth="1"/>
    <col min="9469" max="9472" width="7.85546875" style="959"/>
    <col min="9473" max="9473" width="14.5703125" style="959" customWidth="1"/>
    <col min="9474" max="9479" width="13" style="959" customWidth="1"/>
    <col min="9480" max="9480" width="10.42578125" style="959" customWidth="1"/>
    <col min="9481" max="9481" width="16.42578125" style="959" customWidth="1"/>
    <col min="9482" max="9714" width="9.140625" style="959" customWidth="1"/>
    <col min="9715" max="9715" width="24" style="959" bestFit="1" customWidth="1"/>
    <col min="9716" max="9718" width="0" style="959" hidden="1" customWidth="1"/>
    <col min="9719" max="9719" width="23.5703125" style="959" customWidth="1"/>
    <col min="9720" max="9720" width="18.42578125" style="959" customWidth="1"/>
    <col min="9721" max="9721" width="10.42578125" style="959" bestFit="1" customWidth="1"/>
    <col min="9722" max="9722" width="29.140625" style="959" bestFit="1" customWidth="1"/>
    <col min="9723" max="9723" width="26" style="959" bestFit="1" customWidth="1"/>
    <col min="9724" max="9724" width="18.42578125" style="959" customWidth="1"/>
    <col min="9725" max="9728" width="7.85546875" style="959"/>
    <col min="9729" max="9729" width="14.5703125" style="959" customWidth="1"/>
    <col min="9730" max="9735" width="13" style="959" customWidth="1"/>
    <col min="9736" max="9736" width="10.42578125" style="959" customWidth="1"/>
    <col min="9737" max="9737" width="16.42578125" style="959" customWidth="1"/>
    <col min="9738" max="9970" width="9.140625" style="959" customWidth="1"/>
    <col min="9971" max="9971" width="24" style="959" bestFit="1" customWidth="1"/>
    <col min="9972" max="9974" width="0" style="959" hidden="1" customWidth="1"/>
    <col min="9975" max="9975" width="23.5703125" style="959" customWidth="1"/>
    <col min="9976" max="9976" width="18.42578125" style="959" customWidth="1"/>
    <col min="9977" max="9977" width="10.42578125" style="959" bestFit="1" customWidth="1"/>
    <col min="9978" max="9978" width="29.140625" style="959" bestFit="1" customWidth="1"/>
    <col min="9979" max="9979" width="26" style="959" bestFit="1" customWidth="1"/>
    <col min="9980" max="9980" width="18.42578125" style="959" customWidth="1"/>
    <col min="9981" max="9984" width="7.85546875" style="959"/>
    <col min="9985" max="9985" width="14.5703125" style="959" customWidth="1"/>
    <col min="9986" max="9991" width="13" style="959" customWidth="1"/>
    <col min="9992" max="9992" width="10.42578125" style="959" customWidth="1"/>
    <col min="9993" max="9993" width="16.42578125" style="959" customWidth="1"/>
    <col min="9994" max="10226" width="9.140625" style="959" customWidth="1"/>
    <col min="10227" max="10227" width="24" style="959" bestFit="1" customWidth="1"/>
    <col min="10228" max="10230" width="0" style="959" hidden="1" customWidth="1"/>
    <col min="10231" max="10231" width="23.5703125" style="959" customWidth="1"/>
    <col min="10232" max="10232" width="18.42578125" style="959" customWidth="1"/>
    <col min="10233" max="10233" width="10.42578125" style="959" bestFit="1" customWidth="1"/>
    <col min="10234" max="10234" width="29.140625" style="959" bestFit="1" customWidth="1"/>
    <col min="10235" max="10235" width="26" style="959" bestFit="1" customWidth="1"/>
    <col min="10236" max="10236" width="18.42578125" style="959" customWidth="1"/>
    <col min="10237" max="10240" width="7.85546875" style="959"/>
    <col min="10241" max="10241" width="14.5703125" style="959" customWidth="1"/>
    <col min="10242" max="10247" width="13" style="959" customWidth="1"/>
    <col min="10248" max="10248" width="10.42578125" style="959" customWidth="1"/>
    <col min="10249" max="10249" width="16.42578125" style="959" customWidth="1"/>
    <col min="10250" max="10482" width="9.140625" style="959" customWidth="1"/>
    <col min="10483" max="10483" width="24" style="959" bestFit="1" customWidth="1"/>
    <col min="10484" max="10486" width="0" style="959" hidden="1" customWidth="1"/>
    <col min="10487" max="10487" width="23.5703125" style="959" customWidth="1"/>
    <col min="10488" max="10488" width="18.42578125" style="959" customWidth="1"/>
    <col min="10489" max="10489" width="10.42578125" style="959" bestFit="1" customWidth="1"/>
    <col min="10490" max="10490" width="29.140625" style="959" bestFit="1" customWidth="1"/>
    <col min="10491" max="10491" width="26" style="959" bestFit="1" customWidth="1"/>
    <col min="10492" max="10492" width="18.42578125" style="959" customWidth="1"/>
    <col min="10493" max="10496" width="7.85546875" style="959"/>
    <col min="10497" max="10497" width="14.5703125" style="959" customWidth="1"/>
    <col min="10498" max="10503" width="13" style="959" customWidth="1"/>
    <col min="10504" max="10504" width="10.42578125" style="959" customWidth="1"/>
    <col min="10505" max="10505" width="16.42578125" style="959" customWidth="1"/>
    <col min="10506" max="10738" width="9.140625" style="959" customWidth="1"/>
    <col min="10739" max="10739" width="24" style="959" bestFit="1" customWidth="1"/>
    <col min="10740" max="10742" width="0" style="959" hidden="1" customWidth="1"/>
    <col min="10743" max="10743" width="23.5703125" style="959" customWidth="1"/>
    <col min="10744" max="10744" width="18.42578125" style="959" customWidth="1"/>
    <col min="10745" max="10745" width="10.42578125" style="959" bestFit="1" customWidth="1"/>
    <col min="10746" max="10746" width="29.140625" style="959" bestFit="1" customWidth="1"/>
    <col min="10747" max="10747" width="26" style="959" bestFit="1" customWidth="1"/>
    <col min="10748" max="10748" width="18.42578125" style="959" customWidth="1"/>
    <col min="10749" max="10752" width="7.85546875" style="959"/>
    <col min="10753" max="10753" width="14.5703125" style="959" customWidth="1"/>
    <col min="10754" max="10759" width="13" style="959" customWidth="1"/>
    <col min="10760" max="10760" width="10.42578125" style="959" customWidth="1"/>
    <col min="10761" max="10761" width="16.42578125" style="959" customWidth="1"/>
    <col min="10762" max="10994" width="9.140625" style="959" customWidth="1"/>
    <col min="10995" max="10995" width="24" style="959" bestFit="1" customWidth="1"/>
    <col min="10996" max="10998" width="0" style="959" hidden="1" customWidth="1"/>
    <col min="10999" max="10999" width="23.5703125" style="959" customWidth="1"/>
    <col min="11000" max="11000" width="18.42578125" style="959" customWidth="1"/>
    <col min="11001" max="11001" width="10.42578125" style="959" bestFit="1" customWidth="1"/>
    <col min="11002" max="11002" width="29.140625" style="959" bestFit="1" customWidth="1"/>
    <col min="11003" max="11003" width="26" style="959" bestFit="1" customWidth="1"/>
    <col min="11004" max="11004" width="18.42578125" style="959" customWidth="1"/>
    <col min="11005" max="11008" width="7.85546875" style="959"/>
    <col min="11009" max="11009" width="14.5703125" style="959" customWidth="1"/>
    <col min="11010" max="11015" width="13" style="959" customWidth="1"/>
    <col min="11016" max="11016" width="10.42578125" style="959" customWidth="1"/>
    <col min="11017" max="11017" width="16.42578125" style="959" customWidth="1"/>
    <col min="11018" max="11250" width="9.140625" style="959" customWidth="1"/>
    <col min="11251" max="11251" width="24" style="959" bestFit="1" customWidth="1"/>
    <col min="11252" max="11254" width="0" style="959" hidden="1" customWidth="1"/>
    <col min="11255" max="11255" width="23.5703125" style="959" customWidth="1"/>
    <col min="11256" max="11256" width="18.42578125" style="959" customWidth="1"/>
    <col min="11257" max="11257" width="10.42578125" style="959" bestFit="1" customWidth="1"/>
    <col min="11258" max="11258" width="29.140625" style="959" bestFit="1" customWidth="1"/>
    <col min="11259" max="11259" width="26" style="959" bestFit="1" customWidth="1"/>
    <col min="11260" max="11260" width="18.42578125" style="959" customWidth="1"/>
    <col min="11261" max="11264" width="7.85546875" style="959"/>
    <col min="11265" max="11265" width="14.5703125" style="959" customWidth="1"/>
    <col min="11266" max="11271" width="13" style="959" customWidth="1"/>
    <col min="11272" max="11272" width="10.42578125" style="959" customWidth="1"/>
    <col min="11273" max="11273" width="16.42578125" style="959" customWidth="1"/>
    <col min="11274" max="11506" width="9.140625" style="959" customWidth="1"/>
    <col min="11507" max="11507" width="24" style="959" bestFit="1" customWidth="1"/>
    <col min="11508" max="11510" width="0" style="959" hidden="1" customWidth="1"/>
    <col min="11511" max="11511" width="23.5703125" style="959" customWidth="1"/>
    <col min="11512" max="11512" width="18.42578125" style="959" customWidth="1"/>
    <col min="11513" max="11513" width="10.42578125" style="959" bestFit="1" customWidth="1"/>
    <col min="11514" max="11514" width="29.140625" style="959" bestFit="1" customWidth="1"/>
    <col min="11515" max="11515" width="26" style="959" bestFit="1" customWidth="1"/>
    <col min="11516" max="11516" width="18.42578125" style="959" customWidth="1"/>
    <col min="11517" max="11520" width="7.85546875" style="959"/>
    <col min="11521" max="11521" width="14.5703125" style="959" customWidth="1"/>
    <col min="11522" max="11527" width="13" style="959" customWidth="1"/>
    <col min="11528" max="11528" width="10.42578125" style="959" customWidth="1"/>
    <col min="11529" max="11529" width="16.42578125" style="959" customWidth="1"/>
    <col min="11530" max="11762" width="9.140625" style="959" customWidth="1"/>
    <col min="11763" max="11763" width="24" style="959" bestFit="1" customWidth="1"/>
    <col min="11764" max="11766" width="0" style="959" hidden="1" customWidth="1"/>
    <col min="11767" max="11767" width="23.5703125" style="959" customWidth="1"/>
    <col min="11768" max="11768" width="18.42578125" style="959" customWidth="1"/>
    <col min="11769" max="11769" width="10.42578125" style="959" bestFit="1" customWidth="1"/>
    <col min="11770" max="11770" width="29.140625" style="959" bestFit="1" customWidth="1"/>
    <col min="11771" max="11771" width="26" style="959" bestFit="1" customWidth="1"/>
    <col min="11772" max="11772" width="18.42578125" style="959" customWidth="1"/>
    <col min="11773" max="11776" width="7.85546875" style="959"/>
    <col min="11777" max="11777" width="14.5703125" style="959" customWidth="1"/>
    <col min="11778" max="11783" width="13" style="959" customWidth="1"/>
    <col min="11784" max="11784" width="10.42578125" style="959" customWidth="1"/>
    <col min="11785" max="11785" width="16.42578125" style="959" customWidth="1"/>
    <col min="11786" max="12018" width="9.140625" style="959" customWidth="1"/>
    <col min="12019" max="12019" width="24" style="959" bestFit="1" customWidth="1"/>
    <col min="12020" max="12022" width="0" style="959" hidden="1" customWidth="1"/>
    <col min="12023" max="12023" width="23.5703125" style="959" customWidth="1"/>
    <col min="12024" max="12024" width="18.42578125" style="959" customWidth="1"/>
    <col min="12025" max="12025" width="10.42578125" style="959" bestFit="1" customWidth="1"/>
    <col min="12026" max="12026" width="29.140625" style="959" bestFit="1" customWidth="1"/>
    <col min="12027" max="12027" width="26" style="959" bestFit="1" customWidth="1"/>
    <col min="12028" max="12028" width="18.42578125" style="959" customWidth="1"/>
    <col min="12029" max="12032" width="7.85546875" style="959"/>
    <col min="12033" max="12033" width="14.5703125" style="959" customWidth="1"/>
    <col min="12034" max="12039" width="13" style="959" customWidth="1"/>
    <col min="12040" max="12040" width="10.42578125" style="959" customWidth="1"/>
    <col min="12041" max="12041" width="16.42578125" style="959" customWidth="1"/>
    <col min="12042" max="12274" width="9.140625" style="959" customWidth="1"/>
    <col min="12275" max="12275" width="24" style="959" bestFit="1" customWidth="1"/>
    <col min="12276" max="12278" width="0" style="959" hidden="1" customWidth="1"/>
    <col min="12279" max="12279" width="23.5703125" style="959" customWidth="1"/>
    <col min="12280" max="12280" width="18.42578125" style="959" customWidth="1"/>
    <col min="12281" max="12281" width="10.42578125" style="959" bestFit="1" customWidth="1"/>
    <col min="12282" max="12282" width="29.140625" style="959" bestFit="1" customWidth="1"/>
    <col min="12283" max="12283" width="26" style="959" bestFit="1" customWidth="1"/>
    <col min="12284" max="12284" width="18.42578125" style="959" customWidth="1"/>
    <col min="12285" max="12288" width="7.85546875" style="959"/>
    <col min="12289" max="12289" width="14.5703125" style="959" customWidth="1"/>
    <col min="12290" max="12295" width="13" style="959" customWidth="1"/>
    <col min="12296" max="12296" width="10.42578125" style="959" customWidth="1"/>
    <col min="12297" max="12297" width="16.42578125" style="959" customWidth="1"/>
    <col min="12298" max="12530" width="9.140625" style="959" customWidth="1"/>
    <col min="12531" max="12531" width="24" style="959" bestFit="1" customWidth="1"/>
    <col min="12532" max="12534" width="0" style="959" hidden="1" customWidth="1"/>
    <col min="12535" max="12535" width="23.5703125" style="959" customWidth="1"/>
    <col min="12536" max="12536" width="18.42578125" style="959" customWidth="1"/>
    <col min="12537" max="12537" width="10.42578125" style="959" bestFit="1" customWidth="1"/>
    <col min="12538" max="12538" width="29.140625" style="959" bestFit="1" customWidth="1"/>
    <col min="12539" max="12539" width="26" style="959" bestFit="1" customWidth="1"/>
    <col min="12540" max="12540" width="18.42578125" style="959" customWidth="1"/>
    <col min="12541" max="12544" width="7.85546875" style="959"/>
    <col min="12545" max="12545" width="14.5703125" style="959" customWidth="1"/>
    <col min="12546" max="12551" width="13" style="959" customWidth="1"/>
    <col min="12552" max="12552" width="10.42578125" style="959" customWidth="1"/>
    <col min="12553" max="12553" width="16.42578125" style="959" customWidth="1"/>
    <col min="12554" max="12786" width="9.140625" style="959" customWidth="1"/>
    <col min="12787" max="12787" width="24" style="959" bestFit="1" customWidth="1"/>
    <col min="12788" max="12790" width="0" style="959" hidden="1" customWidth="1"/>
    <col min="12791" max="12791" width="23.5703125" style="959" customWidth="1"/>
    <col min="12792" max="12792" width="18.42578125" style="959" customWidth="1"/>
    <col min="12793" max="12793" width="10.42578125" style="959" bestFit="1" customWidth="1"/>
    <col min="12794" max="12794" width="29.140625" style="959" bestFit="1" customWidth="1"/>
    <col min="12795" max="12795" width="26" style="959" bestFit="1" customWidth="1"/>
    <col min="12796" max="12796" width="18.42578125" style="959" customWidth="1"/>
    <col min="12797" max="12800" width="7.85546875" style="959"/>
    <col min="12801" max="12801" width="14.5703125" style="959" customWidth="1"/>
    <col min="12802" max="12807" width="13" style="959" customWidth="1"/>
    <col min="12808" max="12808" width="10.42578125" style="959" customWidth="1"/>
    <col min="12809" max="12809" width="16.42578125" style="959" customWidth="1"/>
    <col min="12810" max="13042" width="9.140625" style="959" customWidth="1"/>
    <col min="13043" max="13043" width="24" style="959" bestFit="1" customWidth="1"/>
    <col min="13044" max="13046" width="0" style="959" hidden="1" customWidth="1"/>
    <col min="13047" max="13047" width="23.5703125" style="959" customWidth="1"/>
    <col min="13048" max="13048" width="18.42578125" style="959" customWidth="1"/>
    <col min="13049" max="13049" width="10.42578125" style="959" bestFit="1" customWidth="1"/>
    <col min="13050" max="13050" width="29.140625" style="959" bestFit="1" customWidth="1"/>
    <col min="13051" max="13051" width="26" style="959" bestFit="1" customWidth="1"/>
    <col min="13052" max="13052" width="18.42578125" style="959" customWidth="1"/>
    <col min="13053" max="13056" width="7.85546875" style="959"/>
    <col min="13057" max="13057" width="14.5703125" style="959" customWidth="1"/>
    <col min="13058" max="13063" width="13" style="959" customWidth="1"/>
    <col min="13064" max="13064" width="10.42578125" style="959" customWidth="1"/>
    <col min="13065" max="13065" width="16.42578125" style="959" customWidth="1"/>
    <col min="13066" max="13298" width="9.140625" style="959" customWidth="1"/>
    <col min="13299" max="13299" width="24" style="959" bestFit="1" customWidth="1"/>
    <col min="13300" max="13302" width="0" style="959" hidden="1" customWidth="1"/>
    <col min="13303" max="13303" width="23.5703125" style="959" customWidth="1"/>
    <col min="13304" max="13304" width="18.42578125" style="959" customWidth="1"/>
    <col min="13305" max="13305" width="10.42578125" style="959" bestFit="1" customWidth="1"/>
    <col min="13306" max="13306" width="29.140625" style="959" bestFit="1" customWidth="1"/>
    <col min="13307" max="13307" width="26" style="959" bestFit="1" customWidth="1"/>
    <col min="13308" max="13308" width="18.42578125" style="959" customWidth="1"/>
    <col min="13309" max="13312" width="7.85546875" style="959"/>
    <col min="13313" max="13313" width="14.5703125" style="959" customWidth="1"/>
    <col min="13314" max="13319" width="13" style="959" customWidth="1"/>
    <col min="13320" max="13320" width="10.42578125" style="959" customWidth="1"/>
    <col min="13321" max="13321" width="16.42578125" style="959" customWidth="1"/>
    <col min="13322" max="13554" width="9.140625" style="959" customWidth="1"/>
    <col min="13555" max="13555" width="24" style="959" bestFit="1" customWidth="1"/>
    <col min="13556" max="13558" width="0" style="959" hidden="1" customWidth="1"/>
    <col min="13559" max="13559" width="23.5703125" style="959" customWidth="1"/>
    <col min="13560" max="13560" width="18.42578125" style="959" customWidth="1"/>
    <col min="13561" max="13561" width="10.42578125" style="959" bestFit="1" customWidth="1"/>
    <col min="13562" max="13562" width="29.140625" style="959" bestFit="1" customWidth="1"/>
    <col min="13563" max="13563" width="26" style="959" bestFit="1" customWidth="1"/>
    <col min="13564" max="13564" width="18.42578125" style="959" customWidth="1"/>
    <col min="13565" max="13568" width="7.85546875" style="959"/>
    <col min="13569" max="13569" width="14.5703125" style="959" customWidth="1"/>
    <col min="13570" max="13575" width="13" style="959" customWidth="1"/>
    <col min="13576" max="13576" width="10.42578125" style="959" customWidth="1"/>
    <col min="13577" max="13577" width="16.42578125" style="959" customWidth="1"/>
    <col min="13578" max="13810" width="9.140625" style="959" customWidth="1"/>
    <col min="13811" max="13811" width="24" style="959" bestFit="1" customWidth="1"/>
    <col min="13812" max="13814" width="0" style="959" hidden="1" customWidth="1"/>
    <col min="13815" max="13815" width="23.5703125" style="959" customWidth="1"/>
    <col min="13816" max="13816" width="18.42578125" style="959" customWidth="1"/>
    <col min="13817" max="13817" width="10.42578125" style="959" bestFit="1" customWidth="1"/>
    <col min="13818" max="13818" width="29.140625" style="959" bestFit="1" customWidth="1"/>
    <col min="13819" max="13819" width="26" style="959" bestFit="1" customWidth="1"/>
    <col min="13820" max="13820" width="18.42578125" style="959" customWidth="1"/>
    <col min="13821" max="13824" width="7.85546875" style="959"/>
    <col min="13825" max="13825" width="14.5703125" style="959" customWidth="1"/>
    <col min="13826" max="13831" width="13" style="959" customWidth="1"/>
    <col min="13832" max="13832" width="10.42578125" style="959" customWidth="1"/>
    <col min="13833" max="13833" width="16.42578125" style="959" customWidth="1"/>
    <col min="13834" max="14066" width="9.140625" style="959" customWidth="1"/>
    <col min="14067" max="14067" width="24" style="959" bestFit="1" customWidth="1"/>
    <col min="14068" max="14070" width="0" style="959" hidden="1" customWidth="1"/>
    <col min="14071" max="14071" width="23.5703125" style="959" customWidth="1"/>
    <col min="14072" max="14072" width="18.42578125" style="959" customWidth="1"/>
    <col min="14073" max="14073" width="10.42578125" style="959" bestFit="1" customWidth="1"/>
    <col min="14074" max="14074" width="29.140625" style="959" bestFit="1" customWidth="1"/>
    <col min="14075" max="14075" width="26" style="959" bestFit="1" customWidth="1"/>
    <col min="14076" max="14076" width="18.42578125" style="959" customWidth="1"/>
    <col min="14077" max="14080" width="7.85546875" style="959"/>
    <col min="14081" max="14081" width="14.5703125" style="959" customWidth="1"/>
    <col min="14082" max="14087" width="13" style="959" customWidth="1"/>
    <col min="14088" max="14088" width="10.42578125" style="959" customWidth="1"/>
    <col min="14089" max="14089" width="16.42578125" style="959" customWidth="1"/>
    <col min="14090" max="14322" width="9.140625" style="959" customWidth="1"/>
    <col min="14323" max="14323" width="24" style="959" bestFit="1" customWidth="1"/>
    <col min="14324" max="14326" width="0" style="959" hidden="1" customWidth="1"/>
    <col min="14327" max="14327" width="23.5703125" style="959" customWidth="1"/>
    <col min="14328" max="14328" width="18.42578125" style="959" customWidth="1"/>
    <col min="14329" max="14329" width="10.42578125" style="959" bestFit="1" customWidth="1"/>
    <col min="14330" max="14330" width="29.140625" style="959" bestFit="1" customWidth="1"/>
    <col min="14331" max="14331" width="26" style="959" bestFit="1" customWidth="1"/>
    <col min="14332" max="14332" width="18.42578125" style="959" customWidth="1"/>
    <col min="14333" max="14336" width="7.85546875" style="959"/>
    <col min="14337" max="14337" width="14.5703125" style="959" customWidth="1"/>
    <col min="14338" max="14343" width="13" style="959" customWidth="1"/>
    <col min="14344" max="14344" width="10.42578125" style="959" customWidth="1"/>
    <col min="14345" max="14345" width="16.42578125" style="959" customWidth="1"/>
    <col min="14346" max="14578" width="9.140625" style="959" customWidth="1"/>
    <col min="14579" max="14579" width="24" style="959" bestFit="1" customWidth="1"/>
    <col min="14580" max="14582" width="0" style="959" hidden="1" customWidth="1"/>
    <col min="14583" max="14583" width="23.5703125" style="959" customWidth="1"/>
    <col min="14584" max="14584" width="18.42578125" style="959" customWidth="1"/>
    <col min="14585" max="14585" width="10.42578125" style="959" bestFit="1" customWidth="1"/>
    <col min="14586" max="14586" width="29.140625" style="959" bestFit="1" customWidth="1"/>
    <col min="14587" max="14587" width="26" style="959" bestFit="1" customWidth="1"/>
    <col min="14588" max="14588" width="18.42578125" style="959" customWidth="1"/>
    <col min="14589" max="14592" width="7.85546875" style="959"/>
    <col min="14593" max="14593" width="14.5703125" style="959" customWidth="1"/>
    <col min="14594" max="14599" width="13" style="959" customWidth="1"/>
    <col min="14600" max="14600" width="10.42578125" style="959" customWidth="1"/>
    <col min="14601" max="14601" width="16.42578125" style="959" customWidth="1"/>
    <col min="14602" max="14834" width="9.140625" style="959" customWidth="1"/>
    <col min="14835" max="14835" width="24" style="959" bestFit="1" customWidth="1"/>
    <col min="14836" max="14838" width="0" style="959" hidden="1" customWidth="1"/>
    <col min="14839" max="14839" width="23.5703125" style="959" customWidth="1"/>
    <col min="14840" max="14840" width="18.42578125" style="959" customWidth="1"/>
    <col min="14841" max="14841" width="10.42578125" style="959" bestFit="1" customWidth="1"/>
    <col min="14842" max="14842" width="29.140625" style="959" bestFit="1" customWidth="1"/>
    <col min="14843" max="14843" width="26" style="959" bestFit="1" customWidth="1"/>
    <col min="14844" max="14844" width="18.42578125" style="959" customWidth="1"/>
    <col min="14845" max="14848" width="7.85546875" style="959"/>
    <col min="14849" max="14849" width="14.5703125" style="959" customWidth="1"/>
    <col min="14850" max="14855" width="13" style="959" customWidth="1"/>
    <col min="14856" max="14856" width="10.42578125" style="959" customWidth="1"/>
    <col min="14857" max="14857" width="16.42578125" style="959" customWidth="1"/>
    <col min="14858" max="15090" width="9.140625" style="959" customWidth="1"/>
    <col min="15091" max="15091" width="24" style="959" bestFit="1" customWidth="1"/>
    <col min="15092" max="15094" width="0" style="959" hidden="1" customWidth="1"/>
    <col min="15095" max="15095" width="23.5703125" style="959" customWidth="1"/>
    <col min="15096" max="15096" width="18.42578125" style="959" customWidth="1"/>
    <col min="15097" max="15097" width="10.42578125" style="959" bestFit="1" customWidth="1"/>
    <col min="15098" max="15098" width="29.140625" style="959" bestFit="1" customWidth="1"/>
    <col min="15099" max="15099" width="26" style="959" bestFit="1" customWidth="1"/>
    <col min="15100" max="15100" width="18.42578125" style="959" customWidth="1"/>
    <col min="15101" max="15104" width="7.85546875" style="959"/>
    <col min="15105" max="15105" width="14.5703125" style="959" customWidth="1"/>
    <col min="15106" max="15111" width="13" style="959" customWidth="1"/>
    <col min="15112" max="15112" width="10.42578125" style="959" customWidth="1"/>
    <col min="15113" max="15113" width="16.42578125" style="959" customWidth="1"/>
    <col min="15114" max="15346" width="9.140625" style="959" customWidth="1"/>
    <col min="15347" max="15347" width="24" style="959" bestFit="1" customWidth="1"/>
    <col min="15348" max="15350" width="0" style="959" hidden="1" customWidth="1"/>
    <col min="15351" max="15351" width="23.5703125" style="959" customWidth="1"/>
    <col min="15352" max="15352" width="18.42578125" style="959" customWidth="1"/>
    <col min="15353" max="15353" width="10.42578125" style="959" bestFit="1" customWidth="1"/>
    <col min="15354" max="15354" width="29.140625" style="959" bestFit="1" customWidth="1"/>
    <col min="15355" max="15355" width="26" style="959" bestFit="1" customWidth="1"/>
    <col min="15356" max="15356" width="18.42578125" style="959" customWidth="1"/>
    <col min="15357" max="15360" width="7.85546875" style="959"/>
    <col min="15361" max="15361" width="14.5703125" style="959" customWidth="1"/>
    <col min="15362" max="15367" width="13" style="959" customWidth="1"/>
    <col min="15368" max="15368" width="10.42578125" style="959" customWidth="1"/>
    <col min="15369" max="15369" width="16.42578125" style="959" customWidth="1"/>
    <col min="15370" max="15602" width="9.140625" style="959" customWidth="1"/>
    <col min="15603" max="15603" width="24" style="959" bestFit="1" customWidth="1"/>
    <col min="15604" max="15606" width="0" style="959" hidden="1" customWidth="1"/>
    <col min="15607" max="15607" width="23.5703125" style="959" customWidth="1"/>
    <col min="15608" max="15608" width="18.42578125" style="959" customWidth="1"/>
    <col min="15609" max="15609" width="10.42578125" style="959" bestFit="1" customWidth="1"/>
    <col min="15610" max="15610" width="29.140625" style="959" bestFit="1" customWidth="1"/>
    <col min="15611" max="15611" width="26" style="959" bestFit="1" customWidth="1"/>
    <col min="15612" max="15612" width="18.42578125" style="959" customWidth="1"/>
    <col min="15613" max="15616" width="7.85546875" style="959"/>
    <col min="15617" max="15617" width="14.5703125" style="959" customWidth="1"/>
    <col min="15618" max="15623" width="13" style="959" customWidth="1"/>
    <col min="15624" max="15624" width="10.42578125" style="959" customWidth="1"/>
    <col min="15625" max="15625" width="16.42578125" style="959" customWidth="1"/>
    <col min="15626" max="15858" width="9.140625" style="959" customWidth="1"/>
    <col min="15859" max="15859" width="24" style="959" bestFit="1" customWidth="1"/>
    <col min="15860" max="15862" width="0" style="959" hidden="1" customWidth="1"/>
    <col min="15863" max="15863" width="23.5703125" style="959" customWidth="1"/>
    <col min="15864" max="15864" width="18.42578125" style="959" customWidth="1"/>
    <col min="15865" max="15865" width="10.42578125" style="959" bestFit="1" customWidth="1"/>
    <col min="15866" max="15866" width="29.140625" style="959" bestFit="1" customWidth="1"/>
    <col min="15867" max="15867" width="26" style="959" bestFit="1" customWidth="1"/>
    <col min="15868" max="15868" width="18.42578125" style="959" customWidth="1"/>
    <col min="15869" max="15872" width="7.85546875" style="959"/>
    <col min="15873" max="15873" width="14.5703125" style="959" customWidth="1"/>
    <col min="15874" max="15879" width="13" style="959" customWidth="1"/>
    <col min="15880" max="15880" width="10.42578125" style="959" customWidth="1"/>
    <col min="15881" max="15881" width="16.42578125" style="959" customWidth="1"/>
    <col min="15882" max="16114" width="9.140625" style="959" customWidth="1"/>
    <col min="16115" max="16115" width="24" style="959" bestFit="1" customWidth="1"/>
    <col min="16116" max="16118" width="0" style="959" hidden="1" customWidth="1"/>
    <col min="16119" max="16119" width="23.5703125" style="959" customWidth="1"/>
    <col min="16120" max="16120" width="18.42578125" style="959" customWidth="1"/>
    <col min="16121" max="16121" width="10.42578125" style="959" bestFit="1" customWidth="1"/>
    <col min="16122" max="16122" width="29.140625" style="959" bestFit="1" customWidth="1"/>
    <col min="16123" max="16123" width="26" style="959" bestFit="1" customWidth="1"/>
    <col min="16124" max="16124" width="18.42578125" style="959" customWidth="1"/>
    <col min="16125" max="16128" width="7.85546875" style="959"/>
    <col min="16129" max="16129" width="14.5703125" style="959" customWidth="1"/>
    <col min="16130" max="16135" width="13" style="959" customWidth="1"/>
    <col min="16136" max="16136" width="10.42578125" style="959" customWidth="1"/>
    <col min="16137" max="16137" width="16.42578125" style="959" customWidth="1"/>
    <col min="16138" max="16370" width="9.140625" style="959" customWidth="1"/>
    <col min="16371" max="16371" width="24" style="959" bestFit="1" customWidth="1"/>
    <col min="16372" max="16374" width="0" style="959" hidden="1" customWidth="1"/>
    <col min="16375" max="16375" width="23.5703125" style="959" customWidth="1"/>
    <col min="16376" max="16376" width="18.42578125" style="959" customWidth="1"/>
    <col min="16377" max="16377" width="10.42578125" style="959" bestFit="1" customWidth="1"/>
    <col min="16378" max="16378" width="29.140625" style="959" bestFit="1" customWidth="1"/>
    <col min="16379" max="16379" width="26" style="959" bestFit="1" customWidth="1"/>
    <col min="16380" max="16380" width="18.42578125" style="959" customWidth="1"/>
    <col min="16381" max="16384" width="7.85546875" style="959"/>
  </cols>
  <sheetData>
    <row r="1" spans="1:12" ht="21">
      <c r="A1" s="1210" t="s">
        <v>1332</v>
      </c>
      <c r="B1" s="1210"/>
      <c r="C1" s="1210"/>
      <c r="D1" s="1210"/>
      <c r="E1" s="1210"/>
      <c r="F1" s="1210"/>
      <c r="G1" s="1210"/>
      <c r="H1" s="959"/>
    </row>
    <row r="2" spans="1:12" ht="13.7" customHeight="1" thickBot="1">
      <c r="A2" s="960" t="s">
        <v>1274</v>
      </c>
      <c r="B2" s="960">
        <v>2016</v>
      </c>
      <c r="C2" s="960">
        <v>2017</v>
      </c>
      <c r="D2" s="960">
        <v>2018</v>
      </c>
      <c r="E2" s="960">
        <v>2019</v>
      </c>
      <c r="F2" s="960">
        <v>2020</v>
      </c>
      <c r="G2" s="960">
        <v>2021</v>
      </c>
      <c r="H2" s="967"/>
    </row>
    <row r="3" spans="1:12" ht="13.7" customHeight="1" thickBot="1">
      <c r="A3" s="652" t="s">
        <v>1275</v>
      </c>
      <c r="B3" s="961">
        <v>3198</v>
      </c>
      <c r="C3" s="962">
        <v>3207</v>
      </c>
      <c r="D3" s="961">
        <v>3255</v>
      </c>
      <c r="E3" s="962">
        <v>2894</v>
      </c>
      <c r="F3" s="961">
        <v>2474</v>
      </c>
      <c r="G3" s="962">
        <v>2375</v>
      </c>
      <c r="H3" s="967"/>
    </row>
    <row r="4" spans="1:12" ht="13.7" customHeight="1" thickBot="1">
      <c r="A4" s="652" t="s">
        <v>1276</v>
      </c>
      <c r="B4" s="963">
        <v>725.05110000000002</v>
      </c>
      <c r="C4" s="964">
        <v>725.5942</v>
      </c>
      <c r="D4" s="963">
        <v>704.04229999999995</v>
      </c>
      <c r="E4" s="964">
        <v>700.17309999999998</v>
      </c>
      <c r="F4" s="963">
        <v>874.73720000000003</v>
      </c>
      <c r="G4" s="964">
        <v>704.44939999999997</v>
      </c>
      <c r="H4" s="967"/>
      <c r="I4" s="968"/>
      <c r="J4" s="969"/>
      <c r="K4" s="968"/>
      <c r="L4" s="965"/>
    </row>
    <row r="5" spans="1:12" ht="13.7" customHeight="1" thickBot="1">
      <c r="A5" s="652" t="s">
        <v>1277</v>
      </c>
      <c r="B5" s="963">
        <v>270.02499999999998</v>
      </c>
      <c r="C5" s="964">
        <v>247.9</v>
      </c>
      <c r="D5" s="963">
        <v>220.05</v>
      </c>
      <c r="E5" s="964">
        <v>204.55</v>
      </c>
      <c r="F5" s="963">
        <v>243.47499999999999</v>
      </c>
      <c r="G5" s="964">
        <v>283.67500000000001</v>
      </c>
      <c r="H5" s="967"/>
      <c r="I5" s="968"/>
      <c r="J5" s="969"/>
      <c r="K5" s="968"/>
      <c r="L5" s="965"/>
    </row>
    <row r="6" spans="1:12" ht="13.7" customHeight="1" thickBot="1">
      <c r="A6" s="652" t="s">
        <v>1278</v>
      </c>
      <c r="B6" s="963">
        <v>389.65</v>
      </c>
      <c r="C6" s="964">
        <v>353.7</v>
      </c>
      <c r="D6" s="963">
        <v>300.75</v>
      </c>
      <c r="E6" s="964">
        <v>273.64999999999998</v>
      </c>
      <c r="F6" s="963">
        <v>282.42500000000001</v>
      </c>
      <c r="G6" s="964">
        <v>324.375</v>
      </c>
      <c r="H6" s="967"/>
      <c r="I6" s="968"/>
      <c r="J6" s="969"/>
      <c r="K6" s="968"/>
      <c r="L6" s="965"/>
    </row>
    <row r="7" spans="1:12" ht="13.7" customHeight="1" thickBot="1">
      <c r="A7" s="652" t="s">
        <v>1279</v>
      </c>
      <c r="B7" s="963">
        <v>1358.7249999999999</v>
      </c>
      <c r="C7" s="964">
        <v>1249.242</v>
      </c>
      <c r="D7" s="963">
        <v>1164.0329999999999</v>
      </c>
      <c r="E7" s="964">
        <v>1154.1579999999999</v>
      </c>
      <c r="F7" s="963">
        <v>1897.3920000000001</v>
      </c>
      <c r="G7" s="964">
        <v>1519.9079999999999</v>
      </c>
      <c r="H7" s="967"/>
      <c r="I7" s="968"/>
      <c r="J7" s="969"/>
      <c r="K7" s="968"/>
      <c r="L7" s="965"/>
    </row>
    <row r="8" spans="1:12" ht="13.7" customHeight="1" thickBot="1">
      <c r="A8" s="652" t="s">
        <v>1280</v>
      </c>
      <c r="B8" s="963">
        <v>601.28030000000001</v>
      </c>
      <c r="C8" s="964">
        <v>643.4384</v>
      </c>
      <c r="D8" s="963">
        <v>699.54780000000005</v>
      </c>
      <c r="E8" s="964">
        <v>698.44010000000003</v>
      </c>
      <c r="F8" s="963">
        <v>938.4452</v>
      </c>
      <c r="G8" s="964">
        <v>805.74639999999999</v>
      </c>
      <c r="H8" s="967"/>
      <c r="I8" s="968"/>
      <c r="J8" s="969"/>
      <c r="K8" s="968"/>
      <c r="L8" s="965"/>
    </row>
    <row r="9" spans="1:12" ht="13.7" customHeight="1" thickBot="1">
      <c r="A9" s="652" t="s">
        <v>1281</v>
      </c>
      <c r="B9" s="963">
        <v>2242.268</v>
      </c>
      <c r="C9" s="964">
        <v>2306.509</v>
      </c>
      <c r="D9" s="963">
        <v>2400.7440000000001</v>
      </c>
      <c r="E9" s="964">
        <v>2610.9409999999998</v>
      </c>
      <c r="F9" s="963">
        <v>3754.703</v>
      </c>
      <c r="G9" s="964">
        <v>3262.895</v>
      </c>
      <c r="H9" s="967"/>
      <c r="I9" s="968"/>
      <c r="J9" s="969"/>
      <c r="K9" s="968"/>
      <c r="L9" s="965"/>
    </row>
    <row r="10" spans="1:12" ht="13.7" customHeight="1" thickBot="1">
      <c r="A10" s="652" t="s">
        <v>1282</v>
      </c>
      <c r="B10" s="963">
        <v>210.43119999999999</v>
      </c>
      <c r="C10" s="964">
        <v>204.61019999999999</v>
      </c>
      <c r="D10" s="963">
        <v>242.59119999999999</v>
      </c>
      <c r="E10" s="964">
        <v>289.858</v>
      </c>
      <c r="F10" s="963">
        <v>468.35950000000003</v>
      </c>
      <c r="G10" s="964">
        <v>400.93849999999998</v>
      </c>
      <c r="H10" s="967"/>
      <c r="I10" s="968"/>
      <c r="J10" s="969"/>
      <c r="K10" s="968"/>
      <c r="L10" s="965"/>
    </row>
    <row r="11" spans="1:12" ht="13.7" customHeight="1" thickBot="1">
      <c r="A11" s="652" t="s">
        <v>1283</v>
      </c>
      <c r="B11" s="963">
        <v>211.375</v>
      </c>
      <c r="C11" s="964">
        <v>155.375</v>
      </c>
      <c r="D11" s="963">
        <v>121.47499999999999</v>
      </c>
      <c r="E11" s="964">
        <v>109</v>
      </c>
      <c r="F11" s="963">
        <v>136.97499999999999</v>
      </c>
      <c r="G11" s="964">
        <v>150.5</v>
      </c>
      <c r="H11" s="967"/>
      <c r="I11" s="968"/>
      <c r="J11" s="969"/>
      <c r="K11" s="968"/>
      <c r="L11" s="965"/>
    </row>
    <row r="12" spans="1:12" ht="13.7" customHeight="1" thickBot="1">
      <c r="A12" s="652" t="s">
        <v>1284</v>
      </c>
      <c r="B12" s="963">
        <v>175.8</v>
      </c>
      <c r="C12" s="964">
        <v>172.72499999999999</v>
      </c>
      <c r="D12" s="963">
        <v>153.19999999999999</v>
      </c>
      <c r="E12" s="964">
        <v>152</v>
      </c>
      <c r="F12" s="963">
        <v>170.375</v>
      </c>
      <c r="G12" s="964">
        <v>154.05000000000001</v>
      </c>
      <c r="H12" s="967"/>
      <c r="I12" s="968"/>
      <c r="J12" s="969"/>
      <c r="K12" s="968"/>
      <c r="L12" s="965"/>
    </row>
    <row r="13" spans="1:12" ht="13.7" customHeight="1" thickBot="1">
      <c r="A13" s="652" t="s">
        <v>1285</v>
      </c>
      <c r="B13" s="963">
        <v>46.725000000000001</v>
      </c>
      <c r="C13" s="964">
        <v>40.274999999999999</v>
      </c>
      <c r="D13" s="963">
        <v>37.725000000000001</v>
      </c>
      <c r="E13" s="964">
        <v>31.25</v>
      </c>
      <c r="F13" s="963">
        <v>47.95</v>
      </c>
      <c r="G13" s="964">
        <v>43.075000000000003</v>
      </c>
      <c r="H13" s="967"/>
      <c r="I13" s="968"/>
      <c r="J13" s="969"/>
      <c r="K13" s="968"/>
      <c r="L13" s="965"/>
    </row>
    <row r="14" spans="1:12" ht="13.7" customHeight="1" thickBot="1">
      <c r="A14" s="652" t="s">
        <v>1286</v>
      </c>
      <c r="B14" s="963">
        <v>236.75</v>
      </c>
      <c r="C14" s="964">
        <v>233.875</v>
      </c>
      <c r="D14" s="963">
        <v>201.82499999999999</v>
      </c>
      <c r="E14" s="964">
        <v>184.1</v>
      </c>
      <c r="F14" s="963">
        <v>212.67500000000001</v>
      </c>
      <c r="G14" s="964">
        <v>211.85</v>
      </c>
      <c r="H14" s="967"/>
      <c r="I14" s="968"/>
      <c r="J14" s="969"/>
      <c r="K14" s="968"/>
      <c r="L14" s="965"/>
    </row>
    <row r="15" spans="1:12" ht="13.7" customHeight="1" thickBot="1">
      <c r="A15" s="652" t="s">
        <v>1287</v>
      </c>
      <c r="B15" s="963">
        <v>2969.55</v>
      </c>
      <c r="C15" s="964">
        <v>2784</v>
      </c>
      <c r="D15" s="963">
        <v>2678.4250000000002</v>
      </c>
      <c r="E15" s="964">
        <v>2492.875</v>
      </c>
      <c r="F15" s="963">
        <v>2350.4499999999998</v>
      </c>
      <c r="G15" s="964">
        <v>2365.2750000000001</v>
      </c>
      <c r="H15" s="967"/>
      <c r="I15" s="968"/>
      <c r="J15" s="969"/>
      <c r="K15" s="968"/>
      <c r="L15" s="965"/>
    </row>
    <row r="16" spans="1:12" ht="13.7" customHeight="1" thickBot="1">
      <c r="A16" s="652" t="s">
        <v>1288</v>
      </c>
      <c r="B16" s="963">
        <v>1774.075</v>
      </c>
      <c r="C16" s="964">
        <v>1621.25</v>
      </c>
      <c r="D16" s="963">
        <v>1467.8</v>
      </c>
      <c r="E16" s="964">
        <v>1372.85</v>
      </c>
      <c r="F16" s="963">
        <v>1657.5</v>
      </c>
      <c r="G16" s="964">
        <v>1535.9</v>
      </c>
      <c r="H16" s="967"/>
      <c r="I16" s="968"/>
      <c r="J16" s="969"/>
      <c r="K16" s="968"/>
      <c r="L16" s="965"/>
    </row>
    <row r="17" spans="1:12" ht="13.7" customHeight="1" thickBot="1">
      <c r="A17" s="652" t="s">
        <v>1289</v>
      </c>
      <c r="B17" s="963">
        <v>1130.95</v>
      </c>
      <c r="C17" s="964">
        <v>1027.05</v>
      </c>
      <c r="D17" s="963">
        <v>915.02499999999998</v>
      </c>
      <c r="E17" s="964">
        <v>818.875</v>
      </c>
      <c r="F17" s="963">
        <v>754.97500000000002</v>
      </c>
      <c r="G17" s="964">
        <v>677.67499999999995</v>
      </c>
      <c r="H17" s="967"/>
      <c r="I17" s="968"/>
      <c r="J17" s="969"/>
      <c r="K17" s="968"/>
      <c r="L17" s="965"/>
    </row>
    <row r="18" spans="1:12" ht="13.7" customHeight="1" thickBot="1">
      <c r="A18" s="652" t="s">
        <v>1290</v>
      </c>
      <c r="B18" s="963">
        <v>234.6</v>
      </c>
      <c r="C18" s="964">
        <v>191.72499999999999</v>
      </c>
      <c r="D18" s="963">
        <v>172.1</v>
      </c>
      <c r="E18" s="964">
        <v>159.72499999999999</v>
      </c>
      <c r="F18" s="963">
        <v>198</v>
      </c>
      <c r="G18" s="964">
        <v>195.7</v>
      </c>
      <c r="H18" s="967"/>
      <c r="I18" s="968"/>
      <c r="J18" s="969"/>
      <c r="K18" s="968"/>
      <c r="L18" s="965"/>
    </row>
    <row r="19" spans="1:12" ht="13.7" customHeight="1" thickBot="1">
      <c r="A19" s="652" t="s">
        <v>1291</v>
      </c>
      <c r="B19" s="963">
        <v>5.8250000000000002</v>
      </c>
      <c r="C19" s="964">
        <v>5.4749999999999996</v>
      </c>
      <c r="D19" s="963">
        <v>5.5250000000000004</v>
      </c>
      <c r="E19" s="964">
        <v>7.3250000000000002</v>
      </c>
      <c r="F19" s="963">
        <v>11.275</v>
      </c>
      <c r="G19" s="964">
        <v>12.65</v>
      </c>
      <c r="H19" s="967"/>
      <c r="I19" s="968"/>
      <c r="J19" s="969"/>
      <c r="K19" s="968"/>
      <c r="L19" s="965"/>
    </row>
    <row r="20" spans="1:12" ht="13.7" customHeight="1" thickBot="1">
      <c r="A20" s="652" t="s">
        <v>1292</v>
      </c>
      <c r="B20" s="963">
        <v>194.875</v>
      </c>
      <c r="C20" s="964">
        <v>157.85</v>
      </c>
      <c r="D20" s="963">
        <v>137.44999999999999</v>
      </c>
      <c r="E20" s="964">
        <v>120.95</v>
      </c>
      <c r="F20" s="963">
        <v>136.67500000000001</v>
      </c>
      <c r="G20" s="964">
        <v>157.77500000000001</v>
      </c>
      <c r="H20" s="967"/>
      <c r="I20" s="968"/>
      <c r="J20" s="969"/>
      <c r="K20" s="968"/>
      <c r="L20" s="965"/>
    </row>
    <row r="21" spans="1:12" ht="13.7" customHeight="1" thickBot="1">
      <c r="A21" s="652" t="s">
        <v>1293</v>
      </c>
      <c r="B21" s="963">
        <v>3012.0250000000001</v>
      </c>
      <c r="C21" s="964">
        <v>2906.9</v>
      </c>
      <c r="D21" s="963">
        <v>2755.4749999999999</v>
      </c>
      <c r="E21" s="964">
        <v>2581.5250000000001</v>
      </c>
      <c r="F21" s="963">
        <v>2310.4499999999998</v>
      </c>
      <c r="G21" s="964">
        <v>2366.8000000000002</v>
      </c>
      <c r="H21" s="967"/>
      <c r="I21" s="969"/>
      <c r="J21" s="969"/>
      <c r="K21" s="968"/>
      <c r="L21" s="965"/>
    </row>
    <row r="22" spans="1:12" ht="13.7" customHeight="1" thickBot="1">
      <c r="A22" s="652" t="s">
        <v>1294</v>
      </c>
      <c r="B22" s="963">
        <v>2080</v>
      </c>
      <c r="C22" s="964">
        <v>1895.8330000000001</v>
      </c>
      <c r="D22" s="963">
        <v>1665</v>
      </c>
      <c r="E22" s="964">
        <v>1616.6669999999999</v>
      </c>
      <c r="F22" s="963">
        <v>1910.8330000000001</v>
      </c>
      <c r="G22" s="964">
        <v>1945.8330000000001</v>
      </c>
      <c r="H22" s="967"/>
      <c r="I22" s="969"/>
      <c r="J22" s="969"/>
      <c r="K22" s="968"/>
      <c r="L22" s="965"/>
    </row>
    <row r="23" spans="1:12" ht="13.7" customHeight="1" thickBot="1">
      <c r="A23" s="652" t="s">
        <v>1295</v>
      </c>
      <c r="B23" s="963">
        <v>1009.2329999999999</v>
      </c>
      <c r="C23" s="964">
        <v>1022.875</v>
      </c>
      <c r="D23" s="963">
        <v>1073.25</v>
      </c>
      <c r="E23" s="964">
        <v>1063.442</v>
      </c>
      <c r="F23" s="963">
        <v>1107.942</v>
      </c>
      <c r="G23" s="964">
        <v>1037.183</v>
      </c>
      <c r="H23" s="967"/>
      <c r="I23" s="969"/>
      <c r="J23" s="969"/>
      <c r="K23" s="968"/>
      <c r="L23" s="965"/>
    </row>
    <row r="24" spans="1:12" ht="13.7" customHeight="1" thickBot="1">
      <c r="A24" s="652" t="s">
        <v>1297</v>
      </c>
      <c r="B24" s="963">
        <v>116.15</v>
      </c>
      <c r="C24" s="964">
        <v>103.125</v>
      </c>
      <c r="D24" s="963">
        <v>90.05</v>
      </c>
      <c r="E24" s="964">
        <v>91.974999999999994</v>
      </c>
      <c r="F24" s="963">
        <v>125.97499999999999</v>
      </c>
      <c r="G24" s="964">
        <v>104.77500000000001</v>
      </c>
      <c r="H24" s="967"/>
      <c r="I24" s="969"/>
      <c r="J24" s="969"/>
      <c r="K24" s="968"/>
      <c r="L24" s="965"/>
    </row>
    <row r="25" spans="1:12" ht="13.7" customHeight="1" thickBot="1">
      <c r="A25" s="652" t="s">
        <v>1296</v>
      </c>
      <c r="B25" s="963">
        <v>95.325000000000003</v>
      </c>
      <c r="C25" s="964">
        <v>85.424999999999997</v>
      </c>
      <c r="D25" s="963">
        <v>72.825000000000003</v>
      </c>
      <c r="E25" s="964">
        <v>61.3</v>
      </c>
      <c r="F25" s="963">
        <v>78.7</v>
      </c>
      <c r="G25" s="964">
        <v>70.625</v>
      </c>
      <c r="H25" s="967"/>
      <c r="I25" s="969"/>
      <c r="J25" s="969"/>
      <c r="K25" s="968"/>
      <c r="L25" s="965"/>
    </row>
    <row r="26" spans="1:12" ht="13.7" customHeight="1" thickBot="1">
      <c r="A26" s="652" t="s">
        <v>1298</v>
      </c>
      <c r="B26" s="963">
        <v>17.475000000000001</v>
      </c>
      <c r="C26" s="964">
        <v>15.875</v>
      </c>
      <c r="D26" s="963">
        <v>16.55</v>
      </c>
      <c r="E26" s="964">
        <v>17.125</v>
      </c>
      <c r="F26" s="963">
        <v>21.225000000000001</v>
      </c>
      <c r="G26" s="964">
        <v>17</v>
      </c>
      <c r="H26" s="967"/>
      <c r="I26" s="969"/>
      <c r="J26" s="969"/>
      <c r="K26" s="968"/>
      <c r="L26" s="965"/>
    </row>
    <row r="27" spans="1:12" ht="13.7" customHeight="1" thickBot="1">
      <c r="A27" s="652" t="s">
        <v>1299</v>
      </c>
      <c r="B27" s="963">
        <v>2085.2060000000001</v>
      </c>
      <c r="C27" s="964">
        <v>1863.5170000000001</v>
      </c>
      <c r="D27" s="963">
        <v>1833.722</v>
      </c>
      <c r="E27" s="964">
        <v>1997.6030000000001</v>
      </c>
      <c r="F27" s="963">
        <v>2382.7159999999999</v>
      </c>
      <c r="G27" s="964">
        <v>2364.7919999999999</v>
      </c>
      <c r="H27" s="967"/>
      <c r="I27" s="969"/>
      <c r="J27" s="969"/>
      <c r="K27" s="968"/>
      <c r="L27" s="965"/>
    </row>
    <row r="28" spans="1:12" ht="13.7" customHeight="1" thickBot="1">
      <c r="A28" s="652" t="s">
        <v>1300</v>
      </c>
      <c r="B28" s="963">
        <v>538.5</v>
      </c>
      <c r="C28" s="964">
        <v>437.55</v>
      </c>
      <c r="D28" s="963">
        <v>350.42500000000001</v>
      </c>
      <c r="E28" s="964">
        <v>314.22500000000002</v>
      </c>
      <c r="F28" s="963">
        <v>356.625</v>
      </c>
      <c r="G28" s="964">
        <v>407.92500000000001</v>
      </c>
      <c r="H28" s="967"/>
      <c r="I28" s="969"/>
      <c r="J28" s="969"/>
      <c r="K28" s="968"/>
      <c r="L28" s="965"/>
    </row>
    <row r="29" spans="1:12" ht="13.7" customHeight="1" thickBot="1">
      <c r="A29" s="652" t="s">
        <v>1301</v>
      </c>
      <c r="B29" s="963">
        <v>134.72499999999999</v>
      </c>
      <c r="C29" s="964">
        <v>128.625</v>
      </c>
      <c r="D29" s="963">
        <v>120.1</v>
      </c>
      <c r="E29" s="964">
        <v>115.47499999999999</v>
      </c>
      <c r="F29" s="963">
        <v>131.57499999999999</v>
      </c>
      <c r="G29" s="964">
        <v>109.65</v>
      </c>
      <c r="H29" s="967"/>
      <c r="I29" s="969"/>
      <c r="J29" s="969"/>
      <c r="K29" s="968"/>
      <c r="L29" s="965"/>
    </row>
    <row r="30" spans="1:12" ht="13.7" customHeight="1" thickBot="1">
      <c r="A30" s="652" t="s">
        <v>1302</v>
      </c>
      <c r="B30" s="963">
        <v>129.47499999999999</v>
      </c>
      <c r="C30" s="964">
        <v>114.825</v>
      </c>
      <c r="D30" s="963">
        <v>106.075</v>
      </c>
      <c r="E30" s="964">
        <v>103.95</v>
      </c>
      <c r="F30" s="963">
        <v>125</v>
      </c>
      <c r="G30" s="964">
        <v>127.85</v>
      </c>
      <c r="H30" s="967"/>
      <c r="I30" s="969"/>
      <c r="J30" s="969"/>
      <c r="K30" s="968"/>
      <c r="L30" s="965"/>
    </row>
    <row r="31" spans="1:12" ht="13.7" customHeight="1" thickBot="1">
      <c r="A31" s="652" t="s">
        <v>1303</v>
      </c>
      <c r="B31" s="963">
        <v>1063.375</v>
      </c>
      <c r="C31" s="964">
        <v>843.875</v>
      </c>
      <c r="D31" s="963">
        <v>659.25</v>
      </c>
      <c r="E31" s="964">
        <v>557.75</v>
      </c>
      <c r="F31" s="963">
        <v>536.9</v>
      </c>
      <c r="G31" s="964">
        <v>579.65</v>
      </c>
      <c r="H31" s="967"/>
      <c r="I31" s="969"/>
      <c r="J31" s="969"/>
      <c r="K31" s="968"/>
      <c r="L31" s="965"/>
    </row>
    <row r="32" spans="1:12" ht="13.7" customHeight="1" thickBot="1">
      <c r="A32" s="652" t="s">
        <v>1304</v>
      </c>
      <c r="B32" s="963">
        <v>573.02499999999998</v>
      </c>
      <c r="C32" s="964">
        <v>462.82499999999999</v>
      </c>
      <c r="D32" s="963">
        <v>365.92500000000001</v>
      </c>
      <c r="E32" s="964">
        <v>339.47500000000002</v>
      </c>
      <c r="F32" s="963">
        <v>350.95</v>
      </c>
      <c r="G32" s="964">
        <v>338.77499999999998</v>
      </c>
      <c r="H32" s="967"/>
      <c r="I32" s="969"/>
      <c r="J32" s="969"/>
      <c r="K32" s="968"/>
      <c r="L32" s="965"/>
    </row>
    <row r="33" spans="1:12" ht="13.7" customHeight="1" thickBot="1">
      <c r="A33" s="652" t="s">
        <v>1305</v>
      </c>
      <c r="B33" s="963">
        <v>266.8</v>
      </c>
      <c r="C33" s="964">
        <v>223.97499999999999</v>
      </c>
      <c r="D33" s="963">
        <v>179.47499999999999</v>
      </c>
      <c r="E33" s="964">
        <v>157.72499999999999</v>
      </c>
      <c r="F33" s="963">
        <v>181.42500000000001</v>
      </c>
      <c r="G33" s="964">
        <v>187.6</v>
      </c>
      <c r="H33" s="967"/>
      <c r="I33" s="969"/>
      <c r="J33" s="969"/>
      <c r="K33" s="968"/>
      <c r="L33" s="965"/>
    </row>
    <row r="34" spans="1:12" ht="13.7" customHeight="1" thickBot="1">
      <c r="A34" s="652" t="s">
        <v>1306</v>
      </c>
      <c r="B34" s="963">
        <v>79.599999999999994</v>
      </c>
      <c r="C34" s="964">
        <v>67.375</v>
      </c>
      <c r="D34" s="963">
        <v>52.8</v>
      </c>
      <c r="E34" s="964">
        <v>45.7</v>
      </c>
      <c r="F34" s="963">
        <v>51.15</v>
      </c>
      <c r="G34" s="964">
        <v>48.375</v>
      </c>
      <c r="H34" s="967"/>
      <c r="I34" s="969"/>
      <c r="J34" s="969"/>
      <c r="K34" s="968"/>
      <c r="L34" s="965"/>
    </row>
    <row r="35" spans="1:12" ht="13.7" customHeight="1" thickBot="1">
      <c r="A35" s="652" t="s">
        <v>1307</v>
      </c>
      <c r="B35" s="963">
        <v>4481.1750000000002</v>
      </c>
      <c r="C35" s="964">
        <v>3916.9250000000002</v>
      </c>
      <c r="D35" s="963">
        <v>3479.125</v>
      </c>
      <c r="E35" s="964">
        <v>3247.7750000000001</v>
      </c>
      <c r="F35" s="963">
        <v>3530.9250000000002</v>
      </c>
      <c r="G35" s="964">
        <v>3429.55</v>
      </c>
      <c r="H35" s="967"/>
      <c r="I35" s="969"/>
      <c r="J35" s="969"/>
      <c r="K35" s="968"/>
      <c r="L35" s="965"/>
    </row>
    <row r="36" spans="1:12" ht="13.7" customHeight="1" thickBot="1">
      <c r="A36" s="652" t="s">
        <v>1308</v>
      </c>
      <c r="B36" s="963">
        <v>369</v>
      </c>
      <c r="C36" s="964">
        <v>361.65</v>
      </c>
      <c r="D36" s="963">
        <v>346.47500000000002</v>
      </c>
      <c r="E36" s="964">
        <v>376.32499999999999</v>
      </c>
      <c r="F36" s="963">
        <v>457.82499999999999</v>
      </c>
      <c r="G36" s="964">
        <v>489.27499999999998</v>
      </c>
      <c r="H36" s="967"/>
      <c r="I36" s="969"/>
      <c r="J36" s="969"/>
      <c r="K36" s="968"/>
      <c r="L36" s="965"/>
    </row>
    <row r="37" spans="1:12" ht="13.7" customHeight="1" thickBot="1">
      <c r="A37" s="652" t="s">
        <v>1309</v>
      </c>
      <c r="B37" s="963">
        <v>238.17500000000001</v>
      </c>
      <c r="C37" s="964">
        <v>233.625</v>
      </c>
      <c r="D37" s="963">
        <v>231.27500000000001</v>
      </c>
      <c r="E37" s="964">
        <v>216.27500000000001</v>
      </c>
      <c r="F37" s="963">
        <v>237.65</v>
      </c>
      <c r="G37" s="964">
        <v>251.55</v>
      </c>
      <c r="H37" s="967"/>
      <c r="I37" s="969"/>
      <c r="J37" s="969"/>
      <c r="K37" s="968"/>
      <c r="L37" s="965"/>
    </row>
    <row r="38" spans="1:12" ht="13.7" customHeight="1" thickBot="1">
      <c r="A38" s="652" t="s">
        <v>1310</v>
      </c>
      <c r="B38" s="963">
        <v>3308.375</v>
      </c>
      <c r="C38" s="964">
        <v>3420.7750000000001</v>
      </c>
      <c r="D38" s="963">
        <v>3511.625</v>
      </c>
      <c r="E38" s="964">
        <v>4444.7</v>
      </c>
      <c r="F38" s="963">
        <v>4044.875</v>
      </c>
      <c r="G38" s="964">
        <v>3916</v>
      </c>
      <c r="H38" s="967"/>
      <c r="I38" s="969"/>
      <c r="J38" s="969"/>
      <c r="K38" s="968"/>
      <c r="L38" s="965"/>
    </row>
    <row r="39" spans="1:12" ht="13.7" customHeight="1" thickBot="1">
      <c r="A39" s="652" t="s">
        <v>1311</v>
      </c>
      <c r="B39" s="963">
        <v>1633</v>
      </c>
      <c r="C39" s="964">
        <v>1476</v>
      </c>
      <c r="D39" s="963">
        <v>1380.25</v>
      </c>
      <c r="E39" s="964">
        <v>1307.5</v>
      </c>
      <c r="F39" s="963">
        <v>1550.5</v>
      </c>
      <c r="G39" s="964">
        <v>1524.5</v>
      </c>
      <c r="H39" s="967"/>
      <c r="I39" s="969"/>
      <c r="J39" s="969"/>
      <c r="K39" s="968"/>
      <c r="L39" s="965"/>
    </row>
    <row r="40" spans="1:12" ht="13.7" customHeight="1" thickBot="1">
      <c r="A40" s="652" t="s">
        <v>1312</v>
      </c>
      <c r="B40" s="963">
        <v>7751</v>
      </c>
      <c r="C40" s="964">
        <v>6982.25</v>
      </c>
      <c r="D40" s="963">
        <v>6313.9170000000004</v>
      </c>
      <c r="E40" s="964">
        <v>6000.5829999999996</v>
      </c>
      <c r="F40" s="963">
        <v>12947.58</v>
      </c>
      <c r="G40" s="964">
        <v>8623.25</v>
      </c>
      <c r="H40" s="967"/>
      <c r="I40" s="969"/>
      <c r="J40" s="969"/>
      <c r="K40" s="968"/>
      <c r="L40" s="965"/>
    </row>
    <row r="41" spans="1:12" ht="13.7" customHeight="1" thickBot="1">
      <c r="A41" s="652" t="s">
        <v>1314</v>
      </c>
      <c r="B41" s="963">
        <v>11723.41</v>
      </c>
      <c r="C41" s="964">
        <v>12968.72</v>
      </c>
      <c r="D41" s="963">
        <v>12550.14</v>
      </c>
      <c r="E41" s="964">
        <v>12395</v>
      </c>
      <c r="F41" s="963">
        <v>13419.84</v>
      </c>
      <c r="G41" s="964">
        <v>14527.33</v>
      </c>
      <c r="H41" s="967"/>
      <c r="I41" s="968"/>
      <c r="J41" s="968"/>
      <c r="K41" s="968"/>
      <c r="L41" s="965"/>
    </row>
    <row r="42" spans="1:12" ht="13.7" customHeight="1" thickBot="1">
      <c r="A42" s="652" t="s">
        <v>1323</v>
      </c>
      <c r="B42" s="963">
        <v>4243.4920000000002</v>
      </c>
      <c r="C42" s="964">
        <v>3967.0729999999999</v>
      </c>
      <c r="D42" s="963">
        <v>3656.9879999999998</v>
      </c>
      <c r="E42" s="964">
        <v>3461.3049999999998</v>
      </c>
      <c r="F42" s="963">
        <v>4317.8540000000003</v>
      </c>
      <c r="G42" s="964">
        <v>3625.5230000000001</v>
      </c>
      <c r="H42" s="967"/>
      <c r="I42" s="968"/>
      <c r="J42" s="968"/>
      <c r="K42" s="968"/>
      <c r="L42" s="965"/>
    </row>
  </sheetData>
  <mergeCells count="1">
    <mergeCell ref="A1:G1"/>
  </mergeCells>
  <pageMargins left="0.7" right="0.7" top="0.75" bottom="0.75" header="0.3" footer="0.3"/>
  <pageSetup paperSize="9" scale="96" orientation="portrait"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2978A-E694-4244-937F-A4754E45A747}">
  <sheetPr>
    <tabColor theme="3"/>
  </sheetPr>
  <dimension ref="A1:E56"/>
  <sheetViews>
    <sheetView rightToLeft="1" view="pageBreakPreview" zoomScale="60" zoomScaleNormal="100" workbookViewId="0">
      <selection activeCell="A2" sqref="A2:A3"/>
    </sheetView>
  </sheetViews>
  <sheetFormatPr defaultRowHeight="12.75"/>
  <cols>
    <col min="1" max="1" width="22.42578125" style="970" bestFit="1" customWidth="1"/>
    <col min="2" max="5" width="15.7109375" style="970" customWidth="1"/>
    <col min="6" max="256" width="9.140625" style="970"/>
    <col min="257" max="257" width="22.42578125" style="970" bestFit="1" customWidth="1"/>
    <col min="258" max="261" width="15.7109375" style="970" customWidth="1"/>
    <col min="262" max="512" width="9.140625" style="970"/>
    <col min="513" max="513" width="22.42578125" style="970" bestFit="1" customWidth="1"/>
    <col min="514" max="517" width="15.7109375" style="970" customWidth="1"/>
    <col min="518" max="768" width="9.140625" style="970"/>
    <col min="769" max="769" width="22.42578125" style="970" bestFit="1" customWidth="1"/>
    <col min="770" max="773" width="15.7109375" style="970" customWidth="1"/>
    <col min="774" max="1024" width="9.140625" style="970"/>
    <col min="1025" max="1025" width="22.42578125" style="970" bestFit="1" customWidth="1"/>
    <col min="1026" max="1029" width="15.7109375" style="970" customWidth="1"/>
    <col min="1030" max="1280" width="9.140625" style="970"/>
    <col min="1281" max="1281" width="22.42578125" style="970" bestFit="1" customWidth="1"/>
    <col min="1282" max="1285" width="15.7109375" style="970" customWidth="1"/>
    <col min="1286" max="1536" width="9.140625" style="970"/>
    <col min="1537" max="1537" width="22.42578125" style="970" bestFit="1" customWidth="1"/>
    <col min="1538" max="1541" width="15.7109375" style="970" customWidth="1"/>
    <col min="1542" max="1792" width="9.140625" style="970"/>
    <col min="1793" max="1793" width="22.42578125" style="970" bestFit="1" customWidth="1"/>
    <col min="1794" max="1797" width="15.7109375" style="970" customWidth="1"/>
    <col min="1798" max="2048" width="9.140625" style="970"/>
    <col min="2049" max="2049" width="22.42578125" style="970" bestFit="1" customWidth="1"/>
    <col min="2050" max="2053" width="15.7109375" style="970" customWidth="1"/>
    <col min="2054" max="2304" width="9.140625" style="970"/>
    <col min="2305" max="2305" width="22.42578125" style="970" bestFit="1" customWidth="1"/>
    <col min="2306" max="2309" width="15.7109375" style="970" customWidth="1"/>
    <col min="2310" max="2560" width="9.140625" style="970"/>
    <col min="2561" max="2561" width="22.42578125" style="970" bestFit="1" customWidth="1"/>
    <col min="2562" max="2565" width="15.7109375" style="970" customWidth="1"/>
    <col min="2566" max="2816" width="9.140625" style="970"/>
    <col min="2817" max="2817" width="22.42578125" style="970" bestFit="1" customWidth="1"/>
    <col min="2818" max="2821" width="15.7109375" style="970" customWidth="1"/>
    <col min="2822" max="3072" width="9.140625" style="970"/>
    <col min="3073" max="3073" width="22.42578125" style="970" bestFit="1" customWidth="1"/>
    <col min="3074" max="3077" width="15.7109375" style="970" customWidth="1"/>
    <col min="3078" max="3328" width="9.140625" style="970"/>
    <col min="3329" max="3329" width="22.42578125" style="970" bestFit="1" customWidth="1"/>
    <col min="3330" max="3333" width="15.7109375" style="970" customWidth="1"/>
    <col min="3334" max="3584" width="9.140625" style="970"/>
    <col min="3585" max="3585" width="22.42578125" style="970" bestFit="1" customWidth="1"/>
    <col min="3586" max="3589" width="15.7109375" style="970" customWidth="1"/>
    <col min="3590" max="3840" width="9.140625" style="970"/>
    <col min="3841" max="3841" width="22.42578125" style="970" bestFit="1" customWidth="1"/>
    <col min="3842" max="3845" width="15.7109375" style="970" customWidth="1"/>
    <col min="3846" max="4096" width="9.140625" style="970"/>
    <col min="4097" max="4097" width="22.42578125" style="970" bestFit="1" customWidth="1"/>
    <col min="4098" max="4101" width="15.7109375" style="970" customWidth="1"/>
    <col min="4102" max="4352" width="9.140625" style="970"/>
    <col min="4353" max="4353" width="22.42578125" style="970" bestFit="1" customWidth="1"/>
    <col min="4354" max="4357" width="15.7109375" style="970" customWidth="1"/>
    <col min="4358" max="4608" width="9.140625" style="970"/>
    <col min="4609" max="4609" width="22.42578125" style="970" bestFit="1" customWidth="1"/>
    <col min="4610" max="4613" width="15.7109375" style="970" customWidth="1"/>
    <col min="4614" max="4864" width="9.140625" style="970"/>
    <col min="4865" max="4865" width="22.42578125" style="970" bestFit="1" customWidth="1"/>
    <col min="4866" max="4869" width="15.7109375" style="970" customWidth="1"/>
    <col min="4870" max="5120" width="9.140625" style="970"/>
    <col min="5121" max="5121" width="22.42578125" style="970" bestFit="1" customWidth="1"/>
    <col min="5122" max="5125" width="15.7109375" style="970" customWidth="1"/>
    <col min="5126" max="5376" width="9.140625" style="970"/>
    <col min="5377" max="5377" width="22.42578125" style="970" bestFit="1" customWidth="1"/>
    <col min="5378" max="5381" width="15.7109375" style="970" customWidth="1"/>
    <col min="5382" max="5632" width="9.140625" style="970"/>
    <col min="5633" max="5633" width="22.42578125" style="970" bestFit="1" customWidth="1"/>
    <col min="5634" max="5637" width="15.7109375" style="970" customWidth="1"/>
    <col min="5638" max="5888" width="9.140625" style="970"/>
    <col min="5889" max="5889" width="22.42578125" style="970" bestFit="1" customWidth="1"/>
    <col min="5890" max="5893" width="15.7109375" style="970" customWidth="1"/>
    <col min="5894" max="6144" width="9.140625" style="970"/>
    <col min="6145" max="6145" width="22.42578125" style="970" bestFit="1" customWidth="1"/>
    <col min="6146" max="6149" width="15.7109375" style="970" customWidth="1"/>
    <col min="6150" max="6400" width="9.140625" style="970"/>
    <col min="6401" max="6401" width="22.42578125" style="970" bestFit="1" customWidth="1"/>
    <col min="6402" max="6405" width="15.7109375" style="970" customWidth="1"/>
    <col min="6406" max="6656" width="9.140625" style="970"/>
    <col min="6657" max="6657" width="22.42578125" style="970" bestFit="1" customWidth="1"/>
    <col min="6658" max="6661" width="15.7109375" style="970" customWidth="1"/>
    <col min="6662" max="6912" width="9.140625" style="970"/>
    <col min="6913" max="6913" width="22.42578125" style="970" bestFit="1" customWidth="1"/>
    <col min="6914" max="6917" width="15.7109375" style="970" customWidth="1"/>
    <col min="6918" max="7168" width="9.140625" style="970"/>
    <col min="7169" max="7169" width="22.42578125" style="970" bestFit="1" customWidth="1"/>
    <col min="7170" max="7173" width="15.7109375" style="970" customWidth="1"/>
    <col min="7174" max="7424" width="9.140625" style="970"/>
    <col min="7425" max="7425" width="22.42578125" style="970" bestFit="1" customWidth="1"/>
    <col min="7426" max="7429" width="15.7109375" style="970" customWidth="1"/>
    <col min="7430" max="7680" width="9.140625" style="970"/>
    <col min="7681" max="7681" width="22.42578125" style="970" bestFit="1" customWidth="1"/>
    <col min="7682" max="7685" width="15.7109375" style="970" customWidth="1"/>
    <col min="7686" max="7936" width="9.140625" style="970"/>
    <col min="7937" max="7937" width="22.42578125" style="970" bestFit="1" customWidth="1"/>
    <col min="7938" max="7941" width="15.7109375" style="970" customWidth="1"/>
    <col min="7942" max="8192" width="9.140625" style="970"/>
    <col min="8193" max="8193" width="22.42578125" style="970" bestFit="1" customWidth="1"/>
    <col min="8194" max="8197" width="15.7109375" style="970" customWidth="1"/>
    <col min="8198" max="8448" width="9.140625" style="970"/>
    <col min="8449" max="8449" width="22.42578125" style="970" bestFit="1" customWidth="1"/>
    <col min="8450" max="8453" width="15.7109375" style="970" customWidth="1"/>
    <col min="8454" max="8704" width="9.140625" style="970"/>
    <col min="8705" max="8705" width="22.42578125" style="970" bestFit="1" customWidth="1"/>
    <col min="8706" max="8709" width="15.7109375" style="970" customWidth="1"/>
    <col min="8710" max="8960" width="9.140625" style="970"/>
    <col min="8961" max="8961" width="22.42578125" style="970" bestFit="1" customWidth="1"/>
    <col min="8962" max="8965" width="15.7109375" style="970" customWidth="1"/>
    <col min="8966" max="9216" width="9.140625" style="970"/>
    <col min="9217" max="9217" width="22.42578125" style="970" bestFit="1" customWidth="1"/>
    <col min="9218" max="9221" width="15.7109375" style="970" customWidth="1"/>
    <col min="9222" max="9472" width="9.140625" style="970"/>
    <col min="9473" max="9473" width="22.42578125" style="970" bestFit="1" customWidth="1"/>
    <col min="9474" max="9477" width="15.7109375" style="970" customWidth="1"/>
    <col min="9478" max="9728" width="9.140625" style="970"/>
    <col min="9729" max="9729" width="22.42578125" style="970" bestFit="1" customWidth="1"/>
    <col min="9730" max="9733" width="15.7109375" style="970" customWidth="1"/>
    <col min="9734" max="9984" width="9.140625" style="970"/>
    <col min="9985" max="9985" width="22.42578125" style="970" bestFit="1" customWidth="1"/>
    <col min="9986" max="9989" width="15.7109375" style="970" customWidth="1"/>
    <col min="9990" max="10240" width="9.140625" style="970"/>
    <col min="10241" max="10241" width="22.42578125" style="970" bestFit="1" customWidth="1"/>
    <col min="10242" max="10245" width="15.7109375" style="970" customWidth="1"/>
    <col min="10246" max="10496" width="9.140625" style="970"/>
    <col min="10497" max="10497" width="22.42578125" style="970" bestFit="1" customWidth="1"/>
    <col min="10498" max="10501" width="15.7109375" style="970" customWidth="1"/>
    <col min="10502" max="10752" width="9.140625" style="970"/>
    <col min="10753" max="10753" width="22.42578125" style="970" bestFit="1" customWidth="1"/>
    <col min="10754" max="10757" width="15.7109375" style="970" customWidth="1"/>
    <col min="10758" max="11008" width="9.140625" style="970"/>
    <col min="11009" max="11009" width="22.42578125" style="970" bestFit="1" customWidth="1"/>
    <col min="11010" max="11013" width="15.7109375" style="970" customWidth="1"/>
    <col min="11014" max="11264" width="9.140625" style="970"/>
    <col min="11265" max="11265" width="22.42578125" style="970" bestFit="1" customWidth="1"/>
    <col min="11266" max="11269" width="15.7109375" style="970" customWidth="1"/>
    <col min="11270" max="11520" width="9.140625" style="970"/>
    <col min="11521" max="11521" width="22.42578125" style="970" bestFit="1" customWidth="1"/>
    <col min="11522" max="11525" width="15.7109375" style="970" customWidth="1"/>
    <col min="11526" max="11776" width="9.140625" style="970"/>
    <col min="11777" max="11777" width="22.42578125" style="970" bestFit="1" customWidth="1"/>
    <col min="11778" max="11781" width="15.7109375" style="970" customWidth="1"/>
    <col min="11782" max="12032" width="9.140625" style="970"/>
    <col min="12033" max="12033" width="22.42578125" style="970" bestFit="1" customWidth="1"/>
    <col min="12034" max="12037" width="15.7109375" style="970" customWidth="1"/>
    <col min="12038" max="12288" width="9.140625" style="970"/>
    <col min="12289" max="12289" width="22.42578125" style="970" bestFit="1" customWidth="1"/>
    <col min="12290" max="12293" width="15.7109375" style="970" customWidth="1"/>
    <col min="12294" max="12544" width="9.140625" style="970"/>
    <col min="12545" max="12545" width="22.42578125" style="970" bestFit="1" customWidth="1"/>
    <col min="12546" max="12549" width="15.7109375" style="970" customWidth="1"/>
    <col min="12550" max="12800" width="9.140625" style="970"/>
    <col min="12801" max="12801" width="22.42578125" style="970" bestFit="1" customWidth="1"/>
    <col min="12802" max="12805" width="15.7109375" style="970" customWidth="1"/>
    <col min="12806" max="13056" width="9.140625" style="970"/>
    <col min="13057" max="13057" width="22.42578125" style="970" bestFit="1" customWidth="1"/>
    <col min="13058" max="13061" width="15.7109375" style="970" customWidth="1"/>
    <col min="13062" max="13312" width="9.140625" style="970"/>
    <col min="13313" max="13313" width="22.42578125" style="970" bestFit="1" customWidth="1"/>
    <col min="13314" max="13317" width="15.7109375" style="970" customWidth="1"/>
    <col min="13318" max="13568" width="9.140625" style="970"/>
    <col min="13569" max="13569" width="22.42578125" style="970" bestFit="1" customWidth="1"/>
    <col min="13570" max="13573" width="15.7109375" style="970" customWidth="1"/>
    <col min="13574" max="13824" width="9.140625" style="970"/>
    <col min="13825" max="13825" width="22.42578125" style="970" bestFit="1" customWidth="1"/>
    <col min="13826" max="13829" width="15.7109375" style="970" customWidth="1"/>
    <col min="13830" max="14080" width="9.140625" style="970"/>
    <col min="14081" max="14081" width="22.42578125" style="970" bestFit="1" customWidth="1"/>
    <col min="14082" max="14085" width="15.7109375" style="970" customWidth="1"/>
    <col min="14086" max="14336" width="9.140625" style="970"/>
    <col min="14337" max="14337" width="22.42578125" style="970" bestFit="1" customWidth="1"/>
    <col min="14338" max="14341" width="15.7109375" style="970" customWidth="1"/>
    <col min="14342" max="14592" width="9.140625" style="970"/>
    <col min="14593" max="14593" width="22.42578125" style="970" bestFit="1" customWidth="1"/>
    <col min="14594" max="14597" width="15.7109375" style="970" customWidth="1"/>
    <col min="14598" max="14848" width="9.140625" style="970"/>
    <col min="14849" max="14849" width="22.42578125" style="970" bestFit="1" customWidth="1"/>
    <col min="14850" max="14853" width="15.7109375" style="970" customWidth="1"/>
    <col min="14854" max="15104" width="9.140625" style="970"/>
    <col min="15105" max="15105" width="22.42578125" style="970" bestFit="1" customWidth="1"/>
    <col min="15106" max="15109" width="15.7109375" style="970" customWidth="1"/>
    <col min="15110" max="15360" width="9.140625" style="970"/>
    <col min="15361" max="15361" width="22.42578125" style="970" bestFit="1" customWidth="1"/>
    <col min="15362" max="15365" width="15.7109375" style="970" customWidth="1"/>
    <col min="15366" max="15616" width="9.140625" style="970"/>
    <col min="15617" max="15617" width="22.42578125" style="970" bestFit="1" customWidth="1"/>
    <col min="15618" max="15621" width="15.7109375" style="970" customWidth="1"/>
    <col min="15622" max="15872" width="9.140625" style="970"/>
    <col min="15873" max="15873" width="22.42578125" style="970" bestFit="1" customWidth="1"/>
    <col min="15874" max="15877" width="15.7109375" style="970" customWidth="1"/>
    <col min="15878" max="16128" width="9.140625" style="970"/>
    <col min="16129" max="16129" width="22.42578125" style="970" bestFit="1" customWidth="1"/>
    <col min="16130" max="16133" width="15.7109375" style="970" customWidth="1"/>
    <col min="16134" max="16384" width="9.140625" style="970"/>
  </cols>
  <sheetData>
    <row r="1" spans="1:5" ht="21.75" thickBot="1">
      <c r="A1" s="1210" t="s">
        <v>1333</v>
      </c>
      <c r="B1" s="1210"/>
      <c r="C1" s="1210"/>
      <c r="D1" s="1210"/>
      <c r="E1" s="1210"/>
    </row>
    <row r="2" spans="1:5" ht="21.75" thickBot="1">
      <c r="A2" s="1211" t="s">
        <v>1274</v>
      </c>
      <c r="B2" s="1213">
        <v>2018</v>
      </c>
      <c r="C2" s="1214"/>
      <c r="D2" s="1215">
        <v>2020</v>
      </c>
      <c r="E2" s="1215"/>
    </row>
    <row r="3" spans="1:5" ht="23.25" customHeight="1" thickBot="1">
      <c r="A3" s="1212"/>
      <c r="B3" s="971" t="s">
        <v>1334</v>
      </c>
      <c r="C3" s="972" t="s">
        <v>1335</v>
      </c>
      <c r="D3" s="971" t="s">
        <v>1334</v>
      </c>
      <c r="E3" s="972" t="s">
        <v>1335</v>
      </c>
    </row>
    <row r="4" spans="1:5" ht="12.95" customHeight="1" thickBot="1">
      <c r="A4" s="648" t="s">
        <v>1336</v>
      </c>
      <c r="B4" s="973" t="s">
        <v>1337</v>
      </c>
      <c r="C4" s="974" t="s">
        <v>1338</v>
      </c>
      <c r="D4" s="973" t="s">
        <v>1339</v>
      </c>
      <c r="E4" s="974" t="s">
        <v>1339</v>
      </c>
    </row>
    <row r="5" spans="1:5" ht="12.95" customHeight="1" thickBot="1">
      <c r="A5" s="648" t="s">
        <v>1276</v>
      </c>
      <c r="B5" s="973" t="s">
        <v>1340</v>
      </c>
      <c r="C5" s="975">
        <v>85.2</v>
      </c>
      <c r="D5" s="976">
        <v>81.2</v>
      </c>
      <c r="E5" s="975">
        <v>85.2</v>
      </c>
    </row>
    <row r="6" spans="1:5" ht="12.95" customHeight="1" thickBot="1">
      <c r="A6" s="652" t="s">
        <v>1277</v>
      </c>
      <c r="B6" s="977">
        <v>78.900000000000006</v>
      </c>
      <c r="C6" s="978">
        <v>83.8</v>
      </c>
      <c r="D6" s="977">
        <v>78.900000000000006</v>
      </c>
      <c r="E6" s="978">
        <v>83.8</v>
      </c>
    </row>
    <row r="7" spans="1:5" ht="12.95" customHeight="1" thickBot="1">
      <c r="A7" s="652" t="s">
        <v>1278</v>
      </c>
      <c r="B7" s="655">
        <v>79</v>
      </c>
      <c r="C7" s="978">
        <v>83.7</v>
      </c>
      <c r="D7" s="655">
        <v>79</v>
      </c>
      <c r="E7" s="978">
        <v>83.7</v>
      </c>
    </row>
    <row r="8" spans="1:5" ht="12.95" customHeight="1" thickBot="1">
      <c r="A8" s="652" t="s">
        <v>1279</v>
      </c>
      <c r="B8" s="977">
        <v>80.2</v>
      </c>
      <c r="C8" s="978">
        <v>84.2</v>
      </c>
      <c r="D8" s="977">
        <v>80.2</v>
      </c>
      <c r="E8" s="978">
        <v>84.2</v>
      </c>
    </row>
    <row r="9" spans="1:5" ht="12.95" customHeight="1" thickBot="1">
      <c r="A9" s="652" t="s">
        <v>1280</v>
      </c>
      <c r="B9" s="977">
        <v>77.400000000000006</v>
      </c>
      <c r="C9" s="978">
        <v>82.3</v>
      </c>
      <c r="D9" s="977">
        <v>77.400000000000006</v>
      </c>
      <c r="E9" s="978">
        <v>82.3</v>
      </c>
    </row>
    <row r="10" spans="1:5" ht="12.95" customHeight="1" thickBot="1">
      <c r="A10" s="652" t="s">
        <v>1281</v>
      </c>
      <c r="B10" s="977" t="s">
        <v>1324</v>
      </c>
      <c r="C10" s="978" t="s">
        <v>1324</v>
      </c>
      <c r="D10" s="977">
        <v>74.2</v>
      </c>
      <c r="E10" s="978">
        <v>79.8</v>
      </c>
    </row>
    <row r="11" spans="1:5" ht="12.95" customHeight="1" thickBot="1">
      <c r="A11" s="652" t="s">
        <v>1282</v>
      </c>
      <c r="B11" s="977" t="s">
        <v>1324</v>
      </c>
      <c r="C11" s="978" t="s">
        <v>1324</v>
      </c>
      <c r="D11" s="977">
        <v>77.400000000000006</v>
      </c>
      <c r="E11" s="978">
        <v>82.7</v>
      </c>
    </row>
    <row r="12" spans="1:5" ht="12.95" customHeight="1" thickBot="1">
      <c r="A12" s="652" t="s">
        <v>1283</v>
      </c>
      <c r="B12" s="655">
        <v>76.5</v>
      </c>
      <c r="C12" s="85">
        <v>81.8</v>
      </c>
      <c r="D12" s="655">
        <v>76.5</v>
      </c>
      <c r="E12" s="85">
        <v>81.8</v>
      </c>
    </row>
    <row r="13" spans="1:5" ht="12.95" customHeight="1" thickBot="1">
      <c r="A13" s="652" t="s">
        <v>1284</v>
      </c>
      <c r="B13" s="977">
        <v>78.7</v>
      </c>
      <c r="C13" s="978">
        <v>82.7</v>
      </c>
      <c r="D13" s="977">
        <v>78.7</v>
      </c>
      <c r="E13" s="978">
        <v>82.7</v>
      </c>
    </row>
    <row r="14" spans="1:5" ht="12.95" customHeight="1" thickBot="1">
      <c r="A14" s="652" t="s">
        <v>1285</v>
      </c>
      <c r="B14" s="655">
        <v>74</v>
      </c>
      <c r="C14" s="978">
        <v>82.5</v>
      </c>
      <c r="D14" s="655">
        <v>74</v>
      </c>
      <c r="E14" s="978">
        <v>82.5</v>
      </c>
    </row>
    <row r="15" spans="1:5" ht="12.95" customHeight="1" thickBot="1">
      <c r="A15" s="652" t="s">
        <v>1286</v>
      </c>
      <c r="B15" s="977">
        <v>78.7</v>
      </c>
      <c r="C15" s="978">
        <v>84.5</v>
      </c>
      <c r="D15" s="977">
        <v>78.7</v>
      </c>
      <c r="E15" s="978">
        <v>84.5</v>
      </c>
    </row>
    <row r="16" spans="1:5" ht="12.95" customHeight="1" thickBot="1">
      <c r="A16" s="652" t="s">
        <v>1287</v>
      </c>
      <c r="B16" s="977">
        <v>79.400000000000006</v>
      </c>
      <c r="C16" s="978">
        <v>85.4</v>
      </c>
      <c r="D16" s="977">
        <v>79.400000000000006</v>
      </c>
      <c r="E16" s="978">
        <v>85.4</v>
      </c>
    </row>
    <row r="17" spans="1:5" ht="12.95" customHeight="1" thickBot="1">
      <c r="A17" s="652" t="s">
        <v>1288</v>
      </c>
      <c r="B17" s="977">
        <v>78.7</v>
      </c>
      <c r="C17" s="978">
        <v>83.6</v>
      </c>
      <c r="D17" s="977">
        <v>78.7</v>
      </c>
      <c r="E17" s="978">
        <v>83.6</v>
      </c>
    </row>
    <row r="18" spans="1:5" ht="12.95" customHeight="1" thickBot="1">
      <c r="A18" s="652" t="s">
        <v>1289</v>
      </c>
      <c r="B18" s="977">
        <v>79.5</v>
      </c>
      <c r="C18" s="978">
        <v>84.5</v>
      </c>
      <c r="D18" s="977">
        <v>79.5</v>
      </c>
      <c r="E18" s="978">
        <v>84.5</v>
      </c>
    </row>
    <row r="19" spans="1:5" ht="12.95" customHeight="1" thickBot="1">
      <c r="A19" s="652" t="s">
        <v>1290</v>
      </c>
      <c r="B19" s="655">
        <v>73</v>
      </c>
      <c r="C19" s="978">
        <v>80.099999999999994</v>
      </c>
      <c r="D19" s="655">
        <v>73</v>
      </c>
      <c r="E19" s="978">
        <v>80.099999999999994</v>
      </c>
    </row>
    <row r="20" spans="1:5" ht="12.95" customHeight="1" thickBot="1">
      <c r="A20" s="652" t="s">
        <v>1291</v>
      </c>
      <c r="B20" s="977">
        <v>81.2</v>
      </c>
      <c r="C20" s="978">
        <v>84.3</v>
      </c>
      <c r="D20" s="977">
        <v>81.2</v>
      </c>
      <c r="E20" s="978">
        <v>84.3</v>
      </c>
    </row>
    <row r="21" spans="1:5" ht="12.95" customHeight="1" thickBot="1">
      <c r="A21" s="652" t="s">
        <v>1292</v>
      </c>
      <c r="B21" s="977">
        <v>80.400000000000006</v>
      </c>
      <c r="C21" s="978">
        <v>83.7</v>
      </c>
      <c r="D21" s="977">
        <v>80.400000000000006</v>
      </c>
      <c r="E21" s="978">
        <v>83.7</v>
      </c>
    </row>
    <row r="22" spans="1:5" ht="12.95" customHeight="1" thickBot="1">
      <c r="A22" s="652" t="s">
        <v>1293</v>
      </c>
      <c r="B22" s="655">
        <v>81</v>
      </c>
      <c r="C22" s="978">
        <v>85.4</v>
      </c>
      <c r="D22" s="655">
        <v>81</v>
      </c>
      <c r="E22" s="978">
        <v>85.4</v>
      </c>
    </row>
    <row r="23" spans="1:5" ht="12.95" customHeight="1" thickBot="1">
      <c r="A23" s="652" t="s">
        <v>1294</v>
      </c>
      <c r="B23" s="977">
        <v>81.3</v>
      </c>
      <c r="C23" s="978">
        <v>87.5</v>
      </c>
      <c r="D23" s="977">
        <v>81.3</v>
      </c>
      <c r="E23" s="978">
        <v>87.5</v>
      </c>
    </row>
    <row r="24" spans="1:5" ht="12.95" customHeight="1" thickBot="1">
      <c r="A24" s="652" t="s">
        <v>1295</v>
      </c>
      <c r="B24" s="977">
        <v>79.599999999999994</v>
      </c>
      <c r="C24" s="978">
        <v>85.7</v>
      </c>
      <c r="D24" s="977">
        <v>79.599999999999994</v>
      </c>
      <c r="E24" s="978">
        <v>85.7</v>
      </c>
    </row>
    <row r="25" spans="1:5" ht="12.95" customHeight="1" thickBot="1">
      <c r="A25" s="652" t="s">
        <v>1296</v>
      </c>
      <c r="B25" s="977">
        <v>69.900000000000006</v>
      </c>
      <c r="C25" s="978">
        <v>79.8</v>
      </c>
      <c r="D25" s="977">
        <v>69.900000000000006</v>
      </c>
      <c r="E25" s="978">
        <v>79.8</v>
      </c>
    </row>
    <row r="26" spans="1:5" ht="12.95" customHeight="1" thickBot="1">
      <c r="A26" s="652" t="s">
        <v>1297</v>
      </c>
      <c r="B26" s="655">
        <v>70</v>
      </c>
      <c r="C26" s="978">
        <v>81.099999999999994</v>
      </c>
      <c r="D26" s="655">
        <v>70</v>
      </c>
      <c r="E26" s="978">
        <v>81.099999999999994</v>
      </c>
    </row>
    <row r="27" spans="1:5" ht="12.95" customHeight="1" thickBot="1">
      <c r="A27" s="652" t="s">
        <v>1298</v>
      </c>
      <c r="B27" s="977">
        <v>79.8</v>
      </c>
      <c r="C27" s="978">
        <v>84.2</v>
      </c>
      <c r="D27" s="977">
        <v>79.8</v>
      </c>
      <c r="E27" s="978">
        <v>84.2</v>
      </c>
    </row>
    <row r="28" spans="1:5" ht="12.95" customHeight="1" thickBot="1">
      <c r="A28" s="652" t="s">
        <v>1299</v>
      </c>
      <c r="B28" s="977">
        <v>72.099999999999994</v>
      </c>
      <c r="C28" s="978">
        <v>77.8</v>
      </c>
      <c r="D28" s="977">
        <v>72.099999999999994</v>
      </c>
      <c r="E28" s="978">
        <v>77.8</v>
      </c>
    </row>
    <row r="29" spans="1:5" ht="12.95" customHeight="1" thickBot="1">
      <c r="A29" s="652" t="s">
        <v>1300</v>
      </c>
      <c r="B29" s="977">
        <v>80.3</v>
      </c>
      <c r="C29" s="978">
        <v>83.8</v>
      </c>
      <c r="D29" s="977">
        <v>80.3</v>
      </c>
      <c r="E29" s="978">
        <v>83.8</v>
      </c>
    </row>
    <row r="30" spans="1:5" ht="12.95" customHeight="1" thickBot="1">
      <c r="A30" s="652" t="s">
        <v>1301</v>
      </c>
      <c r="B30" s="977">
        <v>80.3</v>
      </c>
      <c r="C30" s="978">
        <v>83.8</v>
      </c>
      <c r="D30" s="977">
        <v>80.3</v>
      </c>
      <c r="E30" s="978">
        <v>83.8</v>
      </c>
    </row>
    <row r="31" spans="1:5" ht="12.95" customHeight="1" thickBot="1">
      <c r="A31" s="652" t="s">
        <v>1302</v>
      </c>
      <c r="B31" s="977">
        <v>80.2</v>
      </c>
      <c r="C31" s="978">
        <v>84.2</v>
      </c>
      <c r="D31" s="977">
        <v>80.2</v>
      </c>
      <c r="E31" s="978">
        <v>84.2</v>
      </c>
    </row>
    <row r="32" spans="1:5" ht="12.95" customHeight="1" thickBot="1">
      <c r="A32" s="652" t="s">
        <v>1303</v>
      </c>
      <c r="B32" s="977">
        <v>74.5</v>
      </c>
      <c r="C32" s="978">
        <v>82.4</v>
      </c>
      <c r="D32" s="977">
        <v>74.5</v>
      </c>
      <c r="E32" s="978">
        <v>82.4</v>
      </c>
    </row>
    <row r="33" spans="1:5" ht="12.95" customHeight="1" thickBot="1">
      <c r="A33" s="652" t="s">
        <v>1304</v>
      </c>
      <c r="B33" s="977">
        <v>78.7</v>
      </c>
      <c r="C33" s="978">
        <v>84.6</v>
      </c>
      <c r="D33" s="977">
        <v>78.7</v>
      </c>
      <c r="E33" s="978">
        <v>84.6</v>
      </c>
    </row>
    <row r="34" spans="1:5" ht="12.95" customHeight="1" thickBot="1">
      <c r="A34" s="652" t="s">
        <v>1305</v>
      </c>
      <c r="B34" s="977">
        <v>73.7</v>
      </c>
      <c r="C34" s="978">
        <v>80.8</v>
      </c>
      <c r="D34" s="977">
        <v>73.7</v>
      </c>
      <c r="E34" s="978">
        <v>80.8</v>
      </c>
    </row>
    <row r="35" spans="1:5" ht="12.95" customHeight="1" thickBot="1">
      <c r="A35" s="652" t="s">
        <v>1306</v>
      </c>
      <c r="B35" s="977">
        <v>78.3</v>
      </c>
      <c r="C35" s="85">
        <v>83.8</v>
      </c>
      <c r="D35" s="977">
        <v>78.3</v>
      </c>
      <c r="E35" s="85">
        <v>83.8</v>
      </c>
    </row>
    <row r="36" spans="1:5" ht="12.95" customHeight="1" thickBot="1">
      <c r="A36" s="652" t="s">
        <v>1307</v>
      </c>
      <c r="B36" s="977">
        <v>80.599999999999994</v>
      </c>
      <c r="C36" s="85">
        <v>86</v>
      </c>
      <c r="D36" s="977">
        <v>80.599999999999994</v>
      </c>
      <c r="E36" s="85">
        <v>86</v>
      </c>
    </row>
    <row r="37" spans="1:5" ht="12.95" customHeight="1" thickBot="1">
      <c r="A37" s="652" t="s">
        <v>1308</v>
      </c>
      <c r="B37" s="977">
        <v>80.7</v>
      </c>
      <c r="C37" s="978">
        <v>84.4</v>
      </c>
      <c r="D37" s="977">
        <v>80.7</v>
      </c>
      <c r="E37" s="978">
        <v>84.4</v>
      </c>
    </row>
    <row r="38" spans="1:5" ht="12.95" customHeight="1" thickBot="1">
      <c r="A38" s="652" t="s">
        <v>1309</v>
      </c>
      <c r="B38" s="655">
        <v>81.599999999999994</v>
      </c>
      <c r="C38" s="978">
        <v>85.4</v>
      </c>
      <c r="D38" s="655">
        <v>81.599999999999994</v>
      </c>
      <c r="E38" s="978">
        <v>85.4</v>
      </c>
    </row>
    <row r="39" spans="1:5" ht="12.95" customHeight="1" thickBot="1">
      <c r="A39" s="652" t="s">
        <v>1310</v>
      </c>
      <c r="B39" s="977">
        <v>74.3</v>
      </c>
      <c r="C39" s="978">
        <v>80.2</v>
      </c>
      <c r="D39" s="977">
        <v>74.3</v>
      </c>
      <c r="E39" s="978">
        <v>80.2</v>
      </c>
    </row>
    <row r="40" spans="1:5" ht="12.95" customHeight="1" thickBot="1">
      <c r="A40" s="652" t="s">
        <v>1311</v>
      </c>
      <c r="B40" s="977">
        <v>79.400000000000006</v>
      </c>
      <c r="C40" s="978">
        <v>82.9</v>
      </c>
      <c r="D40" s="977">
        <v>79.400000000000006</v>
      </c>
      <c r="E40" s="978">
        <v>82.9</v>
      </c>
    </row>
    <row r="41" spans="1:5" ht="12.95" customHeight="1" thickBot="1">
      <c r="A41" s="652" t="s">
        <v>1312</v>
      </c>
      <c r="B41" s="977">
        <v>76.3</v>
      </c>
      <c r="C41" s="978">
        <v>81.3</v>
      </c>
      <c r="D41" s="977">
        <v>76.3</v>
      </c>
      <c r="E41" s="978">
        <v>81.3</v>
      </c>
    </row>
    <row r="42" spans="1:5" ht="12.95" customHeight="1" thickBot="1">
      <c r="A42" s="652" t="s">
        <v>1313</v>
      </c>
      <c r="B42" s="977" t="s">
        <v>1324</v>
      </c>
      <c r="C42" s="978" t="s">
        <v>1324</v>
      </c>
      <c r="D42" s="655">
        <v>73</v>
      </c>
      <c r="E42" s="978">
        <v>79.8</v>
      </c>
    </row>
    <row r="43" spans="1:5" ht="12.95" customHeight="1" thickBot="1">
      <c r="A43" s="652" t="s">
        <v>1314</v>
      </c>
      <c r="B43" s="979">
        <v>71.900000000000006</v>
      </c>
      <c r="C43" s="980">
        <v>79.3</v>
      </c>
      <c r="D43" s="977">
        <v>71.900000000000006</v>
      </c>
      <c r="E43" s="978">
        <v>79.3</v>
      </c>
    </row>
    <row r="44" spans="1:5" ht="12.95" customHeight="1" thickBot="1">
      <c r="A44" s="652" t="s">
        <v>1341</v>
      </c>
      <c r="B44" s="979">
        <v>71.3</v>
      </c>
      <c r="C44" s="980">
        <v>78.5</v>
      </c>
      <c r="D44" s="977">
        <v>71.3</v>
      </c>
      <c r="E44" s="978">
        <v>78.5</v>
      </c>
    </row>
    <row r="45" spans="1:5" ht="12.95" customHeight="1" thickBot="1">
      <c r="A45" s="652" t="s">
        <v>1342</v>
      </c>
      <c r="B45" s="979">
        <v>74.5</v>
      </c>
      <c r="C45" s="963">
        <v>79</v>
      </c>
      <c r="D45" s="977">
        <v>74.5</v>
      </c>
      <c r="E45" s="85">
        <v>79</v>
      </c>
    </row>
    <row r="46" spans="1:5" ht="12.95" customHeight="1" thickBot="1">
      <c r="A46" s="652" t="s">
        <v>1317</v>
      </c>
      <c r="B46" s="964">
        <v>75</v>
      </c>
      <c r="C46" s="980">
        <v>81.400000000000006</v>
      </c>
      <c r="D46" s="655">
        <v>75</v>
      </c>
      <c r="E46" s="978">
        <v>81.400000000000006</v>
      </c>
    </row>
    <row r="47" spans="1:5" ht="12.95" customHeight="1" thickBot="1">
      <c r="A47" s="652" t="s">
        <v>1318</v>
      </c>
      <c r="B47" s="979">
        <v>78.599999999999994</v>
      </c>
      <c r="C47" s="980">
        <v>82.8</v>
      </c>
      <c r="D47" s="977">
        <v>78.599999999999994</v>
      </c>
      <c r="E47" s="978">
        <v>82.8</v>
      </c>
    </row>
    <row r="48" spans="1:5" ht="12.95" customHeight="1" thickBot="1">
      <c r="A48" s="652" t="s">
        <v>1343</v>
      </c>
      <c r="B48" s="979">
        <v>68.099999999999994</v>
      </c>
      <c r="C48" s="980">
        <v>70.5</v>
      </c>
      <c r="D48" s="977">
        <v>68.099999999999994</v>
      </c>
      <c r="E48" s="978">
        <v>70.5</v>
      </c>
    </row>
    <row r="49" spans="1:5" ht="12.95" customHeight="1" thickBot="1">
      <c r="A49" s="652" t="s">
        <v>1344</v>
      </c>
      <c r="B49" s="979">
        <v>69.3</v>
      </c>
      <c r="C49" s="980">
        <v>73.599999999999994</v>
      </c>
      <c r="D49" s="977">
        <v>69.3</v>
      </c>
      <c r="E49" s="978">
        <v>73.599999999999994</v>
      </c>
    </row>
    <row r="50" spans="1:5" ht="12.95" customHeight="1" thickBot="1">
      <c r="A50" s="652" t="s">
        <v>1345</v>
      </c>
      <c r="B50" s="979">
        <v>80.400000000000006</v>
      </c>
      <c r="C50" s="980">
        <v>84.1</v>
      </c>
      <c r="D50" s="977">
        <v>80.400000000000006</v>
      </c>
      <c r="E50" s="978">
        <v>84.1</v>
      </c>
    </row>
    <row r="51" spans="1:5" ht="12.95" customHeight="1" thickBot="1">
      <c r="A51" s="652" t="s">
        <v>1346</v>
      </c>
      <c r="B51" s="979">
        <v>72.400000000000006</v>
      </c>
      <c r="C51" s="980">
        <v>79.3</v>
      </c>
      <c r="D51" s="977">
        <v>72.400000000000006</v>
      </c>
      <c r="E51" s="978">
        <v>79.3</v>
      </c>
    </row>
    <row r="52" spans="1:5" ht="12.95" customHeight="1" thickBot="1">
      <c r="A52" s="652" t="s">
        <v>1331</v>
      </c>
      <c r="B52" s="979">
        <v>66.8</v>
      </c>
      <c r="C52" s="980">
        <v>77.5</v>
      </c>
      <c r="D52" s="977">
        <v>66.8</v>
      </c>
      <c r="E52" s="978">
        <v>77.5</v>
      </c>
    </row>
    <row r="53" spans="1:5" ht="12.95" customHeight="1" thickBot="1">
      <c r="A53" s="652" t="s">
        <v>1347</v>
      </c>
      <c r="B53" s="979">
        <v>73.7</v>
      </c>
      <c r="C53" s="980">
        <v>76.5</v>
      </c>
      <c r="D53" s="977">
        <v>73.7</v>
      </c>
      <c r="E53" s="978">
        <v>76.5</v>
      </c>
    </row>
    <row r="54" spans="1:5" ht="12.95" customHeight="1" thickBot="1">
      <c r="A54" s="652" t="s">
        <v>1327</v>
      </c>
      <c r="B54" s="979">
        <v>60.2</v>
      </c>
      <c r="C54" s="980">
        <v>67.099999999999994</v>
      </c>
      <c r="D54" s="977">
        <v>60.2</v>
      </c>
      <c r="E54" s="978">
        <v>67.099999999999994</v>
      </c>
    </row>
    <row r="55" spans="1:5" ht="12.95" customHeight="1" thickBot="1">
      <c r="A55" s="652" t="s">
        <v>1348</v>
      </c>
      <c r="B55" s="979">
        <v>78.099999999999994</v>
      </c>
      <c r="C55" s="980">
        <v>83.4</v>
      </c>
      <c r="D55" s="655">
        <v>77.900000000000006</v>
      </c>
      <c r="E55" s="978">
        <v>83.3</v>
      </c>
    </row>
    <row r="56" spans="1:5" ht="12.95" customHeight="1" thickBot="1">
      <c r="A56" s="652" t="s">
        <v>1349</v>
      </c>
      <c r="B56" s="977" t="s">
        <v>1324</v>
      </c>
      <c r="C56" s="978" t="s">
        <v>1324</v>
      </c>
      <c r="D56" s="977">
        <v>77.099999999999994</v>
      </c>
      <c r="E56" s="978">
        <v>82.9</v>
      </c>
    </row>
  </sheetData>
  <mergeCells count="4">
    <mergeCell ref="A1:E1"/>
    <mergeCell ref="A2:A3"/>
    <mergeCell ref="B2:C2"/>
    <mergeCell ref="D2:E2"/>
  </mergeCells>
  <pageMargins left="0.7" right="0.7" top="0.75" bottom="0.75" header="0.3" footer="0.3"/>
  <pageSetup paperSize="9" orientation="portrait" r:id="rId1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0D790-F178-4E1D-B265-B4C4BEFD1601}">
  <sheetPr>
    <tabColor theme="3"/>
  </sheetPr>
  <dimension ref="A1:E54"/>
  <sheetViews>
    <sheetView rightToLeft="1" view="pageBreakPreview" zoomScale="60" zoomScaleNormal="100" workbookViewId="0">
      <selection activeCell="A2" sqref="A2:A3"/>
    </sheetView>
  </sheetViews>
  <sheetFormatPr defaultRowHeight="12.75"/>
  <cols>
    <col min="1" max="1" width="22.85546875" style="970" customWidth="1"/>
    <col min="2" max="5" width="15.7109375" style="987" customWidth="1"/>
    <col min="6" max="256" width="9.140625" style="970"/>
    <col min="257" max="257" width="22.85546875" style="970" customWidth="1"/>
    <col min="258" max="261" width="15.7109375" style="970" customWidth="1"/>
    <col min="262" max="512" width="9.140625" style="970"/>
    <col min="513" max="513" width="22.85546875" style="970" customWidth="1"/>
    <col min="514" max="517" width="15.7109375" style="970" customWidth="1"/>
    <col min="518" max="768" width="9.140625" style="970"/>
    <col min="769" max="769" width="22.85546875" style="970" customWidth="1"/>
    <col min="770" max="773" width="15.7109375" style="970" customWidth="1"/>
    <col min="774" max="1024" width="9.140625" style="970"/>
    <col min="1025" max="1025" width="22.85546875" style="970" customWidth="1"/>
    <col min="1026" max="1029" width="15.7109375" style="970" customWidth="1"/>
    <col min="1030" max="1280" width="9.140625" style="970"/>
    <col min="1281" max="1281" width="22.85546875" style="970" customWidth="1"/>
    <col min="1282" max="1285" width="15.7109375" style="970" customWidth="1"/>
    <col min="1286" max="1536" width="9.140625" style="970"/>
    <col min="1537" max="1537" width="22.85546875" style="970" customWidth="1"/>
    <col min="1538" max="1541" width="15.7109375" style="970" customWidth="1"/>
    <col min="1542" max="1792" width="9.140625" style="970"/>
    <col min="1793" max="1793" width="22.85546875" style="970" customWidth="1"/>
    <col min="1794" max="1797" width="15.7109375" style="970" customWidth="1"/>
    <col min="1798" max="2048" width="9.140625" style="970"/>
    <col min="2049" max="2049" width="22.85546875" style="970" customWidth="1"/>
    <col min="2050" max="2053" width="15.7109375" style="970" customWidth="1"/>
    <col min="2054" max="2304" width="9.140625" style="970"/>
    <col min="2305" max="2305" width="22.85546875" style="970" customWidth="1"/>
    <col min="2306" max="2309" width="15.7109375" style="970" customWidth="1"/>
    <col min="2310" max="2560" width="9.140625" style="970"/>
    <col min="2561" max="2561" width="22.85546875" style="970" customWidth="1"/>
    <col min="2562" max="2565" width="15.7109375" style="970" customWidth="1"/>
    <col min="2566" max="2816" width="9.140625" style="970"/>
    <col min="2817" max="2817" width="22.85546875" style="970" customWidth="1"/>
    <col min="2818" max="2821" width="15.7109375" style="970" customWidth="1"/>
    <col min="2822" max="3072" width="9.140625" style="970"/>
    <col min="3073" max="3073" width="22.85546875" style="970" customWidth="1"/>
    <col min="3074" max="3077" width="15.7109375" style="970" customWidth="1"/>
    <col min="3078" max="3328" width="9.140625" style="970"/>
    <col min="3329" max="3329" width="22.85546875" style="970" customWidth="1"/>
    <col min="3330" max="3333" width="15.7109375" style="970" customWidth="1"/>
    <col min="3334" max="3584" width="9.140625" style="970"/>
    <col min="3585" max="3585" width="22.85546875" style="970" customWidth="1"/>
    <col min="3586" max="3589" width="15.7109375" style="970" customWidth="1"/>
    <col min="3590" max="3840" width="9.140625" style="970"/>
    <col min="3841" max="3841" width="22.85546875" style="970" customWidth="1"/>
    <col min="3842" max="3845" width="15.7109375" style="970" customWidth="1"/>
    <col min="3846" max="4096" width="9.140625" style="970"/>
    <col min="4097" max="4097" width="22.85546875" style="970" customWidth="1"/>
    <col min="4098" max="4101" width="15.7109375" style="970" customWidth="1"/>
    <col min="4102" max="4352" width="9.140625" style="970"/>
    <col min="4353" max="4353" width="22.85546875" style="970" customWidth="1"/>
    <col min="4354" max="4357" width="15.7109375" style="970" customWidth="1"/>
    <col min="4358" max="4608" width="9.140625" style="970"/>
    <col min="4609" max="4609" width="22.85546875" style="970" customWidth="1"/>
    <col min="4610" max="4613" width="15.7109375" style="970" customWidth="1"/>
    <col min="4614" max="4864" width="9.140625" style="970"/>
    <col min="4865" max="4865" width="22.85546875" style="970" customWidth="1"/>
    <col min="4866" max="4869" width="15.7109375" style="970" customWidth="1"/>
    <col min="4870" max="5120" width="9.140625" style="970"/>
    <col min="5121" max="5121" width="22.85546875" style="970" customWidth="1"/>
    <col min="5122" max="5125" width="15.7109375" style="970" customWidth="1"/>
    <col min="5126" max="5376" width="9.140625" style="970"/>
    <col min="5377" max="5377" width="22.85546875" style="970" customWidth="1"/>
    <col min="5378" max="5381" width="15.7109375" style="970" customWidth="1"/>
    <col min="5382" max="5632" width="9.140625" style="970"/>
    <col min="5633" max="5633" width="22.85546875" style="970" customWidth="1"/>
    <col min="5634" max="5637" width="15.7109375" style="970" customWidth="1"/>
    <col min="5638" max="5888" width="9.140625" style="970"/>
    <col min="5889" max="5889" width="22.85546875" style="970" customWidth="1"/>
    <col min="5890" max="5893" width="15.7109375" style="970" customWidth="1"/>
    <col min="5894" max="6144" width="9.140625" style="970"/>
    <col min="6145" max="6145" width="22.85546875" style="970" customWidth="1"/>
    <col min="6146" max="6149" width="15.7109375" style="970" customWidth="1"/>
    <col min="6150" max="6400" width="9.140625" style="970"/>
    <col min="6401" max="6401" width="22.85546875" style="970" customWidth="1"/>
    <col min="6402" max="6405" width="15.7109375" style="970" customWidth="1"/>
    <col min="6406" max="6656" width="9.140625" style="970"/>
    <col min="6657" max="6657" width="22.85546875" style="970" customWidth="1"/>
    <col min="6658" max="6661" width="15.7109375" style="970" customWidth="1"/>
    <col min="6662" max="6912" width="9.140625" style="970"/>
    <col min="6913" max="6913" width="22.85546875" style="970" customWidth="1"/>
    <col min="6914" max="6917" width="15.7109375" style="970" customWidth="1"/>
    <col min="6918" max="7168" width="9.140625" style="970"/>
    <col min="7169" max="7169" width="22.85546875" style="970" customWidth="1"/>
    <col min="7170" max="7173" width="15.7109375" style="970" customWidth="1"/>
    <col min="7174" max="7424" width="9.140625" style="970"/>
    <col min="7425" max="7425" width="22.85546875" style="970" customWidth="1"/>
    <col min="7426" max="7429" width="15.7109375" style="970" customWidth="1"/>
    <col min="7430" max="7680" width="9.140625" style="970"/>
    <col min="7681" max="7681" width="22.85546875" style="970" customWidth="1"/>
    <col min="7682" max="7685" width="15.7109375" style="970" customWidth="1"/>
    <col min="7686" max="7936" width="9.140625" style="970"/>
    <col min="7937" max="7937" width="22.85546875" style="970" customWidth="1"/>
    <col min="7938" max="7941" width="15.7109375" style="970" customWidth="1"/>
    <col min="7942" max="8192" width="9.140625" style="970"/>
    <col min="8193" max="8193" width="22.85546875" style="970" customWidth="1"/>
    <col min="8194" max="8197" width="15.7109375" style="970" customWidth="1"/>
    <col min="8198" max="8448" width="9.140625" style="970"/>
    <col min="8449" max="8449" width="22.85546875" style="970" customWidth="1"/>
    <col min="8450" max="8453" width="15.7109375" style="970" customWidth="1"/>
    <col min="8454" max="8704" width="9.140625" style="970"/>
    <col min="8705" max="8705" width="22.85546875" style="970" customWidth="1"/>
    <col min="8706" max="8709" width="15.7109375" style="970" customWidth="1"/>
    <col min="8710" max="8960" width="9.140625" style="970"/>
    <col min="8961" max="8961" width="22.85546875" style="970" customWidth="1"/>
    <col min="8962" max="8965" width="15.7109375" style="970" customWidth="1"/>
    <col min="8966" max="9216" width="9.140625" style="970"/>
    <col min="9217" max="9217" width="22.85546875" style="970" customWidth="1"/>
    <col min="9218" max="9221" width="15.7109375" style="970" customWidth="1"/>
    <col min="9222" max="9472" width="9.140625" style="970"/>
    <col min="9473" max="9473" width="22.85546875" style="970" customWidth="1"/>
    <col min="9474" max="9477" width="15.7109375" style="970" customWidth="1"/>
    <col min="9478" max="9728" width="9.140625" style="970"/>
    <col min="9729" max="9729" width="22.85546875" style="970" customWidth="1"/>
    <col min="9730" max="9733" width="15.7109375" style="970" customWidth="1"/>
    <col min="9734" max="9984" width="9.140625" style="970"/>
    <col min="9985" max="9985" width="22.85546875" style="970" customWidth="1"/>
    <col min="9986" max="9989" width="15.7109375" style="970" customWidth="1"/>
    <col min="9990" max="10240" width="9.140625" style="970"/>
    <col min="10241" max="10241" width="22.85546875" style="970" customWidth="1"/>
    <col min="10242" max="10245" width="15.7109375" style="970" customWidth="1"/>
    <col min="10246" max="10496" width="9.140625" style="970"/>
    <col min="10497" max="10497" width="22.85546875" style="970" customWidth="1"/>
    <col min="10498" max="10501" width="15.7109375" style="970" customWidth="1"/>
    <col min="10502" max="10752" width="9.140625" style="970"/>
    <col min="10753" max="10753" width="22.85546875" style="970" customWidth="1"/>
    <col min="10754" max="10757" width="15.7109375" style="970" customWidth="1"/>
    <col min="10758" max="11008" width="9.140625" style="970"/>
    <col min="11009" max="11009" width="22.85546875" style="970" customWidth="1"/>
    <col min="11010" max="11013" width="15.7109375" style="970" customWidth="1"/>
    <col min="11014" max="11264" width="9.140625" style="970"/>
    <col min="11265" max="11265" width="22.85546875" style="970" customWidth="1"/>
    <col min="11266" max="11269" width="15.7109375" style="970" customWidth="1"/>
    <col min="11270" max="11520" width="9.140625" style="970"/>
    <col min="11521" max="11521" width="22.85546875" style="970" customWidth="1"/>
    <col min="11522" max="11525" width="15.7109375" style="970" customWidth="1"/>
    <col min="11526" max="11776" width="9.140625" style="970"/>
    <col min="11777" max="11777" width="22.85546875" style="970" customWidth="1"/>
    <col min="11778" max="11781" width="15.7109375" style="970" customWidth="1"/>
    <col min="11782" max="12032" width="9.140625" style="970"/>
    <col min="12033" max="12033" width="22.85546875" style="970" customWidth="1"/>
    <col min="12034" max="12037" width="15.7109375" style="970" customWidth="1"/>
    <col min="12038" max="12288" width="9.140625" style="970"/>
    <col min="12289" max="12289" width="22.85546875" style="970" customWidth="1"/>
    <col min="12290" max="12293" width="15.7109375" style="970" customWidth="1"/>
    <col min="12294" max="12544" width="9.140625" style="970"/>
    <col min="12545" max="12545" width="22.85546875" style="970" customWidth="1"/>
    <col min="12546" max="12549" width="15.7109375" style="970" customWidth="1"/>
    <col min="12550" max="12800" width="9.140625" style="970"/>
    <col min="12801" max="12801" width="22.85546875" style="970" customWidth="1"/>
    <col min="12802" max="12805" width="15.7109375" style="970" customWidth="1"/>
    <col min="12806" max="13056" width="9.140625" style="970"/>
    <col min="13057" max="13057" width="22.85546875" style="970" customWidth="1"/>
    <col min="13058" max="13061" width="15.7109375" style="970" customWidth="1"/>
    <col min="13062" max="13312" width="9.140625" style="970"/>
    <col min="13313" max="13313" width="22.85546875" style="970" customWidth="1"/>
    <col min="13314" max="13317" width="15.7109375" style="970" customWidth="1"/>
    <col min="13318" max="13568" width="9.140625" style="970"/>
    <col min="13569" max="13569" width="22.85546875" style="970" customWidth="1"/>
    <col min="13570" max="13573" width="15.7109375" style="970" customWidth="1"/>
    <col min="13574" max="13824" width="9.140625" style="970"/>
    <col min="13825" max="13825" width="22.85546875" style="970" customWidth="1"/>
    <col min="13826" max="13829" width="15.7109375" style="970" customWidth="1"/>
    <col min="13830" max="14080" width="9.140625" style="970"/>
    <col min="14081" max="14081" width="22.85546875" style="970" customWidth="1"/>
    <col min="14082" max="14085" width="15.7109375" style="970" customWidth="1"/>
    <col min="14086" max="14336" width="9.140625" style="970"/>
    <col min="14337" max="14337" width="22.85546875" style="970" customWidth="1"/>
    <col min="14338" max="14341" width="15.7109375" style="970" customWidth="1"/>
    <col min="14342" max="14592" width="9.140625" style="970"/>
    <col min="14593" max="14593" width="22.85546875" style="970" customWidth="1"/>
    <col min="14594" max="14597" width="15.7109375" style="970" customWidth="1"/>
    <col min="14598" max="14848" width="9.140625" style="970"/>
    <col min="14849" max="14849" width="22.85546875" style="970" customWidth="1"/>
    <col min="14850" max="14853" width="15.7109375" style="970" customWidth="1"/>
    <col min="14854" max="15104" width="9.140625" style="970"/>
    <col min="15105" max="15105" width="22.85546875" style="970" customWidth="1"/>
    <col min="15106" max="15109" width="15.7109375" style="970" customWidth="1"/>
    <col min="15110" max="15360" width="9.140625" style="970"/>
    <col min="15361" max="15361" width="22.85546875" style="970" customWidth="1"/>
    <col min="15362" max="15365" width="15.7109375" style="970" customWidth="1"/>
    <col min="15366" max="15616" width="9.140625" style="970"/>
    <col min="15617" max="15617" width="22.85546875" style="970" customWidth="1"/>
    <col min="15618" max="15621" width="15.7109375" style="970" customWidth="1"/>
    <col min="15622" max="15872" width="9.140625" style="970"/>
    <col min="15873" max="15873" width="22.85546875" style="970" customWidth="1"/>
    <col min="15874" max="15877" width="15.7109375" style="970" customWidth="1"/>
    <col min="15878" max="16128" width="9.140625" style="970"/>
    <col min="16129" max="16129" width="22.85546875" style="970" customWidth="1"/>
    <col min="16130" max="16133" width="15.7109375" style="970" customWidth="1"/>
    <col min="16134" max="16384" width="9.140625" style="970"/>
  </cols>
  <sheetData>
    <row r="1" spans="1:5" ht="21">
      <c r="A1" s="1210" t="s">
        <v>1350</v>
      </c>
      <c r="B1" s="1210"/>
      <c r="C1" s="1210"/>
      <c r="D1" s="1210"/>
      <c r="E1" s="1210"/>
    </row>
    <row r="2" spans="1:5" ht="14.25" customHeight="1" thickBot="1">
      <c r="A2" s="1216" t="s">
        <v>1274</v>
      </c>
      <c r="B2" s="1218">
        <v>2018</v>
      </c>
      <c r="C2" s="1219"/>
      <c r="D2" s="1218">
        <v>2020</v>
      </c>
      <c r="E2" s="1219"/>
    </row>
    <row r="3" spans="1:5" ht="15.75" customHeight="1" thickBot="1">
      <c r="A3" s="1217"/>
      <c r="B3" s="981" t="s">
        <v>1334</v>
      </c>
      <c r="C3" s="981" t="s">
        <v>1351</v>
      </c>
      <c r="D3" s="981" t="s">
        <v>1334</v>
      </c>
      <c r="E3" s="981" t="s">
        <v>1351</v>
      </c>
    </row>
    <row r="4" spans="1:5" ht="13.7" customHeight="1" thickBot="1">
      <c r="A4" s="982" t="s">
        <v>1336</v>
      </c>
      <c r="B4" s="983">
        <v>60</v>
      </c>
      <c r="C4" s="984">
        <v>55</v>
      </c>
      <c r="D4" s="983">
        <v>60</v>
      </c>
      <c r="E4" s="984">
        <v>55</v>
      </c>
    </row>
    <row r="5" spans="1:5" ht="13.7" customHeight="1" thickBot="1">
      <c r="A5" s="982" t="s">
        <v>1276</v>
      </c>
      <c r="B5" s="983">
        <v>65</v>
      </c>
      <c r="C5" s="984">
        <v>65</v>
      </c>
      <c r="D5" s="983">
        <v>66</v>
      </c>
      <c r="E5" s="984">
        <v>66</v>
      </c>
    </row>
    <row r="6" spans="1:5" ht="13.7" customHeight="1" thickBot="1">
      <c r="A6" s="982" t="s">
        <v>1277</v>
      </c>
      <c r="B6" s="983">
        <v>65</v>
      </c>
      <c r="C6" s="984">
        <v>60</v>
      </c>
      <c r="D6" s="983">
        <v>65</v>
      </c>
      <c r="E6" s="984">
        <v>60</v>
      </c>
    </row>
    <row r="7" spans="1:5" ht="13.7" customHeight="1" thickBot="1">
      <c r="A7" s="982" t="s">
        <v>1278</v>
      </c>
      <c r="B7" s="983">
        <v>65</v>
      </c>
      <c r="C7" s="984">
        <v>65</v>
      </c>
      <c r="D7" s="983">
        <v>65</v>
      </c>
      <c r="E7" s="984">
        <v>65</v>
      </c>
    </row>
    <row r="8" spans="1:5" ht="13.7" customHeight="1" thickBot="1">
      <c r="A8" s="982" t="s">
        <v>1279</v>
      </c>
      <c r="B8" s="983">
        <v>65</v>
      </c>
      <c r="C8" s="984">
        <v>65</v>
      </c>
      <c r="D8" s="983">
        <v>65</v>
      </c>
      <c r="E8" s="984">
        <v>65</v>
      </c>
    </row>
    <row r="9" spans="1:5" ht="13.7" customHeight="1" thickBot="1">
      <c r="A9" s="982" t="s">
        <v>1280</v>
      </c>
      <c r="B9" s="983">
        <v>65</v>
      </c>
      <c r="C9" s="984">
        <v>65</v>
      </c>
      <c r="D9" s="983">
        <v>65</v>
      </c>
      <c r="E9" s="984">
        <v>65</v>
      </c>
    </row>
    <row r="10" spans="1:5" ht="13.7" customHeight="1" thickBot="1">
      <c r="A10" s="982" t="s">
        <v>1281</v>
      </c>
      <c r="B10" s="985" t="s">
        <v>1324</v>
      </c>
      <c r="C10" s="986" t="s">
        <v>1352</v>
      </c>
      <c r="D10" s="983">
        <v>62</v>
      </c>
      <c r="E10" s="984">
        <v>57</v>
      </c>
    </row>
    <row r="11" spans="1:5" ht="13.7" customHeight="1" thickBot="1">
      <c r="A11" s="982" t="s">
        <v>1282</v>
      </c>
      <c r="B11" s="985" t="s">
        <v>1324</v>
      </c>
      <c r="C11" s="986" t="s">
        <v>1324</v>
      </c>
      <c r="D11" s="985">
        <v>61.9</v>
      </c>
      <c r="E11" s="986">
        <v>59.9</v>
      </c>
    </row>
    <row r="12" spans="1:5" ht="13.7" customHeight="1" thickBot="1">
      <c r="A12" s="982" t="s">
        <v>1283</v>
      </c>
      <c r="B12" s="985">
        <v>63.2</v>
      </c>
      <c r="C12" s="986">
        <v>62.7</v>
      </c>
      <c r="D12" s="985">
        <v>63.7</v>
      </c>
      <c r="E12" s="986">
        <v>63.7</v>
      </c>
    </row>
    <row r="13" spans="1:5" ht="13.7" customHeight="1" thickBot="1">
      <c r="A13" s="982" t="s">
        <v>1284</v>
      </c>
      <c r="B13" s="983">
        <v>65</v>
      </c>
      <c r="C13" s="984">
        <v>65</v>
      </c>
      <c r="D13" s="985">
        <v>65.5</v>
      </c>
      <c r="E13" s="986">
        <v>65.5</v>
      </c>
    </row>
    <row r="14" spans="1:5" ht="13.7" customHeight="1" thickBot="1">
      <c r="A14" s="982" t="s">
        <v>1285</v>
      </c>
      <c r="B14" s="985">
        <v>63.3</v>
      </c>
      <c r="C14" s="986">
        <v>63.3</v>
      </c>
      <c r="D14" s="985">
        <v>63.8</v>
      </c>
      <c r="E14" s="986">
        <v>63.8</v>
      </c>
    </row>
    <row r="15" spans="1:5" ht="13.7" customHeight="1" thickBot="1">
      <c r="A15" s="982" t="s">
        <v>1286</v>
      </c>
      <c r="B15" s="983">
        <v>65</v>
      </c>
      <c r="C15" s="984">
        <v>65</v>
      </c>
      <c r="D15" s="983">
        <v>65</v>
      </c>
      <c r="E15" s="984">
        <v>65</v>
      </c>
    </row>
    <row r="16" spans="1:5" ht="13.7" customHeight="1" thickBot="1">
      <c r="A16" s="982" t="s">
        <v>1287</v>
      </c>
      <c r="B16" s="985">
        <v>63.3</v>
      </c>
      <c r="C16" s="986">
        <v>63.3</v>
      </c>
      <c r="D16" s="985">
        <v>64.5</v>
      </c>
      <c r="E16" s="986">
        <v>64.5</v>
      </c>
    </row>
    <row r="17" spans="1:5" ht="13.7" customHeight="1" thickBot="1">
      <c r="A17" s="982" t="s">
        <v>1288</v>
      </c>
      <c r="B17" s="985">
        <v>65.5</v>
      </c>
      <c r="C17" s="986">
        <v>65.5</v>
      </c>
      <c r="D17" s="985">
        <v>65.7</v>
      </c>
      <c r="E17" s="986">
        <v>65.7</v>
      </c>
    </row>
    <row r="18" spans="1:5" ht="13.7" customHeight="1" thickBot="1">
      <c r="A18" s="982" t="s">
        <v>1289</v>
      </c>
      <c r="B18" s="983">
        <v>62</v>
      </c>
      <c r="C18" s="984">
        <v>62</v>
      </c>
      <c r="D18" s="983">
        <v>62</v>
      </c>
      <c r="E18" s="984">
        <v>62</v>
      </c>
    </row>
    <row r="19" spans="1:5" ht="13.7" customHeight="1" thickBot="1">
      <c r="A19" s="982" t="s">
        <v>1290</v>
      </c>
      <c r="B19" s="985">
        <v>63.5</v>
      </c>
      <c r="C19" s="984">
        <v>62</v>
      </c>
      <c r="D19" s="985">
        <v>64.5</v>
      </c>
      <c r="E19" s="984">
        <v>62</v>
      </c>
    </row>
    <row r="20" spans="1:5" ht="13.7" customHeight="1" thickBot="1">
      <c r="A20" s="982" t="s">
        <v>1291</v>
      </c>
      <c r="B20" s="983">
        <v>67</v>
      </c>
      <c r="C20" s="984">
        <v>67</v>
      </c>
      <c r="D20" s="983">
        <v>67</v>
      </c>
      <c r="E20" s="984">
        <v>67</v>
      </c>
    </row>
    <row r="21" spans="1:5" ht="13.7" customHeight="1" thickBot="1">
      <c r="A21" s="982" t="s">
        <v>1292</v>
      </c>
      <c r="B21" s="983">
        <v>66</v>
      </c>
      <c r="C21" s="984">
        <v>66</v>
      </c>
      <c r="D21" s="983">
        <v>66</v>
      </c>
      <c r="E21" s="984">
        <v>66</v>
      </c>
    </row>
    <row r="22" spans="1:5" ht="13.7" customHeight="1" thickBot="1">
      <c r="A22" s="982" t="s">
        <v>1293</v>
      </c>
      <c r="B22" s="983">
        <v>67</v>
      </c>
      <c r="C22" s="986">
        <v>66.599999999999994</v>
      </c>
      <c r="D22" s="983">
        <v>62</v>
      </c>
      <c r="E22" s="984">
        <v>62</v>
      </c>
    </row>
    <row r="23" spans="1:5" ht="13.7" customHeight="1" thickBot="1">
      <c r="A23" s="982" t="s">
        <v>1294</v>
      </c>
      <c r="B23" s="983">
        <v>65</v>
      </c>
      <c r="C23" s="984">
        <v>64</v>
      </c>
      <c r="D23" s="983">
        <v>65</v>
      </c>
      <c r="E23" s="984">
        <v>65</v>
      </c>
    </row>
    <row r="24" spans="1:5" ht="13.7" customHeight="1" thickBot="1">
      <c r="A24" s="982" t="s">
        <v>1353</v>
      </c>
      <c r="B24" s="983">
        <v>61</v>
      </c>
      <c r="C24" s="984">
        <v>61</v>
      </c>
      <c r="D24" s="983">
        <v>62</v>
      </c>
      <c r="E24" s="984">
        <v>62</v>
      </c>
    </row>
    <row r="25" spans="1:5" ht="13.7" customHeight="1" thickBot="1">
      <c r="A25" s="982" t="s">
        <v>1296</v>
      </c>
      <c r="B25" s="985">
        <v>62.8</v>
      </c>
      <c r="C25" s="986">
        <v>62.8</v>
      </c>
      <c r="D25" s="985">
        <v>63.8</v>
      </c>
      <c r="E25" s="986">
        <v>63.8</v>
      </c>
    </row>
    <row r="26" spans="1:5" ht="13.7" customHeight="1" thickBot="1">
      <c r="A26" s="982" t="s">
        <v>1297</v>
      </c>
      <c r="B26" s="985">
        <v>63.6</v>
      </c>
      <c r="C26" s="986">
        <v>61.9</v>
      </c>
      <c r="D26" s="983">
        <v>64</v>
      </c>
      <c r="E26" s="984">
        <v>63</v>
      </c>
    </row>
    <row r="27" spans="1:5" ht="13.7" customHeight="1" thickBot="1">
      <c r="A27" s="982" t="s">
        <v>1298</v>
      </c>
      <c r="B27" s="983">
        <v>62</v>
      </c>
      <c r="C27" s="984">
        <v>62</v>
      </c>
      <c r="D27" s="983">
        <v>62</v>
      </c>
      <c r="E27" s="984">
        <v>62</v>
      </c>
    </row>
    <row r="28" spans="1:5" ht="13.7" customHeight="1" thickBot="1">
      <c r="A28" s="982" t="s">
        <v>1299</v>
      </c>
      <c r="B28" s="983">
        <v>65</v>
      </c>
      <c r="C28" s="984">
        <v>65</v>
      </c>
      <c r="D28" s="983">
        <v>65</v>
      </c>
      <c r="E28" s="984">
        <v>65</v>
      </c>
    </row>
    <row r="29" spans="1:5" ht="13.7" customHeight="1" thickBot="1">
      <c r="A29" s="982" t="s">
        <v>1300</v>
      </c>
      <c r="B29" s="985">
        <v>65.8</v>
      </c>
      <c r="C29" s="986">
        <v>65.8</v>
      </c>
      <c r="D29" s="985">
        <v>66.3</v>
      </c>
      <c r="E29" s="986">
        <v>66.3</v>
      </c>
    </row>
    <row r="30" spans="1:5" ht="13.7" customHeight="1" thickBot="1">
      <c r="A30" s="982" t="s">
        <v>1301</v>
      </c>
      <c r="B30" s="983">
        <v>65</v>
      </c>
      <c r="C30" s="984">
        <v>65</v>
      </c>
      <c r="D30" s="983">
        <v>65</v>
      </c>
      <c r="E30" s="984">
        <v>65</v>
      </c>
    </row>
    <row r="31" spans="1:5" ht="13.7" customHeight="1" thickBot="1">
      <c r="A31" s="982" t="s">
        <v>1302</v>
      </c>
      <c r="B31" s="983">
        <v>67</v>
      </c>
      <c r="C31" s="984">
        <v>67</v>
      </c>
      <c r="D31" s="983">
        <v>67</v>
      </c>
      <c r="E31" s="984">
        <v>67</v>
      </c>
    </row>
    <row r="32" spans="1:5" ht="13.7" customHeight="1" thickBot="1">
      <c r="A32" s="982" t="s">
        <v>1303</v>
      </c>
      <c r="B32" s="983">
        <v>65</v>
      </c>
      <c r="C32" s="986">
        <v>60.8</v>
      </c>
      <c r="D32" s="983">
        <v>65</v>
      </c>
      <c r="E32" s="984">
        <v>60</v>
      </c>
    </row>
    <row r="33" spans="1:5" ht="13.7" customHeight="1" thickBot="1">
      <c r="A33" s="982" t="s">
        <v>1304</v>
      </c>
      <c r="B33" s="985">
        <v>65.2</v>
      </c>
      <c r="C33" s="986">
        <v>65.2</v>
      </c>
      <c r="D33" s="985">
        <v>65.3</v>
      </c>
      <c r="E33" s="986">
        <v>65.3</v>
      </c>
    </row>
    <row r="34" spans="1:5" ht="13.7" customHeight="1" thickBot="1">
      <c r="A34" s="982" t="s">
        <v>1305</v>
      </c>
      <c r="B34" s="985">
        <v>62.2</v>
      </c>
      <c r="C34" s="986">
        <v>62.2</v>
      </c>
      <c r="D34" s="985">
        <v>62.8</v>
      </c>
      <c r="E34" s="986">
        <v>62.7</v>
      </c>
    </row>
    <row r="35" spans="1:5" ht="13.7" customHeight="1" thickBot="1">
      <c r="A35" s="982" t="s">
        <v>1306</v>
      </c>
      <c r="B35" s="983">
        <v>62</v>
      </c>
      <c r="C35" s="986">
        <v>61.7</v>
      </c>
      <c r="D35" s="983">
        <v>62</v>
      </c>
      <c r="E35" s="984">
        <v>62</v>
      </c>
    </row>
    <row r="36" spans="1:5" ht="13.7" customHeight="1" thickBot="1">
      <c r="A36" s="982" t="s">
        <v>1307</v>
      </c>
      <c r="B36" s="983">
        <v>65</v>
      </c>
      <c r="C36" s="984">
        <v>65</v>
      </c>
      <c r="D36" s="983">
        <v>65</v>
      </c>
      <c r="E36" s="984">
        <v>65</v>
      </c>
    </row>
    <row r="37" spans="1:5" ht="13.7" customHeight="1" thickBot="1">
      <c r="A37" s="982" t="s">
        <v>1308</v>
      </c>
      <c r="B37" s="983">
        <v>65</v>
      </c>
      <c r="C37" s="984">
        <v>65</v>
      </c>
      <c r="D37" s="983">
        <v>65</v>
      </c>
      <c r="E37" s="984">
        <v>65</v>
      </c>
    </row>
    <row r="38" spans="1:5" ht="13.7" customHeight="1" thickBot="1">
      <c r="A38" s="982" t="s">
        <v>1309</v>
      </c>
      <c r="B38" s="983">
        <v>65</v>
      </c>
      <c r="C38" s="984">
        <v>64</v>
      </c>
      <c r="D38" s="983">
        <v>65</v>
      </c>
      <c r="E38" s="984">
        <v>64</v>
      </c>
    </row>
    <row r="39" spans="1:5" ht="13.7" customHeight="1" thickBot="1">
      <c r="A39" s="982" t="s">
        <v>1310</v>
      </c>
      <c r="B39" s="983">
        <v>51</v>
      </c>
      <c r="C39" s="984">
        <v>48</v>
      </c>
      <c r="D39" s="983">
        <v>52</v>
      </c>
      <c r="E39" s="984">
        <v>49</v>
      </c>
    </row>
    <row r="40" spans="1:5" ht="13.7" customHeight="1" thickBot="1">
      <c r="A40" s="982" t="s">
        <v>1311</v>
      </c>
      <c r="B40" s="983">
        <v>65</v>
      </c>
      <c r="C40" s="986">
        <v>62.7</v>
      </c>
      <c r="D40" s="983">
        <v>66</v>
      </c>
      <c r="E40" s="984">
        <v>66</v>
      </c>
    </row>
    <row r="41" spans="1:5" ht="13.7" customHeight="1" thickBot="1">
      <c r="A41" s="982" t="s">
        <v>1312</v>
      </c>
      <c r="B41" s="983">
        <v>66</v>
      </c>
      <c r="C41" s="984">
        <v>66</v>
      </c>
      <c r="D41" s="983">
        <v>66</v>
      </c>
      <c r="E41" s="984">
        <v>66</v>
      </c>
    </row>
    <row r="42" spans="1:5" ht="13.7" customHeight="1" thickBot="1">
      <c r="A42" s="982" t="s">
        <v>1313</v>
      </c>
      <c r="B42" s="985" t="s">
        <v>1324</v>
      </c>
      <c r="C42" s="986" t="s">
        <v>1324</v>
      </c>
      <c r="D42" s="983">
        <v>65</v>
      </c>
      <c r="E42" s="984">
        <v>60</v>
      </c>
    </row>
    <row r="43" spans="1:5" ht="13.7" customHeight="1" thickBot="1">
      <c r="A43" s="982" t="s">
        <v>1330</v>
      </c>
      <c r="B43" s="983">
        <v>57</v>
      </c>
      <c r="C43" s="984">
        <v>52</v>
      </c>
      <c r="D43" s="983">
        <v>62</v>
      </c>
      <c r="E43" s="984">
        <v>57</v>
      </c>
    </row>
    <row r="44" spans="1:5" ht="13.7" customHeight="1" thickBot="1">
      <c r="A44" s="982" t="s">
        <v>1341</v>
      </c>
      <c r="B44" s="985">
        <v>64.099999999999994</v>
      </c>
      <c r="C44" s="986">
        <v>61.2</v>
      </c>
      <c r="D44" s="985">
        <v>64.3</v>
      </c>
      <c r="E44" s="986">
        <v>61.5</v>
      </c>
    </row>
    <row r="45" spans="1:5" ht="13.7" customHeight="1" thickBot="1">
      <c r="A45" s="982" t="s">
        <v>1354</v>
      </c>
      <c r="B45" s="983">
        <v>60</v>
      </c>
      <c r="C45" s="984">
        <v>55</v>
      </c>
      <c r="D45" s="983">
        <v>60</v>
      </c>
      <c r="E45" s="984">
        <v>55</v>
      </c>
    </row>
    <row r="46" spans="1:5" ht="13.7" customHeight="1" thickBot="1">
      <c r="A46" s="982" t="s">
        <v>1317</v>
      </c>
      <c r="B46" s="983">
        <v>65</v>
      </c>
      <c r="C46" s="984">
        <v>62</v>
      </c>
      <c r="D46" s="983">
        <v>65</v>
      </c>
      <c r="E46" s="986">
        <v>62.5</v>
      </c>
    </row>
    <row r="47" spans="1:5" ht="13.7" customHeight="1" thickBot="1">
      <c r="A47" s="982" t="s">
        <v>1318</v>
      </c>
      <c r="B47" s="983">
        <v>65</v>
      </c>
      <c r="C47" s="984">
        <v>65</v>
      </c>
      <c r="D47" s="983">
        <v>65</v>
      </c>
      <c r="E47" s="984">
        <v>65</v>
      </c>
    </row>
    <row r="48" spans="1:5" ht="13.7" customHeight="1" thickBot="1">
      <c r="A48" s="982" t="s">
        <v>1319</v>
      </c>
      <c r="B48" s="983">
        <v>58</v>
      </c>
      <c r="C48" s="984">
        <v>58</v>
      </c>
      <c r="D48" s="983">
        <v>58</v>
      </c>
      <c r="E48" s="984">
        <v>58</v>
      </c>
    </row>
    <row r="49" spans="1:5" ht="13.7" customHeight="1" thickBot="1">
      <c r="A49" s="982" t="s">
        <v>1320</v>
      </c>
      <c r="B49" s="983">
        <v>56</v>
      </c>
      <c r="C49" s="984">
        <v>56</v>
      </c>
      <c r="D49" s="983">
        <v>57</v>
      </c>
      <c r="E49" s="984">
        <v>57</v>
      </c>
    </row>
    <row r="50" spans="1:5" ht="13.7" customHeight="1" thickBot="1">
      <c r="A50" s="982" t="s">
        <v>1321</v>
      </c>
      <c r="B50" s="983">
        <v>62</v>
      </c>
      <c r="C50" s="984">
        <v>62</v>
      </c>
      <c r="D50" s="983">
        <v>63</v>
      </c>
      <c r="E50" s="984">
        <v>63</v>
      </c>
    </row>
    <row r="51" spans="1:5" ht="13.7" customHeight="1" thickBot="1">
      <c r="A51" s="982" t="s">
        <v>1322</v>
      </c>
      <c r="B51" s="983">
        <v>65</v>
      </c>
      <c r="C51" s="984">
        <v>60</v>
      </c>
      <c r="D51" s="983">
        <v>65</v>
      </c>
      <c r="E51" s="986">
        <v>61.3</v>
      </c>
    </row>
    <row r="52" spans="1:5" ht="13.7" customHeight="1" thickBot="1">
      <c r="A52" s="982" t="s">
        <v>1323</v>
      </c>
      <c r="B52" s="983">
        <v>60</v>
      </c>
      <c r="C52" s="984">
        <v>55</v>
      </c>
      <c r="D52" s="985">
        <v>61.5</v>
      </c>
      <c r="E52" s="986">
        <v>56.5</v>
      </c>
    </row>
    <row r="53" spans="1:5" ht="13.7" customHeight="1" thickBot="1">
      <c r="A53" s="982" t="s">
        <v>1325</v>
      </c>
      <c r="B53" s="983">
        <v>47</v>
      </c>
      <c r="C53" s="984">
        <v>47</v>
      </c>
      <c r="D53" s="983">
        <v>47</v>
      </c>
      <c r="E53" s="984">
        <v>47</v>
      </c>
    </row>
    <row r="54" spans="1:5" ht="13.7" customHeight="1" thickBot="1">
      <c r="A54" s="982" t="s">
        <v>1355</v>
      </c>
      <c r="B54" s="983">
        <v>60</v>
      </c>
      <c r="C54" s="984">
        <v>60</v>
      </c>
      <c r="D54" s="983">
        <v>60</v>
      </c>
      <c r="E54" s="984">
        <v>60</v>
      </c>
    </row>
  </sheetData>
  <mergeCells count="4">
    <mergeCell ref="A1:E1"/>
    <mergeCell ref="A2:A3"/>
    <mergeCell ref="B2:C2"/>
    <mergeCell ref="D2:E2"/>
  </mergeCells>
  <pageMargins left="0.7" right="0.7" top="0.75" bottom="0.75" header="0.3" footer="0.3"/>
  <pageSetup paperSize="9" orientation="portrait" r:id="rId1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F49C3-8305-4EC3-8472-6A878BD0877D}">
  <sheetPr>
    <tabColor theme="3"/>
  </sheetPr>
  <dimension ref="A1:F56"/>
  <sheetViews>
    <sheetView rightToLeft="1" view="pageBreakPreview" zoomScale="60" zoomScaleNormal="100" workbookViewId="0">
      <selection activeCell="A2" sqref="A2:A3"/>
    </sheetView>
  </sheetViews>
  <sheetFormatPr defaultRowHeight="12.75"/>
  <cols>
    <col min="1" max="1" width="22.7109375" style="970" customWidth="1"/>
    <col min="2" max="5" width="15.7109375" style="970" customWidth="1"/>
    <col min="6" max="256" width="9.140625" style="970"/>
    <col min="257" max="257" width="22.7109375" style="970" customWidth="1"/>
    <col min="258" max="261" width="15.7109375" style="970" customWidth="1"/>
    <col min="262" max="512" width="9.140625" style="970"/>
    <col min="513" max="513" width="22.7109375" style="970" customWidth="1"/>
    <col min="514" max="517" width="15.7109375" style="970" customWidth="1"/>
    <col min="518" max="768" width="9.140625" style="970"/>
    <col min="769" max="769" width="22.7109375" style="970" customWidth="1"/>
    <col min="770" max="773" width="15.7109375" style="970" customWidth="1"/>
    <col min="774" max="1024" width="9.140625" style="970"/>
    <col min="1025" max="1025" width="22.7109375" style="970" customWidth="1"/>
    <col min="1026" max="1029" width="15.7109375" style="970" customWidth="1"/>
    <col min="1030" max="1280" width="9.140625" style="970"/>
    <col min="1281" max="1281" width="22.7109375" style="970" customWidth="1"/>
    <col min="1282" max="1285" width="15.7109375" style="970" customWidth="1"/>
    <col min="1286" max="1536" width="9.140625" style="970"/>
    <col min="1537" max="1537" width="22.7109375" style="970" customWidth="1"/>
    <col min="1538" max="1541" width="15.7109375" style="970" customWidth="1"/>
    <col min="1542" max="1792" width="9.140625" style="970"/>
    <col min="1793" max="1793" width="22.7109375" style="970" customWidth="1"/>
    <col min="1794" max="1797" width="15.7109375" style="970" customWidth="1"/>
    <col min="1798" max="2048" width="9.140625" style="970"/>
    <col min="2049" max="2049" width="22.7109375" style="970" customWidth="1"/>
    <col min="2050" max="2053" width="15.7109375" style="970" customWidth="1"/>
    <col min="2054" max="2304" width="9.140625" style="970"/>
    <col min="2305" max="2305" width="22.7109375" style="970" customWidth="1"/>
    <col min="2306" max="2309" width="15.7109375" style="970" customWidth="1"/>
    <col min="2310" max="2560" width="9.140625" style="970"/>
    <col min="2561" max="2561" width="22.7109375" style="970" customWidth="1"/>
    <col min="2562" max="2565" width="15.7109375" style="970" customWidth="1"/>
    <col min="2566" max="2816" width="9.140625" style="970"/>
    <col min="2817" max="2817" width="22.7109375" style="970" customWidth="1"/>
    <col min="2818" max="2821" width="15.7109375" style="970" customWidth="1"/>
    <col min="2822" max="3072" width="9.140625" style="970"/>
    <col min="3073" max="3073" width="22.7109375" style="970" customWidth="1"/>
    <col min="3074" max="3077" width="15.7109375" style="970" customWidth="1"/>
    <col min="3078" max="3328" width="9.140625" style="970"/>
    <col min="3329" max="3329" width="22.7109375" style="970" customWidth="1"/>
    <col min="3330" max="3333" width="15.7109375" style="970" customWidth="1"/>
    <col min="3334" max="3584" width="9.140625" style="970"/>
    <col min="3585" max="3585" width="22.7109375" style="970" customWidth="1"/>
    <col min="3586" max="3589" width="15.7109375" style="970" customWidth="1"/>
    <col min="3590" max="3840" width="9.140625" style="970"/>
    <col min="3841" max="3841" width="22.7109375" style="970" customWidth="1"/>
    <col min="3842" max="3845" width="15.7109375" style="970" customWidth="1"/>
    <col min="3846" max="4096" width="9.140625" style="970"/>
    <col min="4097" max="4097" width="22.7109375" style="970" customWidth="1"/>
    <col min="4098" max="4101" width="15.7109375" style="970" customWidth="1"/>
    <col min="4102" max="4352" width="9.140625" style="970"/>
    <col min="4353" max="4353" width="22.7109375" style="970" customWidth="1"/>
    <col min="4354" max="4357" width="15.7109375" style="970" customWidth="1"/>
    <col min="4358" max="4608" width="9.140625" style="970"/>
    <col min="4609" max="4609" width="22.7109375" style="970" customWidth="1"/>
    <col min="4610" max="4613" width="15.7109375" style="970" customWidth="1"/>
    <col min="4614" max="4864" width="9.140625" style="970"/>
    <col min="4865" max="4865" width="22.7109375" style="970" customWidth="1"/>
    <col min="4866" max="4869" width="15.7109375" style="970" customWidth="1"/>
    <col min="4870" max="5120" width="9.140625" style="970"/>
    <col min="5121" max="5121" width="22.7109375" style="970" customWidth="1"/>
    <col min="5122" max="5125" width="15.7109375" style="970" customWidth="1"/>
    <col min="5126" max="5376" width="9.140625" style="970"/>
    <col min="5377" max="5377" width="22.7109375" style="970" customWidth="1"/>
    <col min="5378" max="5381" width="15.7109375" style="970" customWidth="1"/>
    <col min="5382" max="5632" width="9.140625" style="970"/>
    <col min="5633" max="5633" width="22.7109375" style="970" customWidth="1"/>
    <col min="5634" max="5637" width="15.7109375" style="970" customWidth="1"/>
    <col min="5638" max="5888" width="9.140625" style="970"/>
    <col min="5889" max="5889" width="22.7109375" style="970" customWidth="1"/>
    <col min="5890" max="5893" width="15.7109375" style="970" customWidth="1"/>
    <col min="5894" max="6144" width="9.140625" style="970"/>
    <col min="6145" max="6145" width="22.7109375" style="970" customWidth="1"/>
    <col min="6146" max="6149" width="15.7109375" style="970" customWidth="1"/>
    <col min="6150" max="6400" width="9.140625" style="970"/>
    <col min="6401" max="6401" width="22.7109375" style="970" customWidth="1"/>
    <col min="6402" max="6405" width="15.7109375" style="970" customWidth="1"/>
    <col min="6406" max="6656" width="9.140625" style="970"/>
    <col min="6657" max="6657" width="22.7109375" style="970" customWidth="1"/>
    <col min="6658" max="6661" width="15.7109375" style="970" customWidth="1"/>
    <col min="6662" max="6912" width="9.140625" style="970"/>
    <col min="6913" max="6913" width="22.7109375" style="970" customWidth="1"/>
    <col min="6914" max="6917" width="15.7109375" style="970" customWidth="1"/>
    <col min="6918" max="7168" width="9.140625" style="970"/>
    <col min="7169" max="7169" width="22.7109375" style="970" customWidth="1"/>
    <col min="7170" max="7173" width="15.7109375" style="970" customWidth="1"/>
    <col min="7174" max="7424" width="9.140625" style="970"/>
    <col min="7425" max="7425" width="22.7109375" style="970" customWidth="1"/>
    <col min="7426" max="7429" width="15.7109375" style="970" customWidth="1"/>
    <col min="7430" max="7680" width="9.140625" style="970"/>
    <col min="7681" max="7681" width="22.7109375" style="970" customWidth="1"/>
    <col min="7682" max="7685" width="15.7109375" style="970" customWidth="1"/>
    <col min="7686" max="7936" width="9.140625" style="970"/>
    <col min="7937" max="7937" width="22.7109375" style="970" customWidth="1"/>
    <col min="7938" max="7941" width="15.7109375" style="970" customWidth="1"/>
    <col min="7942" max="8192" width="9.140625" style="970"/>
    <col min="8193" max="8193" width="22.7109375" style="970" customWidth="1"/>
    <col min="8194" max="8197" width="15.7109375" style="970" customWidth="1"/>
    <col min="8198" max="8448" width="9.140625" style="970"/>
    <col min="8449" max="8449" width="22.7109375" style="970" customWidth="1"/>
    <col min="8450" max="8453" width="15.7109375" style="970" customWidth="1"/>
    <col min="8454" max="8704" width="9.140625" style="970"/>
    <col min="8705" max="8705" width="22.7109375" style="970" customWidth="1"/>
    <col min="8706" max="8709" width="15.7109375" style="970" customWidth="1"/>
    <col min="8710" max="8960" width="9.140625" style="970"/>
    <col min="8961" max="8961" width="22.7109375" style="970" customWidth="1"/>
    <col min="8962" max="8965" width="15.7109375" style="970" customWidth="1"/>
    <col min="8966" max="9216" width="9.140625" style="970"/>
    <col min="9217" max="9217" width="22.7109375" style="970" customWidth="1"/>
    <col min="9218" max="9221" width="15.7109375" style="970" customWidth="1"/>
    <col min="9222" max="9472" width="9.140625" style="970"/>
    <col min="9473" max="9473" width="22.7109375" style="970" customWidth="1"/>
    <col min="9474" max="9477" width="15.7109375" style="970" customWidth="1"/>
    <col min="9478" max="9728" width="9.140625" style="970"/>
    <col min="9729" max="9729" width="22.7109375" style="970" customWidth="1"/>
    <col min="9730" max="9733" width="15.7109375" style="970" customWidth="1"/>
    <col min="9734" max="9984" width="9.140625" style="970"/>
    <col min="9985" max="9985" width="22.7109375" style="970" customWidth="1"/>
    <col min="9986" max="9989" width="15.7109375" style="970" customWidth="1"/>
    <col min="9990" max="10240" width="9.140625" style="970"/>
    <col min="10241" max="10241" width="22.7109375" style="970" customWidth="1"/>
    <col min="10242" max="10245" width="15.7109375" style="970" customWidth="1"/>
    <col min="10246" max="10496" width="9.140625" style="970"/>
    <col min="10497" max="10497" width="22.7109375" style="970" customWidth="1"/>
    <col min="10498" max="10501" width="15.7109375" style="970" customWidth="1"/>
    <col min="10502" max="10752" width="9.140625" style="970"/>
    <col min="10753" max="10753" width="22.7109375" style="970" customWidth="1"/>
    <col min="10754" max="10757" width="15.7109375" style="970" customWidth="1"/>
    <col min="10758" max="11008" width="9.140625" style="970"/>
    <col min="11009" max="11009" width="22.7109375" style="970" customWidth="1"/>
    <col min="11010" max="11013" width="15.7109375" style="970" customWidth="1"/>
    <col min="11014" max="11264" width="9.140625" style="970"/>
    <col min="11265" max="11265" width="22.7109375" style="970" customWidth="1"/>
    <col min="11266" max="11269" width="15.7109375" style="970" customWidth="1"/>
    <col min="11270" max="11520" width="9.140625" style="970"/>
    <col min="11521" max="11521" width="22.7109375" style="970" customWidth="1"/>
    <col min="11522" max="11525" width="15.7109375" style="970" customWidth="1"/>
    <col min="11526" max="11776" width="9.140625" style="970"/>
    <col min="11777" max="11777" width="22.7109375" style="970" customWidth="1"/>
    <col min="11778" max="11781" width="15.7109375" style="970" customWidth="1"/>
    <col min="11782" max="12032" width="9.140625" style="970"/>
    <col min="12033" max="12033" width="22.7109375" style="970" customWidth="1"/>
    <col min="12034" max="12037" width="15.7109375" style="970" customWidth="1"/>
    <col min="12038" max="12288" width="9.140625" style="970"/>
    <col min="12289" max="12289" width="22.7109375" style="970" customWidth="1"/>
    <col min="12290" max="12293" width="15.7109375" style="970" customWidth="1"/>
    <col min="12294" max="12544" width="9.140625" style="970"/>
    <col min="12545" max="12545" width="22.7109375" style="970" customWidth="1"/>
    <col min="12546" max="12549" width="15.7109375" style="970" customWidth="1"/>
    <col min="12550" max="12800" width="9.140625" style="970"/>
    <col min="12801" max="12801" width="22.7109375" style="970" customWidth="1"/>
    <col min="12802" max="12805" width="15.7109375" style="970" customWidth="1"/>
    <col min="12806" max="13056" width="9.140625" style="970"/>
    <col min="13057" max="13057" width="22.7109375" style="970" customWidth="1"/>
    <col min="13058" max="13061" width="15.7109375" style="970" customWidth="1"/>
    <col min="13062" max="13312" width="9.140625" style="970"/>
    <col min="13313" max="13313" width="22.7109375" style="970" customWidth="1"/>
    <col min="13314" max="13317" width="15.7109375" style="970" customWidth="1"/>
    <col min="13318" max="13568" width="9.140625" style="970"/>
    <col min="13569" max="13569" width="22.7109375" style="970" customWidth="1"/>
    <col min="13570" max="13573" width="15.7109375" style="970" customWidth="1"/>
    <col min="13574" max="13824" width="9.140625" style="970"/>
    <col min="13825" max="13825" width="22.7109375" style="970" customWidth="1"/>
    <col min="13826" max="13829" width="15.7109375" style="970" customWidth="1"/>
    <col min="13830" max="14080" width="9.140625" style="970"/>
    <col min="14081" max="14081" width="22.7109375" style="970" customWidth="1"/>
    <col min="14082" max="14085" width="15.7109375" style="970" customWidth="1"/>
    <col min="14086" max="14336" width="9.140625" style="970"/>
    <col min="14337" max="14337" width="22.7109375" style="970" customWidth="1"/>
    <col min="14338" max="14341" width="15.7109375" style="970" customWidth="1"/>
    <col min="14342" max="14592" width="9.140625" style="970"/>
    <col min="14593" max="14593" width="22.7109375" style="970" customWidth="1"/>
    <col min="14594" max="14597" width="15.7109375" style="970" customWidth="1"/>
    <col min="14598" max="14848" width="9.140625" style="970"/>
    <col min="14849" max="14849" width="22.7109375" style="970" customWidth="1"/>
    <col min="14850" max="14853" width="15.7109375" style="970" customWidth="1"/>
    <col min="14854" max="15104" width="9.140625" style="970"/>
    <col min="15105" max="15105" width="22.7109375" style="970" customWidth="1"/>
    <col min="15106" max="15109" width="15.7109375" style="970" customWidth="1"/>
    <col min="15110" max="15360" width="9.140625" style="970"/>
    <col min="15361" max="15361" width="22.7109375" style="970" customWidth="1"/>
    <col min="15362" max="15365" width="15.7109375" style="970" customWidth="1"/>
    <col min="15366" max="15616" width="9.140625" style="970"/>
    <col min="15617" max="15617" width="22.7109375" style="970" customWidth="1"/>
    <col min="15618" max="15621" width="15.7109375" style="970" customWidth="1"/>
    <col min="15622" max="15872" width="9.140625" style="970"/>
    <col min="15873" max="15873" width="22.7109375" style="970" customWidth="1"/>
    <col min="15874" max="15877" width="15.7109375" style="970" customWidth="1"/>
    <col min="15878" max="16128" width="9.140625" style="970"/>
    <col min="16129" max="16129" width="22.7109375" style="970" customWidth="1"/>
    <col min="16130" max="16133" width="15.7109375" style="970" customWidth="1"/>
    <col min="16134" max="16384" width="9.140625" style="970"/>
  </cols>
  <sheetData>
    <row r="1" spans="1:6" ht="21.75" thickBot="1">
      <c r="A1" s="1210" t="s">
        <v>1356</v>
      </c>
      <c r="B1" s="1210"/>
      <c r="C1" s="1210"/>
      <c r="D1" s="1210"/>
      <c r="E1" s="1210"/>
      <c r="F1" s="988"/>
    </row>
    <row r="2" spans="1:6" ht="21.75" thickBot="1">
      <c r="A2" s="1211" t="s">
        <v>1274</v>
      </c>
      <c r="B2" s="1215">
        <v>2018</v>
      </c>
      <c r="C2" s="1215"/>
      <c r="D2" s="1215">
        <v>2020</v>
      </c>
      <c r="E2" s="1215"/>
      <c r="F2" s="959"/>
    </row>
    <row r="3" spans="1:6" ht="21.75" thickBot="1">
      <c r="A3" s="1212"/>
      <c r="B3" s="971" t="s">
        <v>1334</v>
      </c>
      <c r="C3" s="972" t="s">
        <v>1335</v>
      </c>
      <c r="D3" s="971" t="s">
        <v>1334</v>
      </c>
      <c r="E3" s="972" t="s">
        <v>1335</v>
      </c>
      <c r="F3" s="959"/>
    </row>
    <row r="4" spans="1:6" ht="12.95" customHeight="1" thickBot="1">
      <c r="A4" s="648" t="s">
        <v>1276</v>
      </c>
      <c r="B4" s="976">
        <v>64.900000000000006</v>
      </c>
      <c r="C4" s="975">
        <v>62.1</v>
      </c>
      <c r="D4" s="976">
        <v>62.7</v>
      </c>
      <c r="E4" s="975">
        <v>59.8</v>
      </c>
      <c r="F4" s="959"/>
    </row>
    <row r="5" spans="1:6" ht="12.95" customHeight="1" thickBot="1">
      <c r="A5" s="652" t="s">
        <v>1277</v>
      </c>
      <c r="B5" s="977">
        <v>76.5</v>
      </c>
      <c r="C5" s="978">
        <v>76.5</v>
      </c>
      <c r="D5" s="977">
        <v>74.099999999999994</v>
      </c>
      <c r="E5" s="978">
        <v>74.099999999999994</v>
      </c>
      <c r="F5" s="959"/>
    </row>
    <row r="6" spans="1:6" ht="12.95" customHeight="1" thickBot="1">
      <c r="A6" s="652" t="s">
        <v>1278</v>
      </c>
      <c r="B6" s="977">
        <v>57.3</v>
      </c>
      <c r="C6" s="978">
        <v>57.3</v>
      </c>
      <c r="D6" s="977">
        <v>67.5</v>
      </c>
      <c r="E6" s="978">
        <v>67.5</v>
      </c>
      <c r="F6" s="959"/>
    </row>
    <row r="7" spans="1:6" ht="12.95" customHeight="1" thickBot="1">
      <c r="A7" s="652" t="s">
        <v>1279</v>
      </c>
      <c r="B7" s="977">
        <v>50.9</v>
      </c>
      <c r="C7" s="978">
        <v>50.9</v>
      </c>
      <c r="D7" s="977">
        <v>53.2</v>
      </c>
      <c r="E7" s="978">
        <v>53.2</v>
      </c>
      <c r="F7" s="959"/>
    </row>
    <row r="8" spans="1:6" ht="12.95" customHeight="1" thickBot="1">
      <c r="A8" s="652" t="s">
        <v>1280</v>
      </c>
      <c r="B8" s="977">
        <v>36.200000000000003</v>
      </c>
      <c r="C8" s="978">
        <v>34.6</v>
      </c>
      <c r="D8" s="977">
        <v>41.9</v>
      </c>
      <c r="E8" s="978">
        <v>40.4</v>
      </c>
      <c r="F8" s="959"/>
    </row>
    <row r="9" spans="1:6" ht="12.95" customHeight="1" thickBot="1">
      <c r="A9" s="652" t="s">
        <v>1281</v>
      </c>
      <c r="B9" s="977" t="s">
        <v>1324</v>
      </c>
      <c r="C9" s="978" t="s">
        <v>1324</v>
      </c>
      <c r="D9" s="655">
        <v>100</v>
      </c>
      <c r="E9" s="85">
        <v>100</v>
      </c>
      <c r="F9" s="959"/>
    </row>
    <row r="10" spans="1:6" ht="12.95" customHeight="1" thickBot="1">
      <c r="A10" s="652" t="s">
        <v>1282</v>
      </c>
      <c r="B10" s="977" t="s">
        <v>1324</v>
      </c>
      <c r="C10" s="978" t="s">
        <v>1352</v>
      </c>
      <c r="D10" s="977">
        <v>73.099999999999994</v>
      </c>
      <c r="E10" s="978">
        <v>73.099999999999994</v>
      </c>
      <c r="F10" s="959"/>
    </row>
    <row r="11" spans="1:6" ht="12.95" customHeight="1" thickBot="1">
      <c r="A11" s="652" t="s">
        <v>1283</v>
      </c>
      <c r="B11" s="655">
        <v>75</v>
      </c>
      <c r="C11" s="85">
        <v>75</v>
      </c>
      <c r="D11" s="655">
        <v>81.2</v>
      </c>
      <c r="E11" s="85">
        <v>81.2</v>
      </c>
      <c r="F11" s="959"/>
    </row>
    <row r="12" spans="1:6" ht="12.95" customHeight="1" thickBot="1">
      <c r="A12" s="652" t="s">
        <v>1284</v>
      </c>
      <c r="B12" s="977">
        <v>113.8</v>
      </c>
      <c r="C12" s="978">
        <v>113.8</v>
      </c>
      <c r="D12" s="977">
        <v>125.1</v>
      </c>
      <c r="E12" s="978">
        <v>125.1</v>
      </c>
      <c r="F12" s="959"/>
    </row>
    <row r="13" spans="1:6" ht="12.95" customHeight="1" thickBot="1">
      <c r="A13" s="652" t="s">
        <v>1285</v>
      </c>
      <c r="B13" s="977">
        <v>61.4</v>
      </c>
      <c r="C13" s="978">
        <v>61.4</v>
      </c>
      <c r="D13" s="977">
        <v>47.7</v>
      </c>
      <c r="E13" s="978">
        <v>47.7</v>
      </c>
      <c r="F13" s="959"/>
    </row>
    <row r="14" spans="1:6" ht="12.95" customHeight="1" thickBot="1">
      <c r="A14" s="652" t="s">
        <v>1286</v>
      </c>
      <c r="B14" s="977">
        <v>56.5</v>
      </c>
      <c r="C14" s="978">
        <v>56.5</v>
      </c>
      <c r="D14" s="977">
        <v>56.6</v>
      </c>
      <c r="E14" s="978">
        <v>56.6</v>
      </c>
      <c r="F14" s="959"/>
    </row>
    <row r="15" spans="1:6" ht="12.95" customHeight="1" thickBot="1">
      <c r="A15" s="652" t="s">
        <v>1287</v>
      </c>
      <c r="B15" s="977">
        <v>60.2</v>
      </c>
      <c r="C15" s="978">
        <v>60.2</v>
      </c>
      <c r="D15" s="977">
        <v>60.2</v>
      </c>
      <c r="E15" s="978">
        <v>60.2</v>
      </c>
      <c r="F15" s="959"/>
    </row>
    <row r="16" spans="1:6" ht="12.95" customHeight="1" thickBot="1">
      <c r="A16" s="652" t="s">
        <v>1288</v>
      </c>
      <c r="B16" s="977">
        <v>38.700000000000003</v>
      </c>
      <c r="C16" s="978">
        <v>38.700000000000003</v>
      </c>
      <c r="D16" s="977">
        <v>46.5</v>
      </c>
      <c r="E16" s="978">
        <v>46.5</v>
      </c>
      <c r="F16" s="959"/>
    </row>
    <row r="17" spans="1:6" ht="12.95" customHeight="1" thickBot="1">
      <c r="A17" s="652" t="s">
        <v>1289</v>
      </c>
      <c r="B17" s="977">
        <v>63.1</v>
      </c>
      <c r="C17" s="978">
        <v>63.1</v>
      </c>
      <c r="D17" s="977">
        <v>84.7</v>
      </c>
      <c r="E17" s="978">
        <v>84.7</v>
      </c>
      <c r="F17" s="959"/>
    </row>
    <row r="18" spans="1:6" ht="12.95" customHeight="1" thickBot="1">
      <c r="A18" s="652" t="s">
        <v>1290</v>
      </c>
      <c r="B18" s="977">
        <v>56.1</v>
      </c>
      <c r="C18" s="978">
        <v>52.2</v>
      </c>
      <c r="D18" s="977">
        <v>62.5</v>
      </c>
      <c r="E18" s="978">
        <v>58.1</v>
      </c>
      <c r="F18" s="959"/>
    </row>
    <row r="19" spans="1:6" ht="12.95" customHeight="1" thickBot="1">
      <c r="A19" s="652" t="s">
        <v>1291</v>
      </c>
      <c r="B19" s="977">
        <v>75.3</v>
      </c>
      <c r="C19" s="978">
        <v>75.3</v>
      </c>
      <c r="D19" s="977">
        <v>72.900000000000006</v>
      </c>
      <c r="E19" s="978">
        <v>72.900000000000006</v>
      </c>
      <c r="F19" s="959"/>
    </row>
    <row r="20" spans="1:6" ht="12.95" customHeight="1" thickBot="1">
      <c r="A20" s="652" t="s">
        <v>1292</v>
      </c>
      <c r="B20" s="977">
        <v>54.1</v>
      </c>
      <c r="C20" s="978">
        <v>54.1</v>
      </c>
      <c r="D20" s="977">
        <v>59.4</v>
      </c>
      <c r="E20" s="978">
        <v>59.4</v>
      </c>
      <c r="F20" s="959"/>
    </row>
    <row r="21" spans="1:6" ht="12.95" customHeight="1" thickBot="1">
      <c r="A21" s="652" t="s">
        <v>1293</v>
      </c>
      <c r="B21" s="977">
        <v>79.5</v>
      </c>
      <c r="C21" s="978">
        <v>79.5</v>
      </c>
      <c r="D21" s="977">
        <v>74.599999999999994</v>
      </c>
      <c r="E21" s="978">
        <v>74.599999999999994</v>
      </c>
      <c r="F21" s="959"/>
    </row>
    <row r="22" spans="1:6" ht="12.95" customHeight="1" thickBot="1">
      <c r="A22" s="652" t="s">
        <v>1294</v>
      </c>
      <c r="B22" s="977">
        <v>42.5</v>
      </c>
      <c r="C22" s="978">
        <v>42.5</v>
      </c>
      <c r="D22" s="977">
        <v>43.2</v>
      </c>
      <c r="E22" s="978">
        <v>43.2</v>
      </c>
      <c r="F22" s="959"/>
    </row>
    <row r="23" spans="1:6" ht="12.95" customHeight="1" thickBot="1">
      <c r="A23" s="652" t="s">
        <v>1295</v>
      </c>
      <c r="B23" s="977">
        <v>55.6</v>
      </c>
      <c r="C23" s="978">
        <v>55.6</v>
      </c>
      <c r="D23" s="977">
        <v>43.1</v>
      </c>
      <c r="E23" s="978">
        <v>43.1</v>
      </c>
      <c r="F23" s="959"/>
    </row>
    <row r="24" spans="1:6" ht="12.95" customHeight="1" thickBot="1">
      <c r="A24" s="652" t="s">
        <v>1296</v>
      </c>
      <c r="B24" s="977">
        <v>44.6</v>
      </c>
      <c r="C24" s="978">
        <v>44.6</v>
      </c>
      <c r="D24" s="977">
        <v>43.4</v>
      </c>
      <c r="E24" s="978">
        <v>43.4</v>
      </c>
      <c r="F24" s="959"/>
    </row>
    <row r="25" spans="1:6" ht="12.95" customHeight="1" thickBot="1">
      <c r="A25" s="652" t="s">
        <v>1297</v>
      </c>
      <c r="B25" s="977">
        <v>36.799999999999997</v>
      </c>
      <c r="C25" s="978">
        <v>36.799999999999997</v>
      </c>
      <c r="D25" s="977">
        <v>31.5</v>
      </c>
      <c r="E25" s="978">
        <v>31.5</v>
      </c>
      <c r="F25" s="959"/>
    </row>
    <row r="26" spans="1:6" ht="12.95" customHeight="1" thickBot="1">
      <c r="A26" s="652" t="s">
        <v>1298</v>
      </c>
      <c r="B26" s="977">
        <v>91.5</v>
      </c>
      <c r="C26" s="978">
        <v>91.5</v>
      </c>
      <c r="D26" s="977">
        <v>90.4</v>
      </c>
      <c r="E26" s="978">
        <v>90.4</v>
      </c>
      <c r="F26" s="959"/>
    </row>
    <row r="27" spans="1:6" ht="12.95" customHeight="1" thickBot="1">
      <c r="A27" s="652" t="s">
        <v>1299</v>
      </c>
      <c r="B27" s="977">
        <v>35.1</v>
      </c>
      <c r="C27" s="978">
        <v>35.1</v>
      </c>
      <c r="D27" s="977">
        <v>80.900000000000006</v>
      </c>
      <c r="E27" s="978">
        <v>80.900000000000006</v>
      </c>
      <c r="F27" s="959"/>
    </row>
    <row r="28" spans="1:6" ht="12.95" customHeight="1" thickBot="1">
      <c r="A28" s="652" t="s">
        <v>1300</v>
      </c>
      <c r="B28" s="977">
        <v>73.5</v>
      </c>
      <c r="C28" s="978">
        <v>73.5</v>
      </c>
      <c r="D28" s="977">
        <v>73.099999999999994</v>
      </c>
      <c r="E28" s="978">
        <v>73.099999999999994</v>
      </c>
      <c r="F28" s="959"/>
    </row>
    <row r="29" spans="1:6" ht="12.95" customHeight="1" thickBot="1">
      <c r="A29" s="652" t="s">
        <v>1301</v>
      </c>
      <c r="B29" s="977">
        <v>79.3</v>
      </c>
      <c r="C29" s="978">
        <v>79.3</v>
      </c>
      <c r="D29" s="977">
        <v>65.900000000000006</v>
      </c>
      <c r="E29" s="978">
        <v>65.900000000000006</v>
      </c>
      <c r="F29" s="959"/>
    </row>
    <row r="30" spans="1:6" ht="12.95" customHeight="1" thickBot="1">
      <c r="A30" s="652" t="s">
        <v>1302</v>
      </c>
      <c r="B30" s="977">
        <v>50.4</v>
      </c>
      <c r="C30" s="978">
        <v>50.4</v>
      </c>
      <c r="D30" s="977">
        <v>60.6</v>
      </c>
      <c r="E30" s="978">
        <v>60.6</v>
      </c>
      <c r="F30" s="959"/>
    </row>
    <row r="31" spans="1:6" ht="12.95" customHeight="1" thickBot="1">
      <c r="A31" s="652" t="s">
        <v>1303</v>
      </c>
      <c r="B31" s="977">
        <v>29.4</v>
      </c>
      <c r="C31" s="978">
        <v>29.8</v>
      </c>
      <c r="D31" s="977">
        <v>31.8</v>
      </c>
      <c r="E31" s="978">
        <v>31.9</v>
      </c>
      <c r="F31" s="959"/>
    </row>
    <row r="32" spans="1:6" ht="12.95" customHeight="1" thickBot="1">
      <c r="A32" s="652" t="s">
        <v>1304</v>
      </c>
      <c r="B32" s="977">
        <v>75.8</v>
      </c>
      <c r="C32" s="978">
        <v>75.8</v>
      </c>
      <c r="D32" s="977">
        <v>76.3</v>
      </c>
      <c r="E32" s="978">
        <v>76.3</v>
      </c>
      <c r="F32" s="959"/>
    </row>
    <row r="33" spans="1:6" ht="12.95" customHeight="1" thickBot="1">
      <c r="A33" s="652" t="s">
        <v>1305</v>
      </c>
      <c r="B33" s="977">
        <v>59.5</v>
      </c>
      <c r="C33" s="978">
        <v>59.5</v>
      </c>
      <c r="D33" s="977">
        <v>62.6</v>
      </c>
      <c r="E33" s="978">
        <v>62.6</v>
      </c>
      <c r="F33" s="959"/>
    </row>
    <row r="34" spans="1:6" ht="12.95" customHeight="1" thickBot="1">
      <c r="A34" s="652" t="s">
        <v>1306</v>
      </c>
      <c r="B34" s="977">
        <v>47.8</v>
      </c>
      <c r="C34" s="85">
        <v>50</v>
      </c>
      <c r="D34" s="977">
        <v>62.3</v>
      </c>
      <c r="E34" s="85">
        <v>62.3</v>
      </c>
      <c r="F34" s="959"/>
    </row>
    <row r="35" spans="1:6" ht="12.95" customHeight="1" thickBot="1">
      <c r="A35" s="652" t="s">
        <v>1307</v>
      </c>
      <c r="B35" s="977">
        <v>72.3</v>
      </c>
      <c r="C35" s="978">
        <v>72.3</v>
      </c>
      <c r="D35" s="977">
        <v>73.900000000000006</v>
      </c>
      <c r="E35" s="978">
        <v>73.900000000000006</v>
      </c>
      <c r="F35" s="959"/>
    </row>
    <row r="36" spans="1:6" ht="12.95" customHeight="1" thickBot="1">
      <c r="A36" s="652" t="s">
        <v>1308</v>
      </c>
      <c r="B36" s="977">
        <v>54.1</v>
      </c>
      <c r="C36" s="978">
        <v>54.1</v>
      </c>
      <c r="D36" s="977">
        <v>61.4</v>
      </c>
      <c r="E36" s="978">
        <v>61.4</v>
      </c>
      <c r="F36" s="959"/>
    </row>
    <row r="37" spans="1:6" ht="12.95" customHeight="1" thickBot="1">
      <c r="A37" s="652" t="s">
        <v>1309</v>
      </c>
      <c r="B37" s="655">
        <v>53</v>
      </c>
      <c r="C37" s="978">
        <v>51.8</v>
      </c>
      <c r="D37" s="655">
        <v>53.1</v>
      </c>
      <c r="E37" s="978">
        <v>52.5</v>
      </c>
      <c r="F37" s="959"/>
    </row>
    <row r="38" spans="1:6" ht="12.95" customHeight="1" thickBot="1">
      <c r="A38" s="652" t="s">
        <v>1310</v>
      </c>
      <c r="B38" s="977">
        <v>67.400000000000006</v>
      </c>
      <c r="C38" s="978">
        <v>64.3</v>
      </c>
      <c r="D38" s="977">
        <v>73.3</v>
      </c>
      <c r="E38" s="978">
        <v>70.3</v>
      </c>
      <c r="F38" s="959"/>
    </row>
    <row r="39" spans="1:6" ht="12.95" customHeight="1" thickBot="1">
      <c r="A39" s="652" t="s">
        <v>1311</v>
      </c>
      <c r="B39" s="977">
        <v>43.5</v>
      </c>
      <c r="C39" s="978">
        <v>43.5</v>
      </c>
      <c r="D39" s="977">
        <v>70.599999999999994</v>
      </c>
      <c r="E39" s="978">
        <v>70.599999999999994</v>
      </c>
      <c r="F39" s="959"/>
    </row>
    <row r="40" spans="1:6" ht="12.95" customHeight="1" thickBot="1">
      <c r="A40" s="652" t="s">
        <v>1312</v>
      </c>
      <c r="B40" s="977">
        <v>50.1</v>
      </c>
      <c r="C40" s="978">
        <v>50.1</v>
      </c>
      <c r="D40" s="977">
        <v>49.6</v>
      </c>
      <c r="E40" s="978">
        <v>49.6</v>
      </c>
      <c r="F40" s="959"/>
    </row>
    <row r="41" spans="1:6" ht="12.95" customHeight="1" thickBot="1">
      <c r="A41" s="652" t="s">
        <v>1313</v>
      </c>
      <c r="B41" s="977">
        <v>83.7</v>
      </c>
      <c r="C41" s="978">
        <v>76.900000000000006</v>
      </c>
      <c r="D41" s="655">
        <v>99</v>
      </c>
      <c r="E41" s="978">
        <v>92.7</v>
      </c>
      <c r="F41" s="959"/>
    </row>
    <row r="42" spans="1:6" ht="12.95" customHeight="1" thickBot="1">
      <c r="A42" s="652" t="s">
        <v>1314</v>
      </c>
      <c r="B42" s="977">
        <v>92.1</v>
      </c>
      <c r="C42" s="978">
        <v>92.1</v>
      </c>
      <c r="D42" s="977">
        <v>88.4</v>
      </c>
      <c r="E42" s="978">
        <v>93.3</v>
      </c>
      <c r="F42" s="959"/>
    </row>
    <row r="43" spans="1:6" ht="12.95" customHeight="1" thickBot="1">
      <c r="A43" s="652" t="s">
        <v>1341</v>
      </c>
      <c r="B43" s="977">
        <v>69.3</v>
      </c>
      <c r="C43" s="978">
        <v>69.3</v>
      </c>
      <c r="D43" s="977">
        <v>57.3</v>
      </c>
      <c r="E43" s="978">
        <v>57.3</v>
      </c>
      <c r="F43" s="959"/>
    </row>
    <row r="44" spans="1:6" ht="12.95" customHeight="1" thickBot="1">
      <c r="A44" s="652" t="s">
        <v>1342</v>
      </c>
      <c r="B44" s="977">
        <v>90.6</v>
      </c>
      <c r="C44" s="978">
        <v>77.3</v>
      </c>
      <c r="D44" s="977">
        <v>90.6</v>
      </c>
      <c r="E44" s="978">
        <v>72.2</v>
      </c>
      <c r="F44" s="959"/>
    </row>
    <row r="45" spans="1:6" ht="12.95" customHeight="1" thickBot="1">
      <c r="A45" s="652" t="s">
        <v>1317</v>
      </c>
      <c r="B45" s="977">
        <v>39.1</v>
      </c>
      <c r="C45" s="978">
        <v>39.1</v>
      </c>
      <c r="D45" s="655">
        <v>57</v>
      </c>
      <c r="E45" s="85">
        <v>57</v>
      </c>
      <c r="F45" s="959"/>
    </row>
    <row r="46" spans="1:6" ht="12.95" customHeight="1" thickBot="1">
      <c r="A46" s="652" t="s">
        <v>1318</v>
      </c>
      <c r="B46" s="977">
        <v>63.3</v>
      </c>
      <c r="C46" s="978">
        <v>63.3</v>
      </c>
      <c r="D46" s="977">
        <v>64.5</v>
      </c>
      <c r="E46" s="978">
        <v>64.5</v>
      </c>
      <c r="F46" s="959"/>
    </row>
    <row r="47" spans="1:6" ht="12.95" customHeight="1" thickBot="1">
      <c r="A47" s="652" t="s">
        <v>1343</v>
      </c>
      <c r="B47" s="977">
        <v>83.4</v>
      </c>
      <c r="C47" s="978">
        <v>80.400000000000006</v>
      </c>
      <c r="D47" s="977">
        <v>56.4</v>
      </c>
      <c r="E47" s="978">
        <v>55.6</v>
      </c>
      <c r="F47" s="959"/>
    </row>
    <row r="48" spans="1:6" ht="12.95" customHeight="1" thickBot="1">
      <c r="A48" s="652" t="s">
        <v>1344</v>
      </c>
      <c r="B48" s="977">
        <v>55.3</v>
      </c>
      <c r="C48" s="85">
        <v>53</v>
      </c>
      <c r="D48" s="977">
        <v>55.3</v>
      </c>
      <c r="E48" s="85">
        <v>53</v>
      </c>
      <c r="F48" s="959"/>
    </row>
    <row r="49" spans="1:6" ht="12.95" customHeight="1" thickBot="1">
      <c r="A49" s="652" t="s">
        <v>1345</v>
      </c>
      <c r="B49" s="977">
        <v>66.599999999999994</v>
      </c>
      <c r="C49" s="978">
        <v>66.599999999999994</v>
      </c>
      <c r="D49" s="977">
        <v>59.1</v>
      </c>
      <c r="E49" s="978">
        <v>59.1</v>
      </c>
      <c r="F49" s="959"/>
    </row>
    <row r="50" spans="1:6" ht="12.95" customHeight="1" thickBot="1">
      <c r="A50" s="652" t="s">
        <v>1346</v>
      </c>
      <c r="B50" s="977">
        <v>29.5</v>
      </c>
      <c r="C50" s="978">
        <v>28.1</v>
      </c>
      <c r="D50" s="977">
        <v>40.6</v>
      </c>
      <c r="E50" s="85">
        <v>38</v>
      </c>
      <c r="F50" s="959"/>
    </row>
    <row r="51" spans="1:6" ht="12.95" customHeight="1" thickBot="1">
      <c r="A51" s="652" t="s">
        <v>1331</v>
      </c>
      <c r="B51" s="977">
        <v>62.3</v>
      </c>
      <c r="C51" s="978">
        <v>57.9</v>
      </c>
      <c r="D51" s="977">
        <v>56.9</v>
      </c>
      <c r="E51" s="978">
        <v>53.8</v>
      </c>
      <c r="F51" s="959"/>
    </row>
    <row r="52" spans="1:6" ht="12.95" customHeight="1" thickBot="1">
      <c r="A52" s="652" t="s">
        <v>1347</v>
      </c>
      <c r="B52" s="977">
        <v>59.6</v>
      </c>
      <c r="C52" s="978">
        <v>59.6</v>
      </c>
      <c r="D52" s="977">
        <v>59.6</v>
      </c>
      <c r="E52" s="978">
        <v>59.6</v>
      </c>
      <c r="F52" s="959"/>
    </row>
    <row r="53" spans="1:6" ht="12.95" customHeight="1" thickBot="1">
      <c r="A53" s="652" t="s">
        <v>1327</v>
      </c>
      <c r="B53" s="977">
        <v>34.5</v>
      </c>
      <c r="C53" s="978">
        <v>34.5</v>
      </c>
      <c r="D53" s="977">
        <v>29.8</v>
      </c>
      <c r="E53" s="978">
        <v>29.8</v>
      </c>
      <c r="F53" s="959"/>
    </row>
    <row r="54" spans="1:6" ht="12.95" customHeight="1" thickBot="1">
      <c r="A54" s="652" t="s">
        <v>1348</v>
      </c>
      <c r="B54" s="655">
        <v>60</v>
      </c>
      <c r="C54" s="978">
        <v>59.4</v>
      </c>
      <c r="D54" s="655">
        <v>64.5</v>
      </c>
      <c r="E54" s="85">
        <v>64</v>
      </c>
      <c r="F54" s="959"/>
    </row>
    <row r="55" spans="1:6" ht="12.95" customHeight="1" thickBot="1">
      <c r="A55" s="652" t="s">
        <v>1349</v>
      </c>
      <c r="B55" s="977">
        <v>60.3</v>
      </c>
      <c r="C55" s="978">
        <v>60.2</v>
      </c>
      <c r="D55" s="977">
        <v>63.9</v>
      </c>
      <c r="E55" s="978">
        <v>63.7</v>
      </c>
      <c r="F55" s="959"/>
    </row>
    <row r="56" spans="1:6">
      <c r="A56" s="989"/>
    </row>
  </sheetData>
  <mergeCells count="4">
    <mergeCell ref="A1:E1"/>
    <mergeCell ref="A2:A3"/>
    <mergeCell ref="B2:C2"/>
    <mergeCell ref="D2:E2"/>
  </mergeCells>
  <pageMargins left="0.7" right="0.7" top="0.75" bottom="0.75" header="0.3" footer="0.3"/>
  <pageSetup paperSize="9" orientation="portrait" r:id="rId1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0B060-8EED-4A2C-B641-85692DBFB860}">
  <sheetPr>
    <tabColor theme="3"/>
  </sheetPr>
  <dimension ref="A1:I43"/>
  <sheetViews>
    <sheetView rightToLeft="1" view="pageBreakPreview" zoomScale="60" zoomScaleNormal="100" workbookViewId="0">
      <selection activeCell="A2" sqref="A2"/>
    </sheetView>
  </sheetViews>
  <sheetFormatPr defaultRowHeight="15"/>
  <cols>
    <col min="1" max="1" width="15" style="966" customWidth="1"/>
    <col min="2" max="3" width="15" style="959" customWidth="1"/>
    <col min="4" max="4" width="15" style="966" customWidth="1"/>
    <col min="5" max="5" width="15" style="959" customWidth="1"/>
    <col min="6" max="9" width="15" style="966" customWidth="1"/>
    <col min="10" max="256" width="9.140625" style="959"/>
    <col min="257" max="265" width="15" style="959" customWidth="1"/>
    <col min="266" max="512" width="9.140625" style="959"/>
    <col min="513" max="521" width="15" style="959" customWidth="1"/>
    <col min="522" max="768" width="9.140625" style="959"/>
    <col min="769" max="777" width="15" style="959" customWidth="1"/>
    <col min="778" max="1024" width="9.140625" style="959"/>
    <col min="1025" max="1033" width="15" style="959" customWidth="1"/>
    <col min="1034" max="1280" width="9.140625" style="959"/>
    <col min="1281" max="1289" width="15" style="959" customWidth="1"/>
    <col min="1290" max="1536" width="9.140625" style="959"/>
    <col min="1537" max="1545" width="15" style="959" customWidth="1"/>
    <col min="1546" max="1792" width="9.140625" style="959"/>
    <col min="1793" max="1801" width="15" style="959" customWidth="1"/>
    <col min="1802" max="2048" width="9.140625" style="959"/>
    <col min="2049" max="2057" width="15" style="959" customWidth="1"/>
    <col min="2058" max="2304" width="9.140625" style="959"/>
    <col min="2305" max="2313" width="15" style="959" customWidth="1"/>
    <col min="2314" max="2560" width="9.140625" style="959"/>
    <col min="2561" max="2569" width="15" style="959" customWidth="1"/>
    <col min="2570" max="2816" width="9.140625" style="959"/>
    <col min="2817" max="2825" width="15" style="959" customWidth="1"/>
    <col min="2826" max="3072" width="9.140625" style="959"/>
    <col min="3073" max="3081" width="15" style="959" customWidth="1"/>
    <col min="3082" max="3328" width="9.140625" style="959"/>
    <col min="3329" max="3337" width="15" style="959" customWidth="1"/>
    <col min="3338" max="3584" width="9.140625" style="959"/>
    <col min="3585" max="3593" width="15" style="959" customWidth="1"/>
    <col min="3594" max="3840" width="9.140625" style="959"/>
    <col min="3841" max="3849" width="15" style="959" customWidth="1"/>
    <col min="3850" max="4096" width="9.140625" style="959"/>
    <col min="4097" max="4105" width="15" style="959" customWidth="1"/>
    <col min="4106" max="4352" width="9.140625" style="959"/>
    <col min="4353" max="4361" width="15" style="959" customWidth="1"/>
    <col min="4362" max="4608" width="9.140625" style="959"/>
    <col min="4609" max="4617" width="15" style="959" customWidth="1"/>
    <col min="4618" max="4864" width="9.140625" style="959"/>
    <col min="4865" max="4873" width="15" style="959" customWidth="1"/>
    <col min="4874" max="5120" width="9.140625" style="959"/>
    <col min="5121" max="5129" width="15" style="959" customWidth="1"/>
    <col min="5130" max="5376" width="9.140625" style="959"/>
    <col min="5377" max="5385" width="15" style="959" customWidth="1"/>
    <col min="5386" max="5632" width="9.140625" style="959"/>
    <col min="5633" max="5641" width="15" style="959" customWidth="1"/>
    <col min="5642" max="5888" width="9.140625" style="959"/>
    <col min="5889" max="5897" width="15" style="959" customWidth="1"/>
    <col min="5898" max="6144" width="9.140625" style="959"/>
    <col min="6145" max="6153" width="15" style="959" customWidth="1"/>
    <col min="6154" max="6400" width="9.140625" style="959"/>
    <col min="6401" max="6409" width="15" style="959" customWidth="1"/>
    <col min="6410" max="6656" width="9.140625" style="959"/>
    <col min="6657" max="6665" width="15" style="959" customWidth="1"/>
    <col min="6666" max="6912" width="9.140625" style="959"/>
    <col min="6913" max="6921" width="15" style="959" customWidth="1"/>
    <col min="6922" max="7168" width="9.140625" style="959"/>
    <col min="7169" max="7177" width="15" style="959" customWidth="1"/>
    <col min="7178" max="7424" width="9.140625" style="959"/>
    <col min="7425" max="7433" width="15" style="959" customWidth="1"/>
    <col min="7434" max="7680" width="9.140625" style="959"/>
    <col min="7681" max="7689" width="15" style="959" customWidth="1"/>
    <col min="7690" max="7936" width="9.140625" style="959"/>
    <col min="7937" max="7945" width="15" style="959" customWidth="1"/>
    <col min="7946" max="8192" width="9.140625" style="959"/>
    <col min="8193" max="8201" width="15" style="959" customWidth="1"/>
    <col min="8202" max="8448" width="9.140625" style="959"/>
    <col min="8449" max="8457" width="15" style="959" customWidth="1"/>
    <col min="8458" max="8704" width="9.140625" style="959"/>
    <col min="8705" max="8713" width="15" style="959" customWidth="1"/>
    <col min="8714" max="8960" width="9.140625" style="959"/>
    <col min="8961" max="8969" width="15" style="959" customWidth="1"/>
    <col min="8970" max="9216" width="9.140625" style="959"/>
    <col min="9217" max="9225" width="15" style="959" customWidth="1"/>
    <col min="9226" max="9472" width="9.140625" style="959"/>
    <col min="9473" max="9481" width="15" style="959" customWidth="1"/>
    <col min="9482" max="9728" width="9.140625" style="959"/>
    <col min="9729" max="9737" width="15" style="959" customWidth="1"/>
    <col min="9738" max="9984" width="9.140625" style="959"/>
    <col min="9985" max="9993" width="15" style="959" customWidth="1"/>
    <col min="9994" max="10240" width="9.140625" style="959"/>
    <col min="10241" max="10249" width="15" style="959" customWidth="1"/>
    <col min="10250" max="10496" width="9.140625" style="959"/>
    <col min="10497" max="10505" width="15" style="959" customWidth="1"/>
    <col min="10506" max="10752" width="9.140625" style="959"/>
    <col min="10753" max="10761" width="15" style="959" customWidth="1"/>
    <col min="10762" max="11008" width="9.140625" style="959"/>
    <col min="11009" max="11017" width="15" style="959" customWidth="1"/>
    <col min="11018" max="11264" width="9.140625" style="959"/>
    <col min="11265" max="11273" width="15" style="959" customWidth="1"/>
    <col min="11274" max="11520" width="9.140625" style="959"/>
    <col min="11521" max="11529" width="15" style="959" customWidth="1"/>
    <col min="11530" max="11776" width="9.140625" style="959"/>
    <col min="11777" max="11785" width="15" style="959" customWidth="1"/>
    <col min="11786" max="12032" width="9.140625" style="959"/>
    <col min="12033" max="12041" width="15" style="959" customWidth="1"/>
    <col min="12042" max="12288" width="9.140625" style="959"/>
    <col min="12289" max="12297" width="15" style="959" customWidth="1"/>
    <col min="12298" max="12544" width="9.140625" style="959"/>
    <col min="12545" max="12553" width="15" style="959" customWidth="1"/>
    <col min="12554" max="12800" width="9.140625" style="959"/>
    <col min="12801" max="12809" width="15" style="959" customWidth="1"/>
    <col min="12810" max="13056" width="9.140625" style="959"/>
    <col min="13057" max="13065" width="15" style="959" customWidth="1"/>
    <col min="13066" max="13312" width="9.140625" style="959"/>
    <col min="13313" max="13321" width="15" style="959" customWidth="1"/>
    <col min="13322" max="13568" width="9.140625" style="959"/>
    <col min="13569" max="13577" width="15" style="959" customWidth="1"/>
    <col min="13578" max="13824" width="9.140625" style="959"/>
    <col min="13825" max="13833" width="15" style="959" customWidth="1"/>
    <col min="13834" max="14080" width="9.140625" style="959"/>
    <col min="14081" max="14089" width="15" style="959" customWidth="1"/>
    <col min="14090" max="14336" width="9.140625" style="959"/>
    <col min="14337" max="14345" width="15" style="959" customWidth="1"/>
    <col min="14346" max="14592" width="9.140625" style="959"/>
    <col min="14593" max="14601" width="15" style="959" customWidth="1"/>
    <col min="14602" max="14848" width="9.140625" style="959"/>
    <col min="14849" max="14857" width="15" style="959" customWidth="1"/>
    <col min="14858" max="15104" width="9.140625" style="959"/>
    <col min="15105" max="15113" width="15" style="959" customWidth="1"/>
    <col min="15114" max="15360" width="9.140625" style="959"/>
    <col min="15361" max="15369" width="15" style="959" customWidth="1"/>
    <col min="15370" max="15616" width="9.140625" style="959"/>
    <col min="15617" max="15625" width="15" style="959" customWidth="1"/>
    <col min="15626" max="15872" width="9.140625" style="959"/>
    <col min="15873" max="15881" width="15" style="959" customWidth="1"/>
    <col min="15882" max="16128" width="9.140625" style="959"/>
    <col min="16129" max="16137" width="15" style="959" customWidth="1"/>
    <col min="16138" max="16384" width="9.140625" style="959"/>
  </cols>
  <sheetData>
    <row r="1" spans="1:9" ht="33" customHeight="1">
      <c r="A1" s="1210" t="s">
        <v>1357</v>
      </c>
      <c r="B1" s="1210"/>
      <c r="C1" s="1210"/>
      <c r="D1" s="1210"/>
      <c r="E1" s="1210"/>
      <c r="F1" s="1210"/>
      <c r="G1" s="1210"/>
      <c r="H1" s="1210"/>
      <c r="I1" s="1210"/>
    </row>
    <row r="2" spans="1:9" ht="44.25" customHeight="1" thickBot="1">
      <c r="A2" s="960" t="s">
        <v>1274</v>
      </c>
      <c r="B2" s="960" t="s">
        <v>1358</v>
      </c>
      <c r="C2" s="960" t="s">
        <v>1359</v>
      </c>
      <c r="D2" s="960" t="s">
        <v>1360</v>
      </c>
      <c r="E2" s="960" t="s">
        <v>1361</v>
      </c>
      <c r="F2" s="960" t="s">
        <v>1362</v>
      </c>
      <c r="G2" s="960" t="s">
        <v>1363</v>
      </c>
      <c r="H2" s="960" t="s">
        <v>1364</v>
      </c>
      <c r="I2" s="960" t="s">
        <v>40</v>
      </c>
    </row>
    <row r="3" spans="1:9" ht="26.25" customHeight="1" thickBot="1">
      <c r="A3" s="652" t="s">
        <v>1276</v>
      </c>
      <c r="B3" s="964">
        <v>4201800</v>
      </c>
      <c r="C3" s="963">
        <v>328</v>
      </c>
      <c r="D3" s="964">
        <v>1031374</v>
      </c>
      <c r="E3" s="963">
        <v>834344</v>
      </c>
      <c r="F3" s="964">
        <v>326837</v>
      </c>
      <c r="G3" s="963">
        <v>6101</v>
      </c>
      <c r="H3" s="964">
        <v>1574334</v>
      </c>
      <c r="I3" s="961">
        <f>SUM(B3:H3)</f>
        <v>7975118</v>
      </c>
    </row>
    <row r="4" spans="1:9" ht="26.25" customHeight="1" thickBot="1">
      <c r="A4" s="652" t="s">
        <v>1277</v>
      </c>
      <c r="B4" s="964">
        <v>2125397</v>
      </c>
      <c r="C4" s="963">
        <v>601787</v>
      </c>
      <c r="D4" s="964">
        <v>224300</v>
      </c>
      <c r="E4" s="963">
        <v>274362</v>
      </c>
      <c r="F4" s="964">
        <v>149606</v>
      </c>
      <c r="G4" s="963">
        <v>147993.81</v>
      </c>
      <c r="H4" s="964">
        <v>263353</v>
      </c>
      <c r="I4" s="961">
        <f>SUM(B4:H4)</f>
        <v>3786798.81</v>
      </c>
    </row>
    <row r="5" spans="1:9" ht="26.25" customHeight="1" thickBot="1">
      <c r="A5" s="652" t="s">
        <v>1278</v>
      </c>
      <c r="B5" s="964">
        <v>3167272.16</v>
      </c>
      <c r="C5" s="963">
        <v>692754</v>
      </c>
      <c r="D5" s="964">
        <v>838548.94499999995</v>
      </c>
      <c r="E5" s="963">
        <v>363353.17</v>
      </c>
      <c r="F5" s="964">
        <v>15385.156000000001</v>
      </c>
      <c r="G5" s="963">
        <v>107852.223</v>
      </c>
      <c r="H5" s="964">
        <v>825063.98</v>
      </c>
      <c r="I5" s="961">
        <f>SUM(B5:H5)</f>
        <v>6010229.6340000015</v>
      </c>
    </row>
    <row r="6" spans="1:9" ht="26.25" customHeight="1" thickBot="1">
      <c r="A6" s="652" t="s">
        <v>1279</v>
      </c>
      <c r="B6" s="964">
        <v>15391963</v>
      </c>
      <c r="C6" s="963">
        <v>1524053</v>
      </c>
      <c r="D6" s="964">
        <v>529906</v>
      </c>
      <c r="E6" s="963">
        <v>476452.5</v>
      </c>
      <c r="F6" s="964">
        <v>167050.79999999999</v>
      </c>
      <c r="G6" s="963">
        <v>80086.66</v>
      </c>
      <c r="H6" s="964">
        <v>870.83299999999997</v>
      </c>
      <c r="I6" s="961">
        <v>18170382.793000001</v>
      </c>
    </row>
    <row r="7" spans="1:9" ht="26.25" customHeight="1" thickBot="1">
      <c r="A7" s="652" t="s">
        <v>1280</v>
      </c>
      <c r="B7" s="964">
        <v>1743302.5</v>
      </c>
      <c r="C7" s="963">
        <v>538622.48</v>
      </c>
      <c r="D7" s="964">
        <v>451542.8</v>
      </c>
      <c r="E7" s="963">
        <v>202100.1</v>
      </c>
      <c r="F7" s="964">
        <v>72440.38</v>
      </c>
      <c r="G7" s="963">
        <v>251534.74</v>
      </c>
      <c r="H7" s="964">
        <v>716880</v>
      </c>
      <c r="I7" s="961">
        <v>3976423</v>
      </c>
    </row>
    <row r="8" spans="1:9" ht="26.25" customHeight="1" thickBot="1">
      <c r="A8" s="652" t="s">
        <v>1283</v>
      </c>
      <c r="B8" s="964">
        <v>1085477</v>
      </c>
      <c r="C8" s="963">
        <v>342401</v>
      </c>
      <c r="D8" s="964">
        <v>260301</v>
      </c>
      <c r="E8" s="963">
        <v>33131.83</v>
      </c>
      <c r="F8" s="964">
        <v>171908.6</v>
      </c>
      <c r="G8" s="963">
        <v>172252.1</v>
      </c>
      <c r="H8" s="964">
        <v>108564.74</v>
      </c>
      <c r="I8" s="961">
        <v>2174036.27</v>
      </c>
    </row>
    <row r="9" spans="1:9" ht="26.25" customHeight="1" thickBot="1">
      <c r="A9" s="652" t="s">
        <v>1284</v>
      </c>
      <c r="B9" s="964">
        <v>1204701</v>
      </c>
      <c r="C9" s="963" t="s">
        <v>1324</v>
      </c>
      <c r="D9" s="964">
        <v>270693</v>
      </c>
      <c r="E9" s="963">
        <v>100710.5</v>
      </c>
      <c r="F9" s="964">
        <v>49029</v>
      </c>
      <c r="G9" s="963">
        <v>65652.55</v>
      </c>
      <c r="H9" s="964">
        <v>642078.5</v>
      </c>
      <c r="I9" s="961">
        <v>2332864.5499999998</v>
      </c>
    </row>
    <row r="10" spans="1:9" ht="26.25" customHeight="1" thickBot="1">
      <c r="A10" s="652" t="s">
        <v>1285</v>
      </c>
      <c r="B10" s="964">
        <v>308100</v>
      </c>
      <c r="C10" s="963">
        <v>6359</v>
      </c>
      <c r="D10" s="964">
        <v>177170</v>
      </c>
      <c r="E10" s="963">
        <v>20045.332999999999</v>
      </c>
      <c r="F10" s="964">
        <v>28509.85</v>
      </c>
      <c r="G10" s="963">
        <v>10784.629000000001</v>
      </c>
      <c r="H10" s="964">
        <v>6316.7669999999998</v>
      </c>
      <c r="I10" s="961">
        <v>557285.57899999991</v>
      </c>
    </row>
    <row r="11" spans="1:9" ht="26.25" customHeight="1" thickBot="1">
      <c r="A11" s="652" t="s">
        <v>1286</v>
      </c>
      <c r="B11" s="964">
        <v>1379076</v>
      </c>
      <c r="C11" s="963">
        <v>267412</v>
      </c>
      <c r="D11" s="964">
        <v>217852</v>
      </c>
      <c r="E11" s="963">
        <v>333909</v>
      </c>
      <c r="F11" s="964">
        <v>40791</v>
      </c>
      <c r="G11" s="963">
        <v>54614.29</v>
      </c>
      <c r="H11" s="964">
        <v>738399</v>
      </c>
      <c r="I11" s="961">
        <v>3032053.29</v>
      </c>
    </row>
    <row r="12" spans="1:9" ht="26.25" customHeight="1" thickBot="1">
      <c r="A12" s="652" t="s">
        <v>1287</v>
      </c>
      <c r="B12" s="964">
        <v>22787455</v>
      </c>
      <c r="C12" s="963">
        <v>5190215</v>
      </c>
      <c r="D12" s="964">
        <v>3058776.5900000003</v>
      </c>
      <c r="E12" s="963">
        <v>3056018</v>
      </c>
      <c r="F12" s="964">
        <v>1179877</v>
      </c>
      <c r="G12" s="963">
        <v>21643.84</v>
      </c>
      <c r="H12" s="964">
        <v>10931058.166999999</v>
      </c>
      <c r="I12" s="961">
        <v>46225043.597000003</v>
      </c>
    </row>
    <row r="13" spans="1:9" ht="26.25" customHeight="1" thickBot="1">
      <c r="A13" s="652" t="s">
        <v>1288</v>
      </c>
      <c r="B13" s="964">
        <v>17318855</v>
      </c>
      <c r="C13" s="963">
        <v>6301238</v>
      </c>
      <c r="D13" s="964">
        <v>8058661</v>
      </c>
      <c r="E13" s="963">
        <v>5902561</v>
      </c>
      <c r="F13" s="964">
        <v>1829032</v>
      </c>
      <c r="G13" s="963">
        <v>1722918</v>
      </c>
      <c r="H13" s="964">
        <v>1679678</v>
      </c>
      <c r="I13" s="961">
        <v>42812943</v>
      </c>
    </row>
    <row r="14" spans="1:9" ht="26.25" customHeight="1" thickBot="1">
      <c r="A14" s="652" t="s">
        <v>1289</v>
      </c>
      <c r="B14" s="964">
        <v>2153454</v>
      </c>
      <c r="C14" s="963">
        <v>711659</v>
      </c>
      <c r="D14" s="964">
        <v>125005</v>
      </c>
      <c r="E14" s="963">
        <v>302607</v>
      </c>
      <c r="F14" s="964">
        <v>32952</v>
      </c>
      <c r="G14" s="963">
        <v>216302</v>
      </c>
      <c r="H14" s="964">
        <v>871491</v>
      </c>
      <c r="I14" s="961">
        <v>4413470</v>
      </c>
    </row>
    <row r="15" spans="1:9" ht="26.25" customHeight="1" thickBot="1">
      <c r="A15" s="652" t="s">
        <v>1290</v>
      </c>
      <c r="B15" s="964">
        <v>2103832</v>
      </c>
      <c r="C15" s="963">
        <v>126522</v>
      </c>
      <c r="D15" s="964">
        <v>457100</v>
      </c>
      <c r="E15" s="963">
        <v>63951</v>
      </c>
      <c r="F15" s="964">
        <v>318493.71999999997</v>
      </c>
      <c r="G15" s="963">
        <v>72582.740000000005</v>
      </c>
      <c r="H15" s="964">
        <v>930633</v>
      </c>
      <c r="I15" s="961">
        <v>4073114.46</v>
      </c>
    </row>
    <row r="16" spans="1:9" ht="26.25" customHeight="1" thickBot="1">
      <c r="A16" s="652" t="s">
        <v>1291</v>
      </c>
      <c r="B16" s="964">
        <v>33440</v>
      </c>
      <c r="C16" s="963">
        <v>6647</v>
      </c>
      <c r="D16" s="964">
        <v>20316</v>
      </c>
      <c r="E16" s="963" t="s">
        <v>1324</v>
      </c>
      <c r="F16" s="964">
        <v>12614</v>
      </c>
      <c r="G16" s="963" t="s">
        <v>1324</v>
      </c>
      <c r="H16" s="964">
        <v>25084</v>
      </c>
      <c r="I16" s="961">
        <v>98101</v>
      </c>
    </row>
    <row r="17" spans="1:9" ht="26.25" customHeight="1" thickBot="1">
      <c r="A17" s="652" t="s">
        <v>1292</v>
      </c>
      <c r="B17" s="964">
        <v>506923</v>
      </c>
      <c r="C17" s="963">
        <v>123136</v>
      </c>
      <c r="D17" s="964">
        <v>198603</v>
      </c>
      <c r="E17" s="963">
        <v>189322</v>
      </c>
      <c r="F17" s="964">
        <v>66982</v>
      </c>
      <c r="G17" s="963">
        <v>70670</v>
      </c>
      <c r="H17" s="964">
        <v>229544</v>
      </c>
      <c r="I17" s="961">
        <v>1385180</v>
      </c>
    </row>
    <row r="18" spans="1:9" ht="26.25" customHeight="1" thickBot="1">
      <c r="A18" s="652" t="s">
        <v>1293</v>
      </c>
      <c r="B18" s="964">
        <v>897438</v>
      </c>
      <c r="C18" s="963">
        <v>4416203</v>
      </c>
      <c r="D18" s="964">
        <v>18161</v>
      </c>
      <c r="E18" s="963">
        <v>1336519.3</v>
      </c>
      <c r="F18" s="964">
        <v>782487</v>
      </c>
      <c r="G18" s="963">
        <v>1705808</v>
      </c>
      <c r="H18" s="964">
        <v>320745.64399999997</v>
      </c>
      <c r="I18" s="961">
        <v>9477361.9440000001</v>
      </c>
    </row>
    <row r="19" spans="1:9" ht="26.25" customHeight="1" thickBot="1">
      <c r="A19" s="652" t="s">
        <v>1294</v>
      </c>
      <c r="B19" s="964">
        <v>48904307</v>
      </c>
      <c r="C19" s="963">
        <v>6039922</v>
      </c>
      <c r="D19" s="964">
        <v>3326712</v>
      </c>
      <c r="E19" s="963">
        <v>374762</v>
      </c>
      <c r="F19" s="964">
        <v>2896043</v>
      </c>
      <c r="G19" s="963">
        <v>2015013</v>
      </c>
      <c r="H19" s="964">
        <v>2831835</v>
      </c>
      <c r="I19" s="961">
        <v>66388594</v>
      </c>
    </row>
    <row r="20" spans="1:9" ht="26.25" customHeight="1" thickBot="1">
      <c r="A20" s="652" t="s">
        <v>1295</v>
      </c>
      <c r="B20" s="964">
        <v>9484812</v>
      </c>
      <c r="C20" s="963">
        <v>951969</v>
      </c>
      <c r="D20" s="964">
        <v>256526</v>
      </c>
      <c r="E20" s="963">
        <v>421457</v>
      </c>
      <c r="F20" s="964">
        <v>14634</v>
      </c>
      <c r="G20" s="963">
        <v>44360</v>
      </c>
      <c r="H20" s="964">
        <v>7354956</v>
      </c>
      <c r="I20" s="961">
        <v>18528714</v>
      </c>
    </row>
    <row r="21" spans="1:9" ht="26.25" customHeight="1" thickBot="1">
      <c r="A21" s="652" t="s">
        <v>1296</v>
      </c>
      <c r="B21" s="964">
        <v>465136</v>
      </c>
      <c r="C21" s="963">
        <v>19467</v>
      </c>
      <c r="D21" s="964">
        <v>111097</v>
      </c>
      <c r="E21" s="963">
        <v>32283</v>
      </c>
      <c r="F21" s="964">
        <v>22959</v>
      </c>
      <c r="G21" s="963">
        <v>21736.11</v>
      </c>
      <c r="H21" s="964">
        <v>67364</v>
      </c>
      <c r="I21" s="961">
        <v>740042.11</v>
      </c>
    </row>
    <row r="22" spans="1:9" ht="26.25" customHeight="1" thickBot="1">
      <c r="A22" s="652" t="s">
        <v>1297</v>
      </c>
      <c r="B22" s="964">
        <v>706000</v>
      </c>
      <c r="C22" s="963">
        <v>247300</v>
      </c>
      <c r="D22" s="964">
        <v>239886</v>
      </c>
      <c r="E22" s="963">
        <v>57854</v>
      </c>
      <c r="F22" s="964">
        <v>69425</v>
      </c>
      <c r="G22" s="963">
        <v>30767.465</v>
      </c>
      <c r="H22" s="964">
        <v>163006.70000000001</v>
      </c>
      <c r="I22" s="961">
        <v>1514239.165</v>
      </c>
    </row>
    <row r="23" spans="1:9" ht="26.25" customHeight="1" thickBot="1">
      <c r="A23" s="652" t="s">
        <v>1298</v>
      </c>
      <c r="B23" s="964">
        <v>138139</v>
      </c>
      <c r="C23" s="963">
        <v>47746</v>
      </c>
      <c r="D23" s="964">
        <v>30029</v>
      </c>
      <c r="E23" s="963">
        <v>10311</v>
      </c>
      <c r="F23" s="964">
        <v>47971</v>
      </c>
      <c r="G23" s="963">
        <v>3855.3480000000004</v>
      </c>
      <c r="H23" s="964">
        <v>23949</v>
      </c>
      <c r="I23" s="961">
        <v>302000.348</v>
      </c>
    </row>
    <row r="24" spans="1:9" ht="26.25" customHeight="1" thickBot="1">
      <c r="A24" s="652" t="s">
        <v>1299</v>
      </c>
      <c r="B24" s="964">
        <v>8292871</v>
      </c>
      <c r="C24" s="963">
        <v>1070484</v>
      </c>
      <c r="D24" s="964">
        <v>303717</v>
      </c>
      <c r="E24" s="963" t="s">
        <v>1324</v>
      </c>
      <c r="F24" s="964">
        <v>824403</v>
      </c>
      <c r="G24" s="963">
        <v>5938659</v>
      </c>
      <c r="H24" s="964">
        <v>7476834</v>
      </c>
      <c r="I24" s="961">
        <v>23906968</v>
      </c>
    </row>
    <row r="25" spans="1:9" ht="26.25" customHeight="1" thickBot="1">
      <c r="A25" s="652" t="s">
        <v>1300</v>
      </c>
      <c r="B25" s="964">
        <v>5908024.1699999999</v>
      </c>
      <c r="C25" s="963">
        <v>820495</v>
      </c>
      <c r="D25" s="964">
        <v>845316.13</v>
      </c>
      <c r="E25" s="963">
        <v>263648.3</v>
      </c>
      <c r="F25" s="964">
        <v>29458</v>
      </c>
      <c r="G25" s="963">
        <v>351676</v>
      </c>
      <c r="H25" s="964">
        <v>497205.8</v>
      </c>
      <c r="I25" s="961">
        <v>8715823.3999999985</v>
      </c>
    </row>
    <row r="26" spans="1:9" ht="26.25" customHeight="1" thickBot="1">
      <c r="A26" s="652" t="s">
        <v>1301</v>
      </c>
      <c r="B26" s="964">
        <v>788405</v>
      </c>
      <c r="C26" s="963">
        <v>1</v>
      </c>
      <c r="D26" s="964">
        <v>220943</v>
      </c>
      <c r="E26" s="963">
        <v>78444</v>
      </c>
      <c r="F26" s="964">
        <v>103990</v>
      </c>
      <c r="G26" s="963">
        <v>61203</v>
      </c>
      <c r="H26" s="964">
        <v>573953</v>
      </c>
      <c r="I26" s="961">
        <v>1826939</v>
      </c>
    </row>
    <row r="27" spans="1:9" ht="26.25" customHeight="1" thickBot="1">
      <c r="A27" s="652" t="s">
        <v>1302</v>
      </c>
      <c r="B27" s="964">
        <v>1013883</v>
      </c>
      <c r="C27" s="963">
        <v>17188</v>
      </c>
      <c r="D27" s="964">
        <v>463213</v>
      </c>
      <c r="E27" s="963">
        <v>53156</v>
      </c>
      <c r="F27" s="964">
        <v>151091</v>
      </c>
      <c r="G27" s="963">
        <v>78895.89</v>
      </c>
      <c r="H27" s="964">
        <v>60717.8</v>
      </c>
      <c r="I27" s="961">
        <v>1838144.69</v>
      </c>
    </row>
    <row r="28" spans="1:9" ht="26.25" customHeight="1" thickBot="1">
      <c r="A28" s="652" t="s">
        <v>1303</v>
      </c>
      <c r="B28" s="964">
        <v>23019819</v>
      </c>
      <c r="C28" s="963">
        <v>1451910</v>
      </c>
      <c r="D28" s="964">
        <v>1809149.7</v>
      </c>
      <c r="E28" s="963">
        <v>153268</v>
      </c>
      <c r="F28" s="964">
        <v>366201</v>
      </c>
      <c r="G28" s="963">
        <v>751397.57000000007</v>
      </c>
      <c r="H28" s="964">
        <v>815497</v>
      </c>
      <c r="I28" s="961">
        <v>28367242.27</v>
      </c>
    </row>
    <row r="29" spans="1:9" ht="26.25" customHeight="1" thickBot="1">
      <c r="A29" s="652" t="s">
        <v>1304</v>
      </c>
      <c r="B29" s="964">
        <v>2153018.5</v>
      </c>
      <c r="C29" s="963">
        <v>648929</v>
      </c>
      <c r="D29" s="964">
        <v>262032</v>
      </c>
      <c r="E29" s="963">
        <v>173651</v>
      </c>
      <c r="F29" s="964">
        <v>41816</v>
      </c>
      <c r="G29" s="963">
        <v>140743.1</v>
      </c>
      <c r="H29" s="964">
        <v>101551</v>
      </c>
      <c r="I29" s="961">
        <v>3521740.6</v>
      </c>
    </row>
    <row r="30" spans="1:9" ht="26.25" customHeight="1" thickBot="1">
      <c r="A30" s="652" t="s">
        <v>1305</v>
      </c>
      <c r="B30" s="964">
        <v>2499015</v>
      </c>
      <c r="C30" s="963">
        <v>683016</v>
      </c>
      <c r="D30" s="964">
        <v>682648</v>
      </c>
      <c r="E30" s="963">
        <v>76792</v>
      </c>
      <c r="F30" s="964">
        <v>329978</v>
      </c>
      <c r="G30" s="963">
        <v>136812.6</v>
      </c>
      <c r="H30" s="964">
        <v>605759</v>
      </c>
      <c r="I30" s="961">
        <v>5014020.5999999996</v>
      </c>
    </row>
    <row r="31" spans="1:9" ht="26.25" customHeight="1" thickBot="1">
      <c r="A31" s="652" t="s">
        <v>1306</v>
      </c>
      <c r="B31" s="964">
        <v>451584</v>
      </c>
      <c r="C31" s="963">
        <v>88585</v>
      </c>
      <c r="D31" s="964">
        <v>122482</v>
      </c>
      <c r="E31" s="963">
        <v>20457</v>
      </c>
      <c r="F31" s="964">
        <v>20937</v>
      </c>
      <c r="G31" s="963">
        <v>5608430.4500000002</v>
      </c>
      <c r="H31" s="964">
        <v>52862</v>
      </c>
      <c r="I31" s="961">
        <v>6365337.4500000002</v>
      </c>
    </row>
    <row r="32" spans="1:9" ht="26.25" customHeight="1" thickBot="1">
      <c r="A32" s="652" t="s">
        <v>1307</v>
      </c>
      <c r="B32" s="964">
        <v>6186313</v>
      </c>
      <c r="C32" s="963">
        <v>2741209.8</v>
      </c>
      <c r="D32" s="964">
        <v>1154413.8669999999</v>
      </c>
      <c r="E32" s="963">
        <v>1804668.24</v>
      </c>
      <c r="F32" s="964">
        <v>592648.95999999996</v>
      </c>
      <c r="G32" s="963">
        <v>678609.77</v>
      </c>
      <c r="H32" s="964">
        <v>297578.08299999998</v>
      </c>
      <c r="I32" s="961">
        <v>13455441.720000003</v>
      </c>
    </row>
    <row r="33" spans="1:9" ht="26.25" customHeight="1" thickBot="1">
      <c r="A33" s="652" t="s">
        <v>1308</v>
      </c>
      <c r="B33" s="964">
        <v>3785314</v>
      </c>
      <c r="C33" s="963">
        <v>264194</v>
      </c>
      <c r="D33" s="964">
        <v>396881</v>
      </c>
      <c r="E33" s="963">
        <v>192052.3</v>
      </c>
      <c r="F33" s="964">
        <v>1770632</v>
      </c>
      <c r="G33" s="963">
        <v>118084.8</v>
      </c>
      <c r="H33" s="964">
        <v>853830</v>
      </c>
      <c r="I33" s="961">
        <v>7380988.0999999996</v>
      </c>
    </row>
    <row r="34" spans="1:9" ht="26.25" customHeight="1" thickBot="1">
      <c r="A34" s="652" t="s">
        <v>1309</v>
      </c>
      <c r="B34" s="964">
        <v>1602415</v>
      </c>
      <c r="C34" s="963">
        <v>67533</v>
      </c>
      <c r="D34" s="964">
        <v>295782</v>
      </c>
      <c r="E34" s="963">
        <v>132175</v>
      </c>
      <c r="F34" s="964">
        <v>82440</v>
      </c>
      <c r="G34" s="963">
        <v>56488.289999999994</v>
      </c>
      <c r="H34" s="964">
        <v>174205.66699999999</v>
      </c>
      <c r="I34" s="961">
        <v>2411038.9569999999</v>
      </c>
    </row>
    <row r="35" spans="1:9" ht="26.25" customHeight="1" thickBot="1">
      <c r="A35" s="652" t="s">
        <v>1310</v>
      </c>
      <c r="B35" s="964">
        <v>9483604</v>
      </c>
      <c r="C35" s="963">
        <v>3576046</v>
      </c>
      <c r="D35" s="964">
        <v>862608.44099999999</v>
      </c>
      <c r="E35" s="963">
        <v>91011</v>
      </c>
      <c r="F35" s="964" t="s">
        <v>1324</v>
      </c>
      <c r="G35" s="963">
        <v>76170.070000000007</v>
      </c>
      <c r="H35" s="964" t="s">
        <v>1324</v>
      </c>
      <c r="I35" s="961">
        <v>14089439.511</v>
      </c>
    </row>
    <row r="36" spans="1:9" ht="26.25" customHeight="1" thickBot="1">
      <c r="A36" s="652" t="s">
        <v>1311</v>
      </c>
      <c r="B36" s="964">
        <v>14685693</v>
      </c>
      <c r="C36" s="963">
        <v>102224</v>
      </c>
      <c r="D36" s="964">
        <v>8523716.7777777798</v>
      </c>
      <c r="E36" s="963">
        <v>1262017</v>
      </c>
      <c r="F36" s="964">
        <v>366590</v>
      </c>
      <c r="G36" s="963" t="s">
        <v>1324</v>
      </c>
      <c r="H36" s="964">
        <v>7141572</v>
      </c>
      <c r="I36" s="961">
        <v>32081812.77777778</v>
      </c>
    </row>
    <row r="37" spans="1:9" ht="26.25" customHeight="1" thickBot="1">
      <c r="A37" s="652" t="s">
        <v>1312</v>
      </c>
      <c r="B37" s="964">
        <v>47479537</v>
      </c>
      <c r="C37" s="963">
        <v>4674606</v>
      </c>
      <c r="D37" s="964">
        <v>20500094</v>
      </c>
      <c r="E37" s="963">
        <v>1806330.7120000001</v>
      </c>
      <c r="F37" s="964">
        <v>1013090</v>
      </c>
      <c r="G37" s="963">
        <v>14400</v>
      </c>
      <c r="H37" s="964">
        <v>44725880</v>
      </c>
      <c r="I37" s="961">
        <v>120213937.712</v>
      </c>
    </row>
    <row r="38" spans="1:9" ht="26.25" customHeight="1" thickBot="1">
      <c r="A38" s="652" t="s">
        <v>1341</v>
      </c>
      <c r="B38" s="964">
        <v>1595814</v>
      </c>
      <c r="C38" s="963">
        <v>104493</v>
      </c>
      <c r="D38" s="964">
        <v>441342</v>
      </c>
      <c r="E38" s="963">
        <v>72743</v>
      </c>
      <c r="F38" s="964">
        <v>487005.38</v>
      </c>
      <c r="G38" s="963">
        <v>44594.707000000002</v>
      </c>
      <c r="H38" s="964" t="s">
        <v>1324</v>
      </c>
      <c r="I38" s="961">
        <v>2745992.0869999998</v>
      </c>
    </row>
    <row r="39" spans="1:9" ht="26.25" customHeight="1" thickBot="1">
      <c r="A39" s="652" t="s">
        <v>1317</v>
      </c>
      <c r="B39" s="964">
        <v>859451</v>
      </c>
      <c r="C39" s="963">
        <v>247640</v>
      </c>
      <c r="D39" s="964">
        <v>288597</v>
      </c>
      <c r="E39" s="963">
        <v>29795</v>
      </c>
      <c r="F39" s="964">
        <v>59020</v>
      </c>
      <c r="G39" s="963">
        <v>46416.82</v>
      </c>
      <c r="H39" s="964">
        <v>101747</v>
      </c>
      <c r="I39" s="961">
        <v>1632666.82</v>
      </c>
    </row>
    <row r="40" spans="1:9" ht="26.25" customHeight="1" thickBot="1">
      <c r="A40" s="652" t="s">
        <v>1318</v>
      </c>
      <c r="B40" s="964">
        <v>139148</v>
      </c>
      <c r="C40" s="963">
        <v>3937</v>
      </c>
      <c r="D40" s="964">
        <v>4743</v>
      </c>
      <c r="E40" s="963" t="s">
        <v>1324</v>
      </c>
      <c r="F40" s="964" t="s">
        <v>1324</v>
      </c>
      <c r="G40" s="963" t="s">
        <v>1324</v>
      </c>
      <c r="H40" s="964" t="s">
        <v>1324</v>
      </c>
      <c r="I40" s="961">
        <v>147828</v>
      </c>
    </row>
    <row r="41" spans="1:9" ht="26.25" customHeight="1" thickBot="1">
      <c r="A41" s="652" t="s">
        <v>1321</v>
      </c>
      <c r="B41" s="964">
        <v>72627</v>
      </c>
      <c r="C41" s="963">
        <v>18171</v>
      </c>
      <c r="D41" s="964">
        <v>8237</v>
      </c>
      <c r="E41" s="963">
        <v>2327</v>
      </c>
      <c r="F41" s="964">
        <v>60714</v>
      </c>
      <c r="G41" s="963">
        <v>1084.0219999999999</v>
      </c>
      <c r="H41" s="964">
        <v>33940</v>
      </c>
      <c r="I41" s="961">
        <v>197100.022</v>
      </c>
    </row>
    <row r="42" spans="1:9" ht="26.25" customHeight="1">
      <c r="A42" s="668" t="s">
        <v>1322</v>
      </c>
      <c r="B42" s="990">
        <v>4096730</v>
      </c>
      <c r="C42" s="991">
        <v>650790.30000000005</v>
      </c>
      <c r="D42" s="990">
        <v>1259834</v>
      </c>
      <c r="E42" s="991">
        <v>59179</v>
      </c>
      <c r="F42" s="990">
        <v>274144</v>
      </c>
      <c r="G42" s="991" t="s">
        <v>1324</v>
      </c>
      <c r="H42" s="990">
        <v>1137229</v>
      </c>
      <c r="I42" s="992">
        <v>7477906.2999999998</v>
      </c>
    </row>
    <row r="43" spans="1:9">
      <c r="A43" s="993"/>
      <c r="I43" s="994"/>
    </row>
  </sheetData>
  <mergeCells count="1">
    <mergeCell ref="A1:I1"/>
  </mergeCells>
  <pageMargins left="0.7" right="0.7" top="0.75" bottom="0.75" header="0.3" footer="0.3"/>
  <pageSetup paperSize="9" scale="62" orientation="portrait" r:id="rId1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A11DF-FC35-4576-AE1C-CEC72CF40B2D}">
  <sheetPr>
    <tabColor theme="3"/>
  </sheetPr>
  <dimension ref="A1:IU45"/>
  <sheetViews>
    <sheetView rightToLeft="1" view="pageBreakPreview" zoomScale="60" zoomScaleNormal="106" workbookViewId="0">
      <pane ySplit="1" topLeftCell="A2" activePane="bottomLeft" state="frozen"/>
      <selection activeCell="A2" sqref="A2"/>
      <selection pane="bottomLeft" activeCell="A2" sqref="A2"/>
    </sheetView>
  </sheetViews>
  <sheetFormatPr defaultColWidth="15.42578125" defaultRowHeight="15"/>
  <cols>
    <col min="1" max="1" width="15" style="966" bestFit="1" customWidth="1"/>
    <col min="2" max="2" width="17" style="966" customWidth="1"/>
    <col min="3" max="3" width="19.5703125" style="966" customWidth="1"/>
    <col min="4" max="4" width="18.7109375" style="959" customWidth="1"/>
    <col min="5" max="5" width="21.85546875" style="959" customWidth="1"/>
    <col min="6" max="220" width="9.140625" style="959" customWidth="1"/>
    <col min="221" max="221" width="24" style="959" bestFit="1" customWidth="1"/>
    <col min="222" max="224" width="0" style="959" hidden="1" customWidth="1"/>
    <col min="225" max="225" width="23.5703125" style="959" customWidth="1"/>
    <col min="226" max="226" width="18.42578125" style="959" customWidth="1"/>
    <col min="227" max="227" width="10.42578125" style="959" bestFit="1" customWidth="1"/>
    <col min="228" max="228" width="29.140625" style="959" bestFit="1" customWidth="1"/>
    <col min="229" max="229" width="26" style="959" bestFit="1" customWidth="1"/>
    <col min="230" max="230" width="18.42578125" style="959" customWidth="1"/>
    <col min="231" max="253" width="7.85546875" style="959" customWidth="1"/>
    <col min="254" max="254" width="7.140625" style="959" customWidth="1"/>
    <col min="255" max="256" width="15.42578125" style="959"/>
    <col min="257" max="257" width="15" style="959" bestFit="1" customWidth="1"/>
    <col min="258" max="258" width="17" style="959" customWidth="1"/>
    <col min="259" max="259" width="19.5703125" style="959" customWidth="1"/>
    <col min="260" max="260" width="18.7109375" style="959" customWidth="1"/>
    <col min="261" max="261" width="21.85546875" style="959" customWidth="1"/>
    <col min="262" max="476" width="9.140625" style="959" customWidth="1"/>
    <col min="477" max="477" width="24" style="959" bestFit="1" customWidth="1"/>
    <col min="478" max="480" width="0" style="959" hidden="1" customWidth="1"/>
    <col min="481" max="481" width="23.5703125" style="959" customWidth="1"/>
    <col min="482" max="482" width="18.42578125" style="959" customWidth="1"/>
    <col min="483" max="483" width="10.42578125" style="959" bestFit="1" customWidth="1"/>
    <col min="484" max="484" width="29.140625" style="959" bestFit="1" customWidth="1"/>
    <col min="485" max="485" width="26" style="959" bestFit="1" customWidth="1"/>
    <col min="486" max="486" width="18.42578125" style="959" customWidth="1"/>
    <col min="487" max="509" width="7.85546875" style="959" customWidth="1"/>
    <col min="510" max="510" width="7.140625" style="959" customWidth="1"/>
    <col min="511" max="512" width="15.42578125" style="959"/>
    <col min="513" max="513" width="15" style="959" bestFit="1" customWidth="1"/>
    <col min="514" max="514" width="17" style="959" customWidth="1"/>
    <col min="515" max="515" width="19.5703125" style="959" customWidth="1"/>
    <col min="516" max="516" width="18.7109375" style="959" customWidth="1"/>
    <col min="517" max="517" width="21.85546875" style="959" customWidth="1"/>
    <col min="518" max="732" width="9.140625" style="959" customWidth="1"/>
    <col min="733" max="733" width="24" style="959" bestFit="1" customWidth="1"/>
    <col min="734" max="736" width="0" style="959" hidden="1" customWidth="1"/>
    <col min="737" max="737" width="23.5703125" style="959" customWidth="1"/>
    <col min="738" max="738" width="18.42578125" style="959" customWidth="1"/>
    <col min="739" max="739" width="10.42578125" style="959" bestFit="1" customWidth="1"/>
    <col min="740" max="740" width="29.140625" style="959" bestFit="1" customWidth="1"/>
    <col min="741" max="741" width="26" style="959" bestFit="1" customWidth="1"/>
    <col min="742" max="742" width="18.42578125" style="959" customWidth="1"/>
    <col min="743" max="765" width="7.85546875" style="959" customWidth="1"/>
    <col min="766" max="766" width="7.140625" style="959" customWidth="1"/>
    <col min="767" max="768" width="15.42578125" style="959"/>
    <col min="769" max="769" width="15" style="959" bestFit="1" customWidth="1"/>
    <col min="770" max="770" width="17" style="959" customWidth="1"/>
    <col min="771" max="771" width="19.5703125" style="959" customWidth="1"/>
    <col min="772" max="772" width="18.7109375" style="959" customWidth="1"/>
    <col min="773" max="773" width="21.85546875" style="959" customWidth="1"/>
    <col min="774" max="988" width="9.140625" style="959" customWidth="1"/>
    <col min="989" max="989" width="24" style="959" bestFit="1" customWidth="1"/>
    <col min="990" max="992" width="0" style="959" hidden="1" customWidth="1"/>
    <col min="993" max="993" width="23.5703125" style="959" customWidth="1"/>
    <col min="994" max="994" width="18.42578125" style="959" customWidth="1"/>
    <col min="995" max="995" width="10.42578125" style="959" bestFit="1" customWidth="1"/>
    <col min="996" max="996" width="29.140625" style="959" bestFit="1" customWidth="1"/>
    <col min="997" max="997" width="26" style="959" bestFit="1" customWidth="1"/>
    <col min="998" max="998" width="18.42578125" style="959" customWidth="1"/>
    <col min="999" max="1021" width="7.85546875" style="959" customWidth="1"/>
    <col min="1022" max="1022" width="7.140625" style="959" customWidth="1"/>
    <col min="1023" max="1024" width="15.42578125" style="959"/>
    <col min="1025" max="1025" width="15" style="959" bestFit="1" customWidth="1"/>
    <col min="1026" max="1026" width="17" style="959" customWidth="1"/>
    <col min="1027" max="1027" width="19.5703125" style="959" customWidth="1"/>
    <col min="1028" max="1028" width="18.7109375" style="959" customWidth="1"/>
    <col min="1029" max="1029" width="21.85546875" style="959" customWidth="1"/>
    <col min="1030" max="1244" width="9.140625" style="959" customWidth="1"/>
    <col min="1245" max="1245" width="24" style="959" bestFit="1" customWidth="1"/>
    <col min="1246" max="1248" width="0" style="959" hidden="1" customWidth="1"/>
    <col min="1249" max="1249" width="23.5703125" style="959" customWidth="1"/>
    <col min="1250" max="1250" width="18.42578125" style="959" customWidth="1"/>
    <col min="1251" max="1251" width="10.42578125" style="959" bestFit="1" customWidth="1"/>
    <col min="1252" max="1252" width="29.140625" style="959" bestFit="1" customWidth="1"/>
    <col min="1253" max="1253" width="26" style="959" bestFit="1" customWidth="1"/>
    <col min="1254" max="1254" width="18.42578125" style="959" customWidth="1"/>
    <col min="1255" max="1277" width="7.85546875" style="959" customWidth="1"/>
    <col min="1278" max="1278" width="7.140625" style="959" customWidth="1"/>
    <col min="1279" max="1280" width="15.42578125" style="959"/>
    <col min="1281" max="1281" width="15" style="959" bestFit="1" customWidth="1"/>
    <col min="1282" max="1282" width="17" style="959" customWidth="1"/>
    <col min="1283" max="1283" width="19.5703125" style="959" customWidth="1"/>
    <col min="1284" max="1284" width="18.7109375" style="959" customWidth="1"/>
    <col min="1285" max="1285" width="21.85546875" style="959" customWidth="1"/>
    <col min="1286" max="1500" width="9.140625" style="959" customWidth="1"/>
    <col min="1501" max="1501" width="24" style="959" bestFit="1" customWidth="1"/>
    <col min="1502" max="1504" width="0" style="959" hidden="1" customWidth="1"/>
    <col min="1505" max="1505" width="23.5703125" style="959" customWidth="1"/>
    <col min="1506" max="1506" width="18.42578125" style="959" customWidth="1"/>
    <col min="1507" max="1507" width="10.42578125" style="959" bestFit="1" customWidth="1"/>
    <col min="1508" max="1508" width="29.140625" style="959" bestFit="1" customWidth="1"/>
    <col min="1509" max="1509" width="26" style="959" bestFit="1" customWidth="1"/>
    <col min="1510" max="1510" width="18.42578125" style="959" customWidth="1"/>
    <col min="1511" max="1533" width="7.85546875" style="959" customWidth="1"/>
    <col min="1534" max="1534" width="7.140625" style="959" customWidth="1"/>
    <col min="1535" max="1536" width="15.42578125" style="959"/>
    <col min="1537" max="1537" width="15" style="959" bestFit="1" customWidth="1"/>
    <col min="1538" max="1538" width="17" style="959" customWidth="1"/>
    <col min="1539" max="1539" width="19.5703125" style="959" customWidth="1"/>
    <col min="1540" max="1540" width="18.7109375" style="959" customWidth="1"/>
    <col min="1541" max="1541" width="21.85546875" style="959" customWidth="1"/>
    <col min="1542" max="1756" width="9.140625" style="959" customWidth="1"/>
    <col min="1757" max="1757" width="24" style="959" bestFit="1" customWidth="1"/>
    <col min="1758" max="1760" width="0" style="959" hidden="1" customWidth="1"/>
    <col min="1761" max="1761" width="23.5703125" style="959" customWidth="1"/>
    <col min="1762" max="1762" width="18.42578125" style="959" customWidth="1"/>
    <col min="1763" max="1763" width="10.42578125" style="959" bestFit="1" customWidth="1"/>
    <col min="1764" max="1764" width="29.140625" style="959" bestFit="1" customWidth="1"/>
    <col min="1765" max="1765" width="26" style="959" bestFit="1" customWidth="1"/>
    <col min="1766" max="1766" width="18.42578125" style="959" customWidth="1"/>
    <col min="1767" max="1789" width="7.85546875" style="959" customWidth="1"/>
    <col min="1790" max="1790" width="7.140625" style="959" customWidth="1"/>
    <col min="1791" max="1792" width="15.42578125" style="959"/>
    <col min="1793" max="1793" width="15" style="959" bestFit="1" customWidth="1"/>
    <col min="1794" max="1794" width="17" style="959" customWidth="1"/>
    <col min="1795" max="1795" width="19.5703125" style="959" customWidth="1"/>
    <col min="1796" max="1796" width="18.7109375" style="959" customWidth="1"/>
    <col min="1797" max="1797" width="21.85546875" style="959" customWidth="1"/>
    <col min="1798" max="2012" width="9.140625" style="959" customWidth="1"/>
    <col min="2013" max="2013" width="24" style="959" bestFit="1" customWidth="1"/>
    <col min="2014" max="2016" width="0" style="959" hidden="1" customWidth="1"/>
    <col min="2017" max="2017" width="23.5703125" style="959" customWidth="1"/>
    <col min="2018" max="2018" width="18.42578125" style="959" customWidth="1"/>
    <col min="2019" max="2019" width="10.42578125" style="959" bestFit="1" customWidth="1"/>
    <col min="2020" max="2020" width="29.140625" style="959" bestFit="1" customWidth="1"/>
    <col min="2021" max="2021" width="26" style="959" bestFit="1" customWidth="1"/>
    <col min="2022" max="2022" width="18.42578125" style="959" customWidth="1"/>
    <col min="2023" max="2045" width="7.85546875" style="959" customWidth="1"/>
    <col min="2046" max="2046" width="7.140625" style="959" customWidth="1"/>
    <col min="2047" max="2048" width="15.42578125" style="959"/>
    <col min="2049" max="2049" width="15" style="959" bestFit="1" customWidth="1"/>
    <col min="2050" max="2050" width="17" style="959" customWidth="1"/>
    <col min="2051" max="2051" width="19.5703125" style="959" customWidth="1"/>
    <col min="2052" max="2052" width="18.7109375" style="959" customWidth="1"/>
    <col min="2053" max="2053" width="21.85546875" style="959" customWidth="1"/>
    <col min="2054" max="2268" width="9.140625" style="959" customWidth="1"/>
    <col min="2269" max="2269" width="24" style="959" bestFit="1" customWidth="1"/>
    <col min="2270" max="2272" width="0" style="959" hidden="1" customWidth="1"/>
    <col min="2273" max="2273" width="23.5703125" style="959" customWidth="1"/>
    <col min="2274" max="2274" width="18.42578125" style="959" customWidth="1"/>
    <col min="2275" max="2275" width="10.42578125" style="959" bestFit="1" customWidth="1"/>
    <col min="2276" max="2276" width="29.140625" style="959" bestFit="1" customWidth="1"/>
    <col min="2277" max="2277" width="26" style="959" bestFit="1" customWidth="1"/>
    <col min="2278" max="2278" width="18.42578125" style="959" customWidth="1"/>
    <col min="2279" max="2301" width="7.85546875" style="959" customWidth="1"/>
    <col min="2302" max="2302" width="7.140625" style="959" customWidth="1"/>
    <col min="2303" max="2304" width="15.42578125" style="959"/>
    <col min="2305" max="2305" width="15" style="959" bestFit="1" customWidth="1"/>
    <col min="2306" max="2306" width="17" style="959" customWidth="1"/>
    <col min="2307" max="2307" width="19.5703125" style="959" customWidth="1"/>
    <col min="2308" max="2308" width="18.7109375" style="959" customWidth="1"/>
    <col min="2309" max="2309" width="21.85546875" style="959" customWidth="1"/>
    <col min="2310" max="2524" width="9.140625" style="959" customWidth="1"/>
    <col min="2525" max="2525" width="24" style="959" bestFit="1" customWidth="1"/>
    <col min="2526" max="2528" width="0" style="959" hidden="1" customWidth="1"/>
    <col min="2529" max="2529" width="23.5703125" style="959" customWidth="1"/>
    <col min="2530" max="2530" width="18.42578125" style="959" customWidth="1"/>
    <col min="2531" max="2531" width="10.42578125" style="959" bestFit="1" customWidth="1"/>
    <col min="2532" max="2532" width="29.140625" style="959" bestFit="1" customWidth="1"/>
    <col min="2533" max="2533" width="26" style="959" bestFit="1" customWidth="1"/>
    <col min="2534" max="2534" width="18.42578125" style="959" customWidth="1"/>
    <col min="2535" max="2557" width="7.85546875" style="959" customWidth="1"/>
    <col min="2558" max="2558" width="7.140625" style="959" customWidth="1"/>
    <col min="2559" max="2560" width="15.42578125" style="959"/>
    <col min="2561" max="2561" width="15" style="959" bestFit="1" customWidth="1"/>
    <col min="2562" max="2562" width="17" style="959" customWidth="1"/>
    <col min="2563" max="2563" width="19.5703125" style="959" customWidth="1"/>
    <col min="2564" max="2564" width="18.7109375" style="959" customWidth="1"/>
    <col min="2565" max="2565" width="21.85546875" style="959" customWidth="1"/>
    <col min="2566" max="2780" width="9.140625" style="959" customWidth="1"/>
    <col min="2781" max="2781" width="24" style="959" bestFit="1" customWidth="1"/>
    <col min="2782" max="2784" width="0" style="959" hidden="1" customWidth="1"/>
    <col min="2785" max="2785" width="23.5703125" style="959" customWidth="1"/>
    <col min="2786" max="2786" width="18.42578125" style="959" customWidth="1"/>
    <col min="2787" max="2787" width="10.42578125" style="959" bestFit="1" customWidth="1"/>
    <col min="2788" max="2788" width="29.140625" style="959" bestFit="1" customWidth="1"/>
    <col min="2789" max="2789" width="26" style="959" bestFit="1" customWidth="1"/>
    <col min="2790" max="2790" width="18.42578125" style="959" customWidth="1"/>
    <col min="2791" max="2813" width="7.85546875" style="959" customWidth="1"/>
    <col min="2814" max="2814" width="7.140625" style="959" customWidth="1"/>
    <col min="2815" max="2816" width="15.42578125" style="959"/>
    <col min="2817" max="2817" width="15" style="959" bestFit="1" customWidth="1"/>
    <col min="2818" max="2818" width="17" style="959" customWidth="1"/>
    <col min="2819" max="2819" width="19.5703125" style="959" customWidth="1"/>
    <col min="2820" max="2820" width="18.7109375" style="959" customWidth="1"/>
    <col min="2821" max="2821" width="21.85546875" style="959" customWidth="1"/>
    <col min="2822" max="3036" width="9.140625" style="959" customWidth="1"/>
    <col min="3037" max="3037" width="24" style="959" bestFit="1" customWidth="1"/>
    <col min="3038" max="3040" width="0" style="959" hidden="1" customWidth="1"/>
    <col min="3041" max="3041" width="23.5703125" style="959" customWidth="1"/>
    <col min="3042" max="3042" width="18.42578125" style="959" customWidth="1"/>
    <col min="3043" max="3043" width="10.42578125" style="959" bestFit="1" customWidth="1"/>
    <col min="3044" max="3044" width="29.140625" style="959" bestFit="1" customWidth="1"/>
    <col min="3045" max="3045" width="26" style="959" bestFit="1" customWidth="1"/>
    <col min="3046" max="3046" width="18.42578125" style="959" customWidth="1"/>
    <col min="3047" max="3069" width="7.85546875" style="959" customWidth="1"/>
    <col min="3070" max="3070" width="7.140625" style="959" customWidth="1"/>
    <col min="3071" max="3072" width="15.42578125" style="959"/>
    <col min="3073" max="3073" width="15" style="959" bestFit="1" customWidth="1"/>
    <col min="3074" max="3074" width="17" style="959" customWidth="1"/>
    <col min="3075" max="3075" width="19.5703125" style="959" customWidth="1"/>
    <col min="3076" max="3076" width="18.7109375" style="959" customWidth="1"/>
    <col min="3077" max="3077" width="21.85546875" style="959" customWidth="1"/>
    <col min="3078" max="3292" width="9.140625" style="959" customWidth="1"/>
    <col min="3293" max="3293" width="24" style="959" bestFit="1" customWidth="1"/>
    <col min="3294" max="3296" width="0" style="959" hidden="1" customWidth="1"/>
    <col min="3297" max="3297" width="23.5703125" style="959" customWidth="1"/>
    <col min="3298" max="3298" width="18.42578125" style="959" customWidth="1"/>
    <col min="3299" max="3299" width="10.42578125" style="959" bestFit="1" customWidth="1"/>
    <col min="3300" max="3300" width="29.140625" style="959" bestFit="1" customWidth="1"/>
    <col min="3301" max="3301" width="26" style="959" bestFit="1" customWidth="1"/>
    <col min="3302" max="3302" width="18.42578125" style="959" customWidth="1"/>
    <col min="3303" max="3325" width="7.85546875" style="959" customWidth="1"/>
    <col min="3326" max="3326" width="7.140625" style="959" customWidth="1"/>
    <col min="3327" max="3328" width="15.42578125" style="959"/>
    <col min="3329" max="3329" width="15" style="959" bestFit="1" customWidth="1"/>
    <col min="3330" max="3330" width="17" style="959" customWidth="1"/>
    <col min="3331" max="3331" width="19.5703125" style="959" customWidth="1"/>
    <col min="3332" max="3332" width="18.7109375" style="959" customWidth="1"/>
    <col min="3333" max="3333" width="21.85546875" style="959" customWidth="1"/>
    <col min="3334" max="3548" width="9.140625" style="959" customWidth="1"/>
    <col min="3549" max="3549" width="24" style="959" bestFit="1" customWidth="1"/>
    <col min="3550" max="3552" width="0" style="959" hidden="1" customWidth="1"/>
    <col min="3553" max="3553" width="23.5703125" style="959" customWidth="1"/>
    <col min="3554" max="3554" width="18.42578125" style="959" customWidth="1"/>
    <col min="3555" max="3555" width="10.42578125" style="959" bestFit="1" customWidth="1"/>
    <col min="3556" max="3556" width="29.140625" style="959" bestFit="1" customWidth="1"/>
    <col min="3557" max="3557" width="26" style="959" bestFit="1" customWidth="1"/>
    <col min="3558" max="3558" width="18.42578125" style="959" customWidth="1"/>
    <col min="3559" max="3581" width="7.85546875" style="959" customWidth="1"/>
    <col min="3582" max="3582" width="7.140625" style="959" customWidth="1"/>
    <col min="3583" max="3584" width="15.42578125" style="959"/>
    <col min="3585" max="3585" width="15" style="959" bestFit="1" customWidth="1"/>
    <col min="3586" max="3586" width="17" style="959" customWidth="1"/>
    <col min="3587" max="3587" width="19.5703125" style="959" customWidth="1"/>
    <col min="3588" max="3588" width="18.7109375" style="959" customWidth="1"/>
    <col min="3589" max="3589" width="21.85546875" style="959" customWidth="1"/>
    <col min="3590" max="3804" width="9.140625" style="959" customWidth="1"/>
    <col min="3805" max="3805" width="24" style="959" bestFit="1" customWidth="1"/>
    <col min="3806" max="3808" width="0" style="959" hidden="1" customWidth="1"/>
    <col min="3809" max="3809" width="23.5703125" style="959" customWidth="1"/>
    <col min="3810" max="3810" width="18.42578125" style="959" customWidth="1"/>
    <col min="3811" max="3811" width="10.42578125" style="959" bestFit="1" customWidth="1"/>
    <col min="3812" max="3812" width="29.140625" style="959" bestFit="1" customWidth="1"/>
    <col min="3813" max="3813" width="26" style="959" bestFit="1" customWidth="1"/>
    <col min="3814" max="3814" width="18.42578125" style="959" customWidth="1"/>
    <col min="3815" max="3837" width="7.85546875" style="959" customWidth="1"/>
    <col min="3838" max="3838" width="7.140625" style="959" customWidth="1"/>
    <col min="3839" max="3840" width="15.42578125" style="959"/>
    <col min="3841" max="3841" width="15" style="959" bestFit="1" customWidth="1"/>
    <col min="3842" max="3842" width="17" style="959" customWidth="1"/>
    <col min="3843" max="3843" width="19.5703125" style="959" customWidth="1"/>
    <col min="3844" max="3844" width="18.7109375" style="959" customWidth="1"/>
    <col min="3845" max="3845" width="21.85546875" style="959" customWidth="1"/>
    <col min="3846" max="4060" width="9.140625" style="959" customWidth="1"/>
    <col min="4061" max="4061" width="24" style="959" bestFit="1" customWidth="1"/>
    <col min="4062" max="4064" width="0" style="959" hidden="1" customWidth="1"/>
    <col min="4065" max="4065" width="23.5703125" style="959" customWidth="1"/>
    <col min="4066" max="4066" width="18.42578125" style="959" customWidth="1"/>
    <col min="4067" max="4067" width="10.42578125" style="959" bestFit="1" customWidth="1"/>
    <col min="4068" max="4068" width="29.140625" style="959" bestFit="1" customWidth="1"/>
    <col min="4069" max="4069" width="26" style="959" bestFit="1" customWidth="1"/>
    <col min="4070" max="4070" width="18.42578125" style="959" customWidth="1"/>
    <col min="4071" max="4093" width="7.85546875" style="959" customWidth="1"/>
    <col min="4094" max="4094" width="7.140625" style="959" customWidth="1"/>
    <col min="4095" max="4096" width="15.42578125" style="959"/>
    <col min="4097" max="4097" width="15" style="959" bestFit="1" customWidth="1"/>
    <col min="4098" max="4098" width="17" style="959" customWidth="1"/>
    <col min="4099" max="4099" width="19.5703125" style="959" customWidth="1"/>
    <col min="4100" max="4100" width="18.7109375" style="959" customWidth="1"/>
    <col min="4101" max="4101" width="21.85546875" style="959" customWidth="1"/>
    <col min="4102" max="4316" width="9.140625" style="959" customWidth="1"/>
    <col min="4317" max="4317" width="24" style="959" bestFit="1" customWidth="1"/>
    <col min="4318" max="4320" width="0" style="959" hidden="1" customWidth="1"/>
    <col min="4321" max="4321" width="23.5703125" style="959" customWidth="1"/>
    <col min="4322" max="4322" width="18.42578125" style="959" customWidth="1"/>
    <col min="4323" max="4323" width="10.42578125" style="959" bestFit="1" customWidth="1"/>
    <col min="4324" max="4324" width="29.140625" style="959" bestFit="1" customWidth="1"/>
    <col min="4325" max="4325" width="26" style="959" bestFit="1" customWidth="1"/>
    <col min="4326" max="4326" width="18.42578125" style="959" customWidth="1"/>
    <col min="4327" max="4349" width="7.85546875" style="959" customWidth="1"/>
    <col min="4350" max="4350" width="7.140625" style="959" customWidth="1"/>
    <col min="4351" max="4352" width="15.42578125" style="959"/>
    <col min="4353" max="4353" width="15" style="959" bestFit="1" customWidth="1"/>
    <col min="4354" max="4354" width="17" style="959" customWidth="1"/>
    <col min="4355" max="4355" width="19.5703125" style="959" customWidth="1"/>
    <col min="4356" max="4356" width="18.7109375" style="959" customWidth="1"/>
    <col min="4357" max="4357" width="21.85546875" style="959" customWidth="1"/>
    <col min="4358" max="4572" width="9.140625" style="959" customWidth="1"/>
    <col min="4573" max="4573" width="24" style="959" bestFit="1" customWidth="1"/>
    <col min="4574" max="4576" width="0" style="959" hidden="1" customWidth="1"/>
    <col min="4577" max="4577" width="23.5703125" style="959" customWidth="1"/>
    <col min="4578" max="4578" width="18.42578125" style="959" customWidth="1"/>
    <col min="4579" max="4579" width="10.42578125" style="959" bestFit="1" customWidth="1"/>
    <col min="4580" max="4580" width="29.140625" style="959" bestFit="1" customWidth="1"/>
    <col min="4581" max="4581" width="26" style="959" bestFit="1" customWidth="1"/>
    <col min="4582" max="4582" width="18.42578125" style="959" customWidth="1"/>
    <col min="4583" max="4605" width="7.85546875" style="959" customWidth="1"/>
    <col min="4606" max="4606" width="7.140625" style="959" customWidth="1"/>
    <col min="4607" max="4608" width="15.42578125" style="959"/>
    <col min="4609" max="4609" width="15" style="959" bestFit="1" customWidth="1"/>
    <col min="4610" max="4610" width="17" style="959" customWidth="1"/>
    <col min="4611" max="4611" width="19.5703125" style="959" customWidth="1"/>
    <col min="4612" max="4612" width="18.7109375" style="959" customWidth="1"/>
    <col min="4613" max="4613" width="21.85546875" style="959" customWidth="1"/>
    <col min="4614" max="4828" width="9.140625" style="959" customWidth="1"/>
    <col min="4829" max="4829" width="24" style="959" bestFit="1" customWidth="1"/>
    <col min="4830" max="4832" width="0" style="959" hidden="1" customWidth="1"/>
    <col min="4833" max="4833" width="23.5703125" style="959" customWidth="1"/>
    <col min="4834" max="4834" width="18.42578125" style="959" customWidth="1"/>
    <col min="4835" max="4835" width="10.42578125" style="959" bestFit="1" customWidth="1"/>
    <col min="4836" max="4836" width="29.140625" style="959" bestFit="1" customWidth="1"/>
    <col min="4837" max="4837" width="26" style="959" bestFit="1" customWidth="1"/>
    <col min="4838" max="4838" width="18.42578125" style="959" customWidth="1"/>
    <col min="4839" max="4861" width="7.85546875" style="959" customWidth="1"/>
    <col min="4862" max="4862" width="7.140625" style="959" customWidth="1"/>
    <col min="4863" max="4864" width="15.42578125" style="959"/>
    <col min="4865" max="4865" width="15" style="959" bestFit="1" customWidth="1"/>
    <col min="4866" max="4866" width="17" style="959" customWidth="1"/>
    <col min="4867" max="4867" width="19.5703125" style="959" customWidth="1"/>
    <col min="4868" max="4868" width="18.7109375" style="959" customWidth="1"/>
    <col min="4869" max="4869" width="21.85546875" style="959" customWidth="1"/>
    <col min="4870" max="5084" width="9.140625" style="959" customWidth="1"/>
    <col min="5085" max="5085" width="24" style="959" bestFit="1" customWidth="1"/>
    <col min="5086" max="5088" width="0" style="959" hidden="1" customWidth="1"/>
    <col min="5089" max="5089" width="23.5703125" style="959" customWidth="1"/>
    <col min="5090" max="5090" width="18.42578125" style="959" customWidth="1"/>
    <col min="5091" max="5091" width="10.42578125" style="959" bestFit="1" customWidth="1"/>
    <col min="5092" max="5092" width="29.140625" style="959" bestFit="1" customWidth="1"/>
    <col min="5093" max="5093" width="26" style="959" bestFit="1" customWidth="1"/>
    <col min="5094" max="5094" width="18.42578125" style="959" customWidth="1"/>
    <col min="5095" max="5117" width="7.85546875" style="959" customWidth="1"/>
    <col min="5118" max="5118" width="7.140625" style="959" customWidth="1"/>
    <col min="5119" max="5120" width="15.42578125" style="959"/>
    <col min="5121" max="5121" width="15" style="959" bestFit="1" customWidth="1"/>
    <col min="5122" max="5122" width="17" style="959" customWidth="1"/>
    <col min="5123" max="5123" width="19.5703125" style="959" customWidth="1"/>
    <col min="5124" max="5124" width="18.7109375" style="959" customWidth="1"/>
    <col min="5125" max="5125" width="21.85546875" style="959" customWidth="1"/>
    <col min="5126" max="5340" width="9.140625" style="959" customWidth="1"/>
    <col min="5341" max="5341" width="24" style="959" bestFit="1" customWidth="1"/>
    <col min="5342" max="5344" width="0" style="959" hidden="1" customWidth="1"/>
    <col min="5345" max="5345" width="23.5703125" style="959" customWidth="1"/>
    <col min="5346" max="5346" width="18.42578125" style="959" customWidth="1"/>
    <col min="5347" max="5347" width="10.42578125" style="959" bestFit="1" customWidth="1"/>
    <col min="5348" max="5348" width="29.140625" style="959" bestFit="1" customWidth="1"/>
    <col min="5349" max="5349" width="26" style="959" bestFit="1" customWidth="1"/>
    <col min="5350" max="5350" width="18.42578125" style="959" customWidth="1"/>
    <col min="5351" max="5373" width="7.85546875" style="959" customWidth="1"/>
    <col min="5374" max="5374" width="7.140625" style="959" customWidth="1"/>
    <col min="5375" max="5376" width="15.42578125" style="959"/>
    <col min="5377" max="5377" width="15" style="959" bestFit="1" customWidth="1"/>
    <col min="5378" max="5378" width="17" style="959" customWidth="1"/>
    <col min="5379" max="5379" width="19.5703125" style="959" customWidth="1"/>
    <col min="5380" max="5380" width="18.7109375" style="959" customWidth="1"/>
    <col min="5381" max="5381" width="21.85546875" style="959" customWidth="1"/>
    <col min="5382" max="5596" width="9.140625" style="959" customWidth="1"/>
    <col min="5597" max="5597" width="24" style="959" bestFit="1" customWidth="1"/>
    <col min="5598" max="5600" width="0" style="959" hidden="1" customWidth="1"/>
    <col min="5601" max="5601" width="23.5703125" style="959" customWidth="1"/>
    <col min="5602" max="5602" width="18.42578125" style="959" customWidth="1"/>
    <col min="5603" max="5603" width="10.42578125" style="959" bestFit="1" customWidth="1"/>
    <col min="5604" max="5604" width="29.140625" style="959" bestFit="1" customWidth="1"/>
    <col min="5605" max="5605" width="26" style="959" bestFit="1" customWidth="1"/>
    <col min="5606" max="5606" width="18.42578125" style="959" customWidth="1"/>
    <col min="5607" max="5629" width="7.85546875" style="959" customWidth="1"/>
    <col min="5630" max="5630" width="7.140625" style="959" customWidth="1"/>
    <col min="5631" max="5632" width="15.42578125" style="959"/>
    <col min="5633" max="5633" width="15" style="959" bestFit="1" customWidth="1"/>
    <col min="5634" max="5634" width="17" style="959" customWidth="1"/>
    <col min="5635" max="5635" width="19.5703125" style="959" customWidth="1"/>
    <col min="5636" max="5636" width="18.7109375" style="959" customWidth="1"/>
    <col min="5637" max="5637" width="21.85546875" style="959" customWidth="1"/>
    <col min="5638" max="5852" width="9.140625" style="959" customWidth="1"/>
    <col min="5853" max="5853" width="24" style="959" bestFit="1" customWidth="1"/>
    <col min="5854" max="5856" width="0" style="959" hidden="1" customWidth="1"/>
    <col min="5857" max="5857" width="23.5703125" style="959" customWidth="1"/>
    <col min="5858" max="5858" width="18.42578125" style="959" customWidth="1"/>
    <col min="5859" max="5859" width="10.42578125" style="959" bestFit="1" customWidth="1"/>
    <col min="5860" max="5860" width="29.140625" style="959" bestFit="1" customWidth="1"/>
    <col min="5861" max="5861" width="26" style="959" bestFit="1" customWidth="1"/>
    <col min="5862" max="5862" width="18.42578125" style="959" customWidth="1"/>
    <col min="5863" max="5885" width="7.85546875" style="959" customWidth="1"/>
    <col min="5886" max="5886" width="7.140625" style="959" customWidth="1"/>
    <col min="5887" max="5888" width="15.42578125" style="959"/>
    <col min="5889" max="5889" width="15" style="959" bestFit="1" customWidth="1"/>
    <col min="5890" max="5890" width="17" style="959" customWidth="1"/>
    <col min="5891" max="5891" width="19.5703125" style="959" customWidth="1"/>
    <col min="5892" max="5892" width="18.7109375" style="959" customWidth="1"/>
    <col min="5893" max="5893" width="21.85546875" style="959" customWidth="1"/>
    <col min="5894" max="6108" width="9.140625" style="959" customWidth="1"/>
    <col min="6109" max="6109" width="24" style="959" bestFit="1" customWidth="1"/>
    <col min="6110" max="6112" width="0" style="959" hidden="1" customWidth="1"/>
    <col min="6113" max="6113" width="23.5703125" style="959" customWidth="1"/>
    <col min="6114" max="6114" width="18.42578125" style="959" customWidth="1"/>
    <col min="6115" max="6115" width="10.42578125" style="959" bestFit="1" customWidth="1"/>
    <col min="6116" max="6116" width="29.140625" style="959" bestFit="1" customWidth="1"/>
    <col min="6117" max="6117" width="26" style="959" bestFit="1" customWidth="1"/>
    <col min="6118" max="6118" width="18.42578125" style="959" customWidth="1"/>
    <col min="6119" max="6141" width="7.85546875" style="959" customWidth="1"/>
    <col min="6142" max="6142" width="7.140625" style="959" customWidth="1"/>
    <col min="6143" max="6144" width="15.42578125" style="959"/>
    <col min="6145" max="6145" width="15" style="959" bestFit="1" customWidth="1"/>
    <col min="6146" max="6146" width="17" style="959" customWidth="1"/>
    <col min="6147" max="6147" width="19.5703125" style="959" customWidth="1"/>
    <col min="6148" max="6148" width="18.7109375" style="959" customWidth="1"/>
    <col min="6149" max="6149" width="21.85546875" style="959" customWidth="1"/>
    <col min="6150" max="6364" width="9.140625" style="959" customWidth="1"/>
    <col min="6365" max="6365" width="24" style="959" bestFit="1" customWidth="1"/>
    <col min="6366" max="6368" width="0" style="959" hidden="1" customWidth="1"/>
    <col min="6369" max="6369" width="23.5703125" style="959" customWidth="1"/>
    <col min="6370" max="6370" width="18.42578125" style="959" customWidth="1"/>
    <col min="6371" max="6371" width="10.42578125" style="959" bestFit="1" customWidth="1"/>
    <col min="6372" max="6372" width="29.140625" style="959" bestFit="1" customWidth="1"/>
    <col min="6373" max="6373" width="26" style="959" bestFit="1" customWidth="1"/>
    <col min="6374" max="6374" width="18.42578125" style="959" customWidth="1"/>
    <col min="6375" max="6397" width="7.85546875" style="959" customWidth="1"/>
    <col min="6398" max="6398" width="7.140625" style="959" customWidth="1"/>
    <col min="6399" max="6400" width="15.42578125" style="959"/>
    <col min="6401" max="6401" width="15" style="959" bestFit="1" customWidth="1"/>
    <col min="6402" max="6402" width="17" style="959" customWidth="1"/>
    <col min="6403" max="6403" width="19.5703125" style="959" customWidth="1"/>
    <col min="6404" max="6404" width="18.7109375" style="959" customWidth="1"/>
    <col min="6405" max="6405" width="21.85546875" style="959" customWidth="1"/>
    <col min="6406" max="6620" width="9.140625" style="959" customWidth="1"/>
    <col min="6621" max="6621" width="24" style="959" bestFit="1" customWidth="1"/>
    <col min="6622" max="6624" width="0" style="959" hidden="1" customWidth="1"/>
    <col min="6625" max="6625" width="23.5703125" style="959" customWidth="1"/>
    <col min="6626" max="6626" width="18.42578125" style="959" customWidth="1"/>
    <col min="6627" max="6627" width="10.42578125" style="959" bestFit="1" customWidth="1"/>
    <col min="6628" max="6628" width="29.140625" style="959" bestFit="1" customWidth="1"/>
    <col min="6629" max="6629" width="26" style="959" bestFit="1" customWidth="1"/>
    <col min="6630" max="6630" width="18.42578125" style="959" customWidth="1"/>
    <col min="6631" max="6653" width="7.85546875" style="959" customWidth="1"/>
    <col min="6654" max="6654" width="7.140625" style="959" customWidth="1"/>
    <col min="6655" max="6656" width="15.42578125" style="959"/>
    <col min="6657" max="6657" width="15" style="959" bestFit="1" customWidth="1"/>
    <col min="6658" max="6658" width="17" style="959" customWidth="1"/>
    <col min="6659" max="6659" width="19.5703125" style="959" customWidth="1"/>
    <col min="6660" max="6660" width="18.7109375" style="959" customWidth="1"/>
    <col min="6661" max="6661" width="21.85546875" style="959" customWidth="1"/>
    <col min="6662" max="6876" width="9.140625" style="959" customWidth="1"/>
    <col min="6877" max="6877" width="24" style="959" bestFit="1" customWidth="1"/>
    <col min="6878" max="6880" width="0" style="959" hidden="1" customWidth="1"/>
    <col min="6881" max="6881" width="23.5703125" style="959" customWidth="1"/>
    <col min="6882" max="6882" width="18.42578125" style="959" customWidth="1"/>
    <col min="6883" max="6883" width="10.42578125" style="959" bestFit="1" customWidth="1"/>
    <col min="6884" max="6884" width="29.140625" style="959" bestFit="1" customWidth="1"/>
    <col min="6885" max="6885" width="26" style="959" bestFit="1" customWidth="1"/>
    <col min="6886" max="6886" width="18.42578125" style="959" customWidth="1"/>
    <col min="6887" max="6909" width="7.85546875" style="959" customWidth="1"/>
    <col min="6910" max="6910" width="7.140625" style="959" customWidth="1"/>
    <col min="6911" max="6912" width="15.42578125" style="959"/>
    <col min="6913" max="6913" width="15" style="959" bestFit="1" customWidth="1"/>
    <col min="6914" max="6914" width="17" style="959" customWidth="1"/>
    <col min="6915" max="6915" width="19.5703125" style="959" customWidth="1"/>
    <col min="6916" max="6916" width="18.7109375" style="959" customWidth="1"/>
    <col min="6917" max="6917" width="21.85546875" style="959" customWidth="1"/>
    <col min="6918" max="7132" width="9.140625" style="959" customWidth="1"/>
    <col min="7133" max="7133" width="24" style="959" bestFit="1" customWidth="1"/>
    <col min="7134" max="7136" width="0" style="959" hidden="1" customWidth="1"/>
    <col min="7137" max="7137" width="23.5703125" style="959" customWidth="1"/>
    <col min="7138" max="7138" width="18.42578125" style="959" customWidth="1"/>
    <col min="7139" max="7139" width="10.42578125" style="959" bestFit="1" customWidth="1"/>
    <col min="7140" max="7140" width="29.140625" style="959" bestFit="1" customWidth="1"/>
    <col min="7141" max="7141" width="26" style="959" bestFit="1" customWidth="1"/>
    <col min="7142" max="7142" width="18.42578125" style="959" customWidth="1"/>
    <col min="7143" max="7165" width="7.85546875" style="959" customWidth="1"/>
    <col min="7166" max="7166" width="7.140625" style="959" customWidth="1"/>
    <col min="7167" max="7168" width="15.42578125" style="959"/>
    <col min="7169" max="7169" width="15" style="959" bestFit="1" customWidth="1"/>
    <col min="7170" max="7170" width="17" style="959" customWidth="1"/>
    <col min="7171" max="7171" width="19.5703125" style="959" customWidth="1"/>
    <col min="7172" max="7172" width="18.7109375" style="959" customWidth="1"/>
    <col min="7173" max="7173" width="21.85546875" style="959" customWidth="1"/>
    <col min="7174" max="7388" width="9.140625" style="959" customWidth="1"/>
    <col min="7389" max="7389" width="24" style="959" bestFit="1" customWidth="1"/>
    <col min="7390" max="7392" width="0" style="959" hidden="1" customWidth="1"/>
    <col min="7393" max="7393" width="23.5703125" style="959" customWidth="1"/>
    <col min="7394" max="7394" width="18.42578125" style="959" customWidth="1"/>
    <col min="7395" max="7395" width="10.42578125" style="959" bestFit="1" customWidth="1"/>
    <col min="7396" max="7396" width="29.140625" style="959" bestFit="1" customWidth="1"/>
    <col min="7397" max="7397" width="26" style="959" bestFit="1" customWidth="1"/>
    <col min="7398" max="7398" width="18.42578125" style="959" customWidth="1"/>
    <col min="7399" max="7421" width="7.85546875" style="959" customWidth="1"/>
    <col min="7422" max="7422" width="7.140625" style="959" customWidth="1"/>
    <col min="7423" max="7424" width="15.42578125" style="959"/>
    <col min="7425" max="7425" width="15" style="959" bestFit="1" customWidth="1"/>
    <col min="7426" max="7426" width="17" style="959" customWidth="1"/>
    <col min="7427" max="7427" width="19.5703125" style="959" customWidth="1"/>
    <col min="7428" max="7428" width="18.7109375" style="959" customWidth="1"/>
    <col min="7429" max="7429" width="21.85546875" style="959" customWidth="1"/>
    <col min="7430" max="7644" width="9.140625" style="959" customWidth="1"/>
    <col min="7645" max="7645" width="24" style="959" bestFit="1" customWidth="1"/>
    <col min="7646" max="7648" width="0" style="959" hidden="1" customWidth="1"/>
    <col min="7649" max="7649" width="23.5703125" style="959" customWidth="1"/>
    <col min="7650" max="7650" width="18.42578125" style="959" customWidth="1"/>
    <col min="7651" max="7651" width="10.42578125" style="959" bestFit="1" customWidth="1"/>
    <col min="7652" max="7652" width="29.140625" style="959" bestFit="1" customWidth="1"/>
    <col min="7653" max="7653" width="26" style="959" bestFit="1" customWidth="1"/>
    <col min="7654" max="7654" width="18.42578125" style="959" customWidth="1"/>
    <col min="7655" max="7677" width="7.85546875" style="959" customWidth="1"/>
    <col min="7678" max="7678" width="7.140625" style="959" customWidth="1"/>
    <col min="7679" max="7680" width="15.42578125" style="959"/>
    <col min="7681" max="7681" width="15" style="959" bestFit="1" customWidth="1"/>
    <col min="7682" max="7682" width="17" style="959" customWidth="1"/>
    <col min="7683" max="7683" width="19.5703125" style="959" customWidth="1"/>
    <col min="7684" max="7684" width="18.7109375" style="959" customWidth="1"/>
    <col min="7685" max="7685" width="21.85546875" style="959" customWidth="1"/>
    <col min="7686" max="7900" width="9.140625" style="959" customWidth="1"/>
    <col min="7901" max="7901" width="24" style="959" bestFit="1" customWidth="1"/>
    <col min="7902" max="7904" width="0" style="959" hidden="1" customWidth="1"/>
    <col min="7905" max="7905" width="23.5703125" style="959" customWidth="1"/>
    <col min="7906" max="7906" width="18.42578125" style="959" customWidth="1"/>
    <col min="7907" max="7907" width="10.42578125" style="959" bestFit="1" customWidth="1"/>
    <col min="7908" max="7908" width="29.140625" style="959" bestFit="1" customWidth="1"/>
    <col min="7909" max="7909" width="26" style="959" bestFit="1" customWidth="1"/>
    <col min="7910" max="7910" width="18.42578125" style="959" customWidth="1"/>
    <col min="7911" max="7933" width="7.85546875" style="959" customWidth="1"/>
    <col min="7934" max="7934" width="7.140625" style="959" customWidth="1"/>
    <col min="7935" max="7936" width="15.42578125" style="959"/>
    <col min="7937" max="7937" width="15" style="959" bestFit="1" customWidth="1"/>
    <col min="7938" max="7938" width="17" style="959" customWidth="1"/>
    <col min="7939" max="7939" width="19.5703125" style="959" customWidth="1"/>
    <col min="7940" max="7940" width="18.7109375" style="959" customWidth="1"/>
    <col min="7941" max="7941" width="21.85546875" style="959" customWidth="1"/>
    <col min="7942" max="8156" width="9.140625" style="959" customWidth="1"/>
    <col min="8157" max="8157" width="24" style="959" bestFit="1" customWidth="1"/>
    <col min="8158" max="8160" width="0" style="959" hidden="1" customWidth="1"/>
    <col min="8161" max="8161" width="23.5703125" style="959" customWidth="1"/>
    <col min="8162" max="8162" width="18.42578125" style="959" customWidth="1"/>
    <col min="8163" max="8163" width="10.42578125" style="959" bestFit="1" customWidth="1"/>
    <col min="8164" max="8164" width="29.140625" style="959" bestFit="1" customWidth="1"/>
    <col min="8165" max="8165" width="26" style="959" bestFit="1" customWidth="1"/>
    <col min="8166" max="8166" width="18.42578125" style="959" customWidth="1"/>
    <col min="8167" max="8189" width="7.85546875" style="959" customWidth="1"/>
    <col min="8190" max="8190" width="7.140625" style="959" customWidth="1"/>
    <col min="8191" max="8192" width="15.42578125" style="959"/>
    <col min="8193" max="8193" width="15" style="959" bestFit="1" customWidth="1"/>
    <col min="8194" max="8194" width="17" style="959" customWidth="1"/>
    <col min="8195" max="8195" width="19.5703125" style="959" customWidth="1"/>
    <col min="8196" max="8196" width="18.7109375" style="959" customWidth="1"/>
    <col min="8197" max="8197" width="21.85546875" style="959" customWidth="1"/>
    <col min="8198" max="8412" width="9.140625" style="959" customWidth="1"/>
    <col min="8413" max="8413" width="24" style="959" bestFit="1" customWidth="1"/>
    <col min="8414" max="8416" width="0" style="959" hidden="1" customWidth="1"/>
    <col min="8417" max="8417" width="23.5703125" style="959" customWidth="1"/>
    <col min="8418" max="8418" width="18.42578125" style="959" customWidth="1"/>
    <col min="8419" max="8419" width="10.42578125" style="959" bestFit="1" customWidth="1"/>
    <col min="8420" max="8420" width="29.140625" style="959" bestFit="1" customWidth="1"/>
    <col min="8421" max="8421" width="26" style="959" bestFit="1" customWidth="1"/>
    <col min="8422" max="8422" width="18.42578125" style="959" customWidth="1"/>
    <col min="8423" max="8445" width="7.85546875" style="959" customWidth="1"/>
    <col min="8446" max="8446" width="7.140625" style="959" customWidth="1"/>
    <col min="8447" max="8448" width="15.42578125" style="959"/>
    <col min="8449" max="8449" width="15" style="959" bestFit="1" customWidth="1"/>
    <col min="8450" max="8450" width="17" style="959" customWidth="1"/>
    <col min="8451" max="8451" width="19.5703125" style="959" customWidth="1"/>
    <col min="8452" max="8452" width="18.7109375" style="959" customWidth="1"/>
    <col min="8453" max="8453" width="21.85546875" style="959" customWidth="1"/>
    <col min="8454" max="8668" width="9.140625" style="959" customWidth="1"/>
    <col min="8669" max="8669" width="24" style="959" bestFit="1" customWidth="1"/>
    <col min="8670" max="8672" width="0" style="959" hidden="1" customWidth="1"/>
    <col min="8673" max="8673" width="23.5703125" style="959" customWidth="1"/>
    <col min="8674" max="8674" width="18.42578125" style="959" customWidth="1"/>
    <col min="8675" max="8675" width="10.42578125" style="959" bestFit="1" customWidth="1"/>
    <col min="8676" max="8676" width="29.140625" style="959" bestFit="1" customWidth="1"/>
    <col min="8677" max="8677" width="26" style="959" bestFit="1" customWidth="1"/>
    <col min="8678" max="8678" width="18.42578125" style="959" customWidth="1"/>
    <col min="8679" max="8701" width="7.85546875" style="959" customWidth="1"/>
    <col min="8702" max="8702" width="7.140625" style="959" customWidth="1"/>
    <col min="8703" max="8704" width="15.42578125" style="959"/>
    <col min="8705" max="8705" width="15" style="959" bestFit="1" customWidth="1"/>
    <col min="8706" max="8706" width="17" style="959" customWidth="1"/>
    <col min="8707" max="8707" width="19.5703125" style="959" customWidth="1"/>
    <col min="8708" max="8708" width="18.7109375" style="959" customWidth="1"/>
    <col min="8709" max="8709" width="21.85546875" style="959" customWidth="1"/>
    <col min="8710" max="8924" width="9.140625" style="959" customWidth="1"/>
    <col min="8925" max="8925" width="24" style="959" bestFit="1" customWidth="1"/>
    <col min="8926" max="8928" width="0" style="959" hidden="1" customWidth="1"/>
    <col min="8929" max="8929" width="23.5703125" style="959" customWidth="1"/>
    <col min="8930" max="8930" width="18.42578125" style="959" customWidth="1"/>
    <col min="8931" max="8931" width="10.42578125" style="959" bestFit="1" customWidth="1"/>
    <col min="8932" max="8932" width="29.140625" style="959" bestFit="1" customWidth="1"/>
    <col min="8933" max="8933" width="26" style="959" bestFit="1" customWidth="1"/>
    <col min="8934" max="8934" width="18.42578125" style="959" customWidth="1"/>
    <col min="8935" max="8957" width="7.85546875" style="959" customWidth="1"/>
    <col min="8958" max="8958" width="7.140625" style="959" customWidth="1"/>
    <col min="8959" max="8960" width="15.42578125" style="959"/>
    <col min="8961" max="8961" width="15" style="959" bestFit="1" customWidth="1"/>
    <col min="8962" max="8962" width="17" style="959" customWidth="1"/>
    <col min="8963" max="8963" width="19.5703125" style="959" customWidth="1"/>
    <col min="8964" max="8964" width="18.7109375" style="959" customWidth="1"/>
    <col min="8965" max="8965" width="21.85546875" style="959" customWidth="1"/>
    <col min="8966" max="9180" width="9.140625" style="959" customWidth="1"/>
    <col min="9181" max="9181" width="24" style="959" bestFit="1" customWidth="1"/>
    <col min="9182" max="9184" width="0" style="959" hidden="1" customWidth="1"/>
    <col min="9185" max="9185" width="23.5703125" style="959" customWidth="1"/>
    <col min="9186" max="9186" width="18.42578125" style="959" customWidth="1"/>
    <col min="9187" max="9187" width="10.42578125" style="959" bestFit="1" customWidth="1"/>
    <col min="9188" max="9188" width="29.140625" style="959" bestFit="1" customWidth="1"/>
    <col min="9189" max="9189" width="26" style="959" bestFit="1" customWidth="1"/>
    <col min="9190" max="9190" width="18.42578125" style="959" customWidth="1"/>
    <col min="9191" max="9213" width="7.85546875" style="959" customWidth="1"/>
    <col min="9214" max="9214" width="7.140625" style="959" customWidth="1"/>
    <col min="9215" max="9216" width="15.42578125" style="959"/>
    <col min="9217" max="9217" width="15" style="959" bestFit="1" customWidth="1"/>
    <col min="9218" max="9218" width="17" style="959" customWidth="1"/>
    <col min="9219" max="9219" width="19.5703125" style="959" customWidth="1"/>
    <col min="9220" max="9220" width="18.7109375" style="959" customWidth="1"/>
    <col min="9221" max="9221" width="21.85546875" style="959" customWidth="1"/>
    <col min="9222" max="9436" width="9.140625" style="959" customWidth="1"/>
    <col min="9437" max="9437" width="24" style="959" bestFit="1" customWidth="1"/>
    <col min="9438" max="9440" width="0" style="959" hidden="1" customWidth="1"/>
    <col min="9441" max="9441" width="23.5703125" style="959" customWidth="1"/>
    <col min="9442" max="9442" width="18.42578125" style="959" customWidth="1"/>
    <col min="9443" max="9443" width="10.42578125" style="959" bestFit="1" customWidth="1"/>
    <col min="9444" max="9444" width="29.140625" style="959" bestFit="1" customWidth="1"/>
    <col min="9445" max="9445" width="26" style="959" bestFit="1" customWidth="1"/>
    <col min="9446" max="9446" width="18.42578125" style="959" customWidth="1"/>
    <col min="9447" max="9469" width="7.85546875" style="959" customWidth="1"/>
    <col min="9470" max="9470" width="7.140625" style="959" customWidth="1"/>
    <col min="9471" max="9472" width="15.42578125" style="959"/>
    <col min="9473" max="9473" width="15" style="959" bestFit="1" customWidth="1"/>
    <col min="9474" max="9474" width="17" style="959" customWidth="1"/>
    <col min="9475" max="9475" width="19.5703125" style="959" customWidth="1"/>
    <col min="9476" max="9476" width="18.7109375" style="959" customWidth="1"/>
    <col min="9477" max="9477" width="21.85546875" style="959" customWidth="1"/>
    <col min="9478" max="9692" width="9.140625" style="959" customWidth="1"/>
    <col min="9693" max="9693" width="24" style="959" bestFit="1" customWidth="1"/>
    <col min="9694" max="9696" width="0" style="959" hidden="1" customWidth="1"/>
    <col min="9697" max="9697" width="23.5703125" style="959" customWidth="1"/>
    <col min="9698" max="9698" width="18.42578125" style="959" customWidth="1"/>
    <col min="9699" max="9699" width="10.42578125" style="959" bestFit="1" customWidth="1"/>
    <col min="9700" max="9700" width="29.140625" style="959" bestFit="1" customWidth="1"/>
    <col min="9701" max="9701" width="26" style="959" bestFit="1" customWidth="1"/>
    <col min="9702" max="9702" width="18.42578125" style="959" customWidth="1"/>
    <col min="9703" max="9725" width="7.85546875" style="959" customWidth="1"/>
    <col min="9726" max="9726" width="7.140625" style="959" customWidth="1"/>
    <col min="9727" max="9728" width="15.42578125" style="959"/>
    <col min="9729" max="9729" width="15" style="959" bestFit="1" customWidth="1"/>
    <col min="9730" max="9730" width="17" style="959" customWidth="1"/>
    <col min="9731" max="9731" width="19.5703125" style="959" customWidth="1"/>
    <col min="9732" max="9732" width="18.7109375" style="959" customWidth="1"/>
    <col min="9733" max="9733" width="21.85546875" style="959" customWidth="1"/>
    <col min="9734" max="9948" width="9.140625" style="959" customWidth="1"/>
    <col min="9949" max="9949" width="24" style="959" bestFit="1" customWidth="1"/>
    <col min="9950" max="9952" width="0" style="959" hidden="1" customWidth="1"/>
    <col min="9953" max="9953" width="23.5703125" style="959" customWidth="1"/>
    <col min="9954" max="9954" width="18.42578125" style="959" customWidth="1"/>
    <col min="9955" max="9955" width="10.42578125" style="959" bestFit="1" customWidth="1"/>
    <col min="9956" max="9956" width="29.140625" style="959" bestFit="1" customWidth="1"/>
    <col min="9957" max="9957" width="26" style="959" bestFit="1" customWidth="1"/>
    <col min="9958" max="9958" width="18.42578125" style="959" customWidth="1"/>
    <col min="9959" max="9981" width="7.85546875" style="959" customWidth="1"/>
    <col min="9982" max="9982" width="7.140625" style="959" customWidth="1"/>
    <col min="9983" max="9984" width="15.42578125" style="959"/>
    <col min="9985" max="9985" width="15" style="959" bestFit="1" customWidth="1"/>
    <col min="9986" max="9986" width="17" style="959" customWidth="1"/>
    <col min="9987" max="9987" width="19.5703125" style="959" customWidth="1"/>
    <col min="9988" max="9988" width="18.7109375" style="959" customWidth="1"/>
    <col min="9989" max="9989" width="21.85546875" style="959" customWidth="1"/>
    <col min="9990" max="10204" width="9.140625" style="959" customWidth="1"/>
    <col min="10205" max="10205" width="24" style="959" bestFit="1" customWidth="1"/>
    <col min="10206" max="10208" width="0" style="959" hidden="1" customWidth="1"/>
    <col min="10209" max="10209" width="23.5703125" style="959" customWidth="1"/>
    <col min="10210" max="10210" width="18.42578125" style="959" customWidth="1"/>
    <col min="10211" max="10211" width="10.42578125" style="959" bestFit="1" customWidth="1"/>
    <col min="10212" max="10212" width="29.140625" style="959" bestFit="1" customWidth="1"/>
    <col min="10213" max="10213" width="26" style="959" bestFit="1" customWidth="1"/>
    <col min="10214" max="10214" width="18.42578125" style="959" customWidth="1"/>
    <col min="10215" max="10237" width="7.85546875" style="959" customWidth="1"/>
    <col min="10238" max="10238" width="7.140625" style="959" customWidth="1"/>
    <col min="10239" max="10240" width="15.42578125" style="959"/>
    <col min="10241" max="10241" width="15" style="959" bestFit="1" customWidth="1"/>
    <col min="10242" max="10242" width="17" style="959" customWidth="1"/>
    <col min="10243" max="10243" width="19.5703125" style="959" customWidth="1"/>
    <col min="10244" max="10244" width="18.7109375" style="959" customWidth="1"/>
    <col min="10245" max="10245" width="21.85546875" style="959" customWidth="1"/>
    <col min="10246" max="10460" width="9.140625" style="959" customWidth="1"/>
    <col min="10461" max="10461" width="24" style="959" bestFit="1" customWidth="1"/>
    <col min="10462" max="10464" width="0" style="959" hidden="1" customWidth="1"/>
    <col min="10465" max="10465" width="23.5703125" style="959" customWidth="1"/>
    <col min="10466" max="10466" width="18.42578125" style="959" customWidth="1"/>
    <col min="10467" max="10467" width="10.42578125" style="959" bestFit="1" customWidth="1"/>
    <col min="10468" max="10468" width="29.140625" style="959" bestFit="1" customWidth="1"/>
    <col min="10469" max="10469" width="26" style="959" bestFit="1" customWidth="1"/>
    <col min="10470" max="10470" width="18.42578125" style="959" customWidth="1"/>
    <col min="10471" max="10493" width="7.85546875" style="959" customWidth="1"/>
    <col min="10494" max="10494" width="7.140625" style="959" customWidth="1"/>
    <col min="10495" max="10496" width="15.42578125" style="959"/>
    <col min="10497" max="10497" width="15" style="959" bestFit="1" customWidth="1"/>
    <col min="10498" max="10498" width="17" style="959" customWidth="1"/>
    <col min="10499" max="10499" width="19.5703125" style="959" customWidth="1"/>
    <col min="10500" max="10500" width="18.7109375" style="959" customWidth="1"/>
    <col min="10501" max="10501" width="21.85546875" style="959" customWidth="1"/>
    <col min="10502" max="10716" width="9.140625" style="959" customWidth="1"/>
    <col min="10717" max="10717" width="24" style="959" bestFit="1" customWidth="1"/>
    <col min="10718" max="10720" width="0" style="959" hidden="1" customWidth="1"/>
    <col min="10721" max="10721" width="23.5703125" style="959" customWidth="1"/>
    <col min="10722" max="10722" width="18.42578125" style="959" customWidth="1"/>
    <col min="10723" max="10723" width="10.42578125" style="959" bestFit="1" customWidth="1"/>
    <col min="10724" max="10724" width="29.140625" style="959" bestFit="1" customWidth="1"/>
    <col min="10725" max="10725" width="26" style="959" bestFit="1" customWidth="1"/>
    <col min="10726" max="10726" width="18.42578125" style="959" customWidth="1"/>
    <col min="10727" max="10749" width="7.85546875" style="959" customWidth="1"/>
    <col min="10750" max="10750" width="7.140625" style="959" customWidth="1"/>
    <col min="10751" max="10752" width="15.42578125" style="959"/>
    <col min="10753" max="10753" width="15" style="959" bestFit="1" customWidth="1"/>
    <col min="10754" max="10754" width="17" style="959" customWidth="1"/>
    <col min="10755" max="10755" width="19.5703125" style="959" customWidth="1"/>
    <col min="10756" max="10756" width="18.7109375" style="959" customWidth="1"/>
    <col min="10757" max="10757" width="21.85546875" style="959" customWidth="1"/>
    <col min="10758" max="10972" width="9.140625" style="959" customWidth="1"/>
    <col min="10973" max="10973" width="24" style="959" bestFit="1" customWidth="1"/>
    <col min="10974" max="10976" width="0" style="959" hidden="1" customWidth="1"/>
    <col min="10977" max="10977" width="23.5703125" style="959" customWidth="1"/>
    <col min="10978" max="10978" width="18.42578125" style="959" customWidth="1"/>
    <col min="10979" max="10979" width="10.42578125" style="959" bestFit="1" customWidth="1"/>
    <col min="10980" max="10980" width="29.140625" style="959" bestFit="1" customWidth="1"/>
    <col min="10981" max="10981" width="26" style="959" bestFit="1" customWidth="1"/>
    <col min="10982" max="10982" width="18.42578125" style="959" customWidth="1"/>
    <col min="10983" max="11005" width="7.85546875" style="959" customWidth="1"/>
    <col min="11006" max="11006" width="7.140625" style="959" customWidth="1"/>
    <col min="11007" max="11008" width="15.42578125" style="959"/>
    <col min="11009" max="11009" width="15" style="959" bestFit="1" customWidth="1"/>
    <col min="11010" max="11010" width="17" style="959" customWidth="1"/>
    <col min="11011" max="11011" width="19.5703125" style="959" customWidth="1"/>
    <col min="11012" max="11012" width="18.7109375" style="959" customWidth="1"/>
    <col min="11013" max="11013" width="21.85546875" style="959" customWidth="1"/>
    <col min="11014" max="11228" width="9.140625" style="959" customWidth="1"/>
    <col min="11229" max="11229" width="24" style="959" bestFit="1" customWidth="1"/>
    <col min="11230" max="11232" width="0" style="959" hidden="1" customWidth="1"/>
    <col min="11233" max="11233" width="23.5703125" style="959" customWidth="1"/>
    <col min="11234" max="11234" width="18.42578125" style="959" customWidth="1"/>
    <col min="11235" max="11235" width="10.42578125" style="959" bestFit="1" customWidth="1"/>
    <col min="11236" max="11236" width="29.140625" style="959" bestFit="1" customWidth="1"/>
    <col min="11237" max="11237" width="26" style="959" bestFit="1" customWidth="1"/>
    <col min="11238" max="11238" width="18.42578125" style="959" customWidth="1"/>
    <col min="11239" max="11261" width="7.85546875" style="959" customWidth="1"/>
    <col min="11262" max="11262" width="7.140625" style="959" customWidth="1"/>
    <col min="11263" max="11264" width="15.42578125" style="959"/>
    <col min="11265" max="11265" width="15" style="959" bestFit="1" customWidth="1"/>
    <col min="11266" max="11266" width="17" style="959" customWidth="1"/>
    <col min="11267" max="11267" width="19.5703125" style="959" customWidth="1"/>
    <col min="11268" max="11268" width="18.7109375" style="959" customWidth="1"/>
    <col min="11269" max="11269" width="21.85546875" style="959" customWidth="1"/>
    <col min="11270" max="11484" width="9.140625" style="959" customWidth="1"/>
    <col min="11485" max="11485" width="24" style="959" bestFit="1" customWidth="1"/>
    <col min="11486" max="11488" width="0" style="959" hidden="1" customWidth="1"/>
    <col min="11489" max="11489" width="23.5703125" style="959" customWidth="1"/>
    <col min="11490" max="11490" width="18.42578125" style="959" customWidth="1"/>
    <col min="11491" max="11491" width="10.42578125" style="959" bestFit="1" customWidth="1"/>
    <col min="11492" max="11492" width="29.140625" style="959" bestFit="1" customWidth="1"/>
    <col min="11493" max="11493" width="26" style="959" bestFit="1" customWidth="1"/>
    <col min="11494" max="11494" width="18.42578125" style="959" customWidth="1"/>
    <col min="11495" max="11517" width="7.85546875" style="959" customWidth="1"/>
    <col min="11518" max="11518" width="7.140625" style="959" customWidth="1"/>
    <col min="11519" max="11520" width="15.42578125" style="959"/>
    <col min="11521" max="11521" width="15" style="959" bestFit="1" customWidth="1"/>
    <col min="11522" max="11522" width="17" style="959" customWidth="1"/>
    <col min="11523" max="11523" width="19.5703125" style="959" customWidth="1"/>
    <col min="11524" max="11524" width="18.7109375" style="959" customWidth="1"/>
    <col min="11525" max="11525" width="21.85546875" style="959" customWidth="1"/>
    <col min="11526" max="11740" width="9.140625" style="959" customWidth="1"/>
    <col min="11741" max="11741" width="24" style="959" bestFit="1" customWidth="1"/>
    <col min="11742" max="11744" width="0" style="959" hidden="1" customWidth="1"/>
    <col min="11745" max="11745" width="23.5703125" style="959" customWidth="1"/>
    <col min="11746" max="11746" width="18.42578125" style="959" customWidth="1"/>
    <col min="11747" max="11747" width="10.42578125" style="959" bestFit="1" customWidth="1"/>
    <col min="11748" max="11748" width="29.140625" style="959" bestFit="1" customWidth="1"/>
    <col min="11749" max="11749" width="26" style="959" bestFit="1" customWidth="1"/>
    <col min="11750" max="11750" width="18.42578125" style="959" customWidth="1"/>
    <col min="11751" max="11773" width="7.85546875" style="959" customWidth="1"/>
    <col min="11774" max="11774" width="7.140625" style="959" customWidth="1"/>
    <col min="11775" max="11776" width="15.42578125" style="959"/>
    <col min="11777" max="11777" width="15" style="959" bestFit="1" customWidth="1"/>
    <col min="11778" max="11778" width="17" style="959" customWidth="1"/>
    <col min="11779" max="11779" width="19.5703125" style="959" customWidth="1"/>
    <col min="11780" max="11780" width="18.7109375" style="959" customWidth="1"/>
    <col min="11781" max="11781" width="21.85546875" style="959" customWidth="1"/>
    <col min="11782" max="11996" width="9.140625" style="959" customWidth="1"/>
    <col min="11997" max="11997" width="24" style="959" bestFit="1" customWidth="1"/>
    <col min="11998" max="12000" width="0" style="959" hidden="1" customWidth="1"/>
    <col min="12001" max="12001" width="23.5703125" style="959" customWidth="1"/>
    <col min="12002" max="12002" width="18.42578125" style="959" customWidth="1"/>
    <col min="12003" max="12003" width="10.42578125" style="959" bestFit="1" customWidth="1"/>
    <col min="12004" max="12004" width="29.140625" style="959" bestFit="1" customWidth="1"/>
    <col min="12005" max="12005" width="26" style="959" bestFit="1" customWidth="1"/>
    <col min="12006" max="12006" width="18.42578125" style="959" customWidth="1"/>
    <col min="12007" max="12029" width="7.85546875" style="959" customWidth="1"/>
    <col min="12030" max="12030" width="7.140625" style="959" customWidth="1"/>
    <col min="12031" max="12032" width="15.42578125" style="959"/>
    <col min="12033" max="12033" width="15" style="959" bestFit="1" customWidth="1"/>
    <col min="12034" max="12034" width="17" style="959" customWidth="1"/>
    <col min="12035" max="12035" width="19.5703125" style="959" customWidth="1"/>
    <col min="12036" max="12036" width="18.7109375" style="959" customWidth="1"/>
    <col min="12037" max="12037" width="21.85546875" style="959" customWidth="1"/>
    <col min="12038" max="12252" width="9.140625" style="959" customWidth="1"/>
    <col min="12253" max="12253" width="24" style="959" bestFit="1" customWidth="1"/>
    <col min="12254" max="12256" width="0" style="959" hidden="1" customWidth="1"/>
    <col min="12257" max="12257" width="23.5703125" style="959" customWidth="1"/>
    <col min="12258" max="12258" width="18.42578125" style="959" customWidth="1"/>
    <col min="12259" max="12259" width="10.42578125" style="959" bestFit="1" customWidth="1"/>
    <col min="12260" max="12260" width="29.140625" style="959" bestFit="1" customWidth="1"/>
    <col min="12261" max="12261" width="26" style="959" bestFit="1" customWidth="1"/>
    <col min="12262" max="12262" width="18.42578125" style="959" customWidth="1"/>
    <col min="12263" max="12285" width="7.85546875" style="959" customWidth="1"/>
    <col min="12286" max="12286" width="7.140625" style="959" customWidth="1"/>
    <col min="12287" max="12288" width="15.42578125" style="959"/>
    <col min="12289" max="12289" width="15" style="959" bestFit="1" customWidth="1"/>
    <col min="12290" max="12290" width="17" style="959" customWidth="1"/>
    <col min="12291" max="12291" width="19.5703125" style="959" customWidth="1"/>
    <col min="12292" max="12292" width="18.7109375" style="959" customWidth="1"/>
    <col min="12293" max="12293" width="21.85546875" style="959" customWidth="1"/>
    <col min="12294" max="12508" width="9.140625" style="959" customWidth="1"/>
    <col min="12509" max="12509" width="24" style="959" bestFit="1" customWidth="1"/>
    <col min="12510" max="12512" width="0" style="959" hidden="1" customWidth="1"/>
    <col min="12513" max="12513" width="23.5703125" style="959" customWidth="1"/>
    <col min="12514" max="12514" width="18.42578125" style="959" customWidth="1"/>
    <col min="12515" max="12515" width="10.42578125" style="959" bestFit="1" customWidth="1"/>
    <col min="12516" max="12516" width="29.140625" style="959" bestFit="1" customWidth="1"/>
    <col min="12517" max="12517" width="26" style="959" bestFit="1" customWidth="1"/>
    <col min="12518" max="12518" width="18.42578125" style="959" customWidth="1"/>
    <col min="12519" max="12541" width="7.85546875" style="959" customWidth="1"/>
    <col min="12542" max="12542" width="7.140625" style="959" customWidth="1"/>
    <col min="12543" max="12544" width="15.42578125" style="959"/>
    <col min="12545" max="12545" width="15" style="959" bestFit="1" customWidth="1"/>
    <col min="12546" max="12546" width="17" style="959" customWidth="1"/>
    <col min="12547" max="12547" width="19.5703125" style="959" customWidth="1"/>
    <col min="12548" max="12548" width="18.7109375" style="959" customWidth="1"/>
    <col min="12549" max="12549" width="21.85546875" style="959" customWidth="1"/>
    <col min="12550" max="12764" width="9.140625" style="959" customWidth="1"/>
    <col min="12765" max="12765" width="24" style="959" bestFit="1" customWidth="1"/>
    <col min="12766" max="12768" width="0" style="959" hidden="1" customWidth="1"/>
    <col min="12769" max="12769" width="23.5703125" style="959" customWidth="1"/>
    <col min="12770" max="12770" width="18.42578125" style="959" customWidth="1"/>
    <col min="12771" max="12771" width="10.42578125" style="959" bestFit="1" customWidth="1"/>
    <col min="12772" max="12772" width="29.140625" style="959" bestFit="1" customWidth="1"/>
    <col min="12773" max="12773" width="26" style="959" bestFit="1" customWidth="1"/>
    <col min="12774" max="12774" width="18.42578125" style="959" customWidth="1"/>
    <col min="12775" max="12797" width="7.85546875" style="959" customWidth="1"/>
    <col min="12798" max="12798" width="7.140625" style="959" customWidth="1"/>
    <col min="12799" max="12800" width="15.42578125" style="959"/>
    <col min="12801" max="12801" width="15" style="959" bestFit="1" customWidth="1"/>
    <col min="12802" max="12802" width="17" style="959" customWidth="1"/>
    <col min="12803" max="12803" width="19.5703125" style="959" customWidth="1"/>
    <col min="12804" max="12804" width="18.7109375" style="959" customWidth="1"/>
    <col min="12805" max="12805" width="21.85546875" style="959" customWidth="1"/>
    <col min="12806" max="13020" width="9.140625" style="959" customWidth="1"/>
    <col min="13021" max="13021" width="24" style="959" bestFit="1" customWidth="1"/>
    <col min="13022" max="13024" width="0" style="959" hidden="1" customWidth="1"/>
    <col min="13025" max="13025" width="23.5703125" style="959" customWidth="1"/>
    <col min="13026" max="13026" width="18.42578125" style="959" customWidth="1"/>
    <col min="13027" max="13027" width="10.42578125" style="959" bestFit="1" customWidth="1"/>
    <col min="13028" max="13028" width="29.140625" style="959" bestFit="1" customWidth="1"/>
    <col min="13029" max="13029" width="26" style="959" bestFit="1" customWidth="1"/>
    <col min="13030" max="13030" width="18.42578125" style="959" customWidth="1"/>
    <col min="13031" max="13053" width="7.85546875" style="959" customWidth="1"/>
    <col min="13054" max="13054" width="7.140625" style="959" customWidth="1"/>
    <col min="13055" max="13056" width="15.42578125" style="959"/>
    <col min="13057" max="13057" width="15" style="959" bestFit="1" customWidth="1"/>
    <col min="13058" max="13058" width="17" style="959" customWidth="1"/>
    <col min="13059" max="13059" width="19.5703125" style="959" customWidth="1"/>
    <col min="13060" max="13060" width="18.7109375" style="959" customWidth="1"/>
    <col min="13061" max="13061" width="21.85546875" style="959" customWidth="1"/>
    <col min="13062" max="13276" width="9.140625" style="959" customWidth="1"/>
    <col min="13277" max="13277" width="24" style="959" bestFit="1" customWidth="1"/>
    <col min="13278" max="13280" width="0" style="959" hidden="1" customWidth="1"/>
    <col min="13281" max="13281" width="23.5703125" style="959" customWidth="1"/>
    <col min="13282" max="13282" width="18.42578125" style="959" customWidth="1"/>
    <col min="13283" max="13283" width="10.42578125" style="959" bestFit="1" customWidth="1"/>
    <col min="13284" max="13284" width="29.140625" style="959" bestFit="1" customWidth="1"/>
    <col min="13285" max="13285" width="26" style="959" bestFit="1" customWidth="1"/>
    <col min="13286" max="13286" width="18.42578125" style="959" customWidth="1"/>
    <col min="13287" max="13309" width="7.85546875" style="959" customWidth="1"/>
    <col min="13310" max="13310" width="7.140625" style="959" customWidth="1"/>
    <col min="13311" max="13312" width="15.42578125" style="959"/>
    <col min="13313" max="13313" width="15" style="959" bestFit="1" customWidth="1"/>
    <col min="13314" max="13314" width="17" style="959" customWidth="1"/>
    <col min="13315" max="13315" width="19.5703125" style="959" customWidth="1"/>
    <col min="13316" max="13316" width="18.7109375" style="959" customWidth="1"/>
    <col min="13317" max="13317" width="21.85546875" style="959" customWidth="1"/>
    <col min="13318" max="13532" width="9.140625" style="959" customWidth="1"/>
    <col min="13533" max="13533" width="24" style="959" bestFit="1" customWidth="1"/>
    <col min="13534" max="13536" width="0" style="959" hidden="1" customWidth="1"/>
    <col min="13537" max="13537" width="23.5703125" style="959" customWidth="1"/>
    <col min="13538" max="13538" width="18.42578125" style="959" customWidth="1"/>
    <col min="13539" max="13539" width="10.42578125" style="959" bestFit="1" customWidth="1"/>
    <col min="13540" max="13540" width="29.140625" style="959" bestFit="1" customWidth="1"/>
    <col min="13541" max="13541" width="26" style="959" bestFit="1" customWidth="1"/>
    <col min="13542" max="13542" width="18.42578125" style="959" customWidth="1"/>
    <col min="13543" max="13565" width="7.85546875" style="959" customWidth="1"/>
    <col min="13566" max="13566" width="7.140625" style="959" customWidth="1"/>
    <col min="13567" max="13568" width="15.42578125" style="959"/>
    <col min="13569" max="13569" width="15" style="959" bestFit="1" customWidth="1"/>
    <col min="13570" max="13570" width="17" style="959" customWidth="1"/>
    <col min="13571" max="13571" width="19.5703125" style="959" customWidth="1"/>
    <col min="13572" max="13572" width="18.7109375" style="959" customWidth="1"/>
    <col min="13573" max="13573" width="21.85546875" style="959" customWidth="1"/>
    <col min="13574" max="13788" width="9.140625" style="959" customWidth="1"/>
    <col min="13789" max="13789" width="24" style="959" bestFit="1" customWidth="1"/>
    <col min="13790" max="13792" width="0" style="959" hidden="1" customWidth="1"/>
    <col min="13793" max="13793" width="23.5703125" style="959" customWidth="1"/>
    <col min="13794" max="13794" width="18.42578125" style="959" customWidth="1"/>
    <col min="13795" max="13795" width="10.42578125" style="959" bestFit="1" customWidth="1"/>
    <col min="13796" max="13796" width="29.140625" style="959" bestFit="1" customWidth="1"/>
    <col min="13797" max="13797" width="26" style="959" bestFit="1" customWidth="1"/>
    <col min="13798" max="13798" width="18.42578125" style="959" customWidth="1"/>
    <col min="13799" max="13821" width="7.85546875" style="959" customWidth="1"/>
    <col min="13822" max="13822" width="7.140625" style="959" customWidth="1"/>
    <col min="13823" max="13824" width="15.42578125" style="959"/>
    <col min="13825" max="13825" width="15" style="959" bestFit="1" customWidth="1"/>
    <col min="13826" max="13826" width="17" style="959" customWidth="1"/>
    <col min="13827" max="13827" width="19.5703125" style="959" customWidth="1"/>
    <col min="13828" max="13828" width="18.7109375" style="959" customWidth="1"/>
    <col min="13829" max="13829" width="21.85546875" style="959" customWidth="1"/>
    <col min="13830" max="14044" width="9.140625" style="959" customWidth="1"/>
    <col min="14045" max="14045" width="24" style="959" bestFit="1" customWidth="1"/>
    <col min="14046" max="14048" width="0" style="959" hidden="1" customWidth="1"/>
    <col min="14049" max="14049" width="23.5703125" style="959" customWidth="1"/>
    <col min="14050" max="14050" width="18.42578125" style="959" customWidth="1"/>
    <col min="14051" max="14051" width="10.42578125" style="959" bestFit="1" customWidth="1"/>
    <col min="14052" max="14052" width="29.140625" style="959" bestFit="1" customWidth="1"/>
    <col min="14053" max="14053" width="26" style="959" bestFit="1" customWidth="1"/>
    <col min="14054" max="14054" width="18.42578125" style="959" customWidth="1"/>
    <col min="14055" max="14077" width="7.85546875" style="959" customWidth="1"/>
    <col min="14078" max="14078" width="7.140625" style="959" customWidth="1"/>
    <col min="14079" max="14080" width="15.42578125" style="959"/>
    <col min="14081" max="14081" width="15" style="959" bestFit="1" customWidth="1"/>
    <col min="14082" max="14082" width="17" style="959" customWidth="1"/>
    <col min="14083" max="14083" width="19.5703125" style="959" customWidth="1"/>
    <col min="14084" max="14084" width="18.7109375" style="959" customWidth="1"/>
    <col min="14085" max="14085" width="21.85546875" style="959" customWidth="1"/>
    <col min="14086" max="14300" width="9.140625" style="959" customWidth="1"/>
    <col min="14301" max="14301" width="24" style="959" bestFit="1" customWidth="1"/>
    <col min="14302" max="14304" width="0" style="959" hidden="1" customWidth="1"/>
    <col min="14305" max="14305" width="23.5703125" style="959" customWidth="1"/>
    <col min="14306" max="14306" width="18.42578125" style="959" customWidth="1"/>
    <col min="14307" max="14307" width="10.42578125" style="959" bestFit="1" customWidth="1"/>
    <col min="14308" max="14308" width="29.140625" style="959" bestFit="1" customWidth="1"/>
    <col min="14309" max="14309" width="26" style="959" bestFit="1" customWidth="1"/>
    <col min="14310" max="14310" width="18.42578125" style="959" customWidth="1"/>
    <col min="14311" max="14333" width="7.85546875" style="959" customWidth="1"/>
    <col min="14334" max="14334" width="7.140625" style="959" customWidth="1"/>
    <col min="14335" max="14336" width="15.42578125" style="959"/>
    <col min="14337" max="14337" width="15" style="959" bestFit="1" customWidth="1"/>
    <col min="14338" max="14338" width="17" style="959" customWidth="1"/>
    <col min="14339" max="14339" width="19.5703125" style="959" customWidth="1"/>
    <col min="14340" max="14340" width="18.7109375" style="959" customWidth="1"/>
    <col min="14341" max="14341" width="21.85546875" style="959" customWidth="1"/>
    <col min="14342" max="14556" width="9.140625" style="959" customWidth="1"/>
    <col min="14557" max="14557" width="24" style="959" bestFit="1" customWidth="1"/>
    <col min="14558" max="14560" width="0" style="959" hidden="1" customWidth="1"/>
    <col min="14561" max="14561" width="23.5703125" style="959" customWidth="1"/>
    <col min="14562" max="14562" width="18.42578125" style="959" customWidth="1"/>
    <col min="14563" max="14563" width="10.42578125" style="959" bestFit="1" customWidth="1"/>
    <col min="14564" max="14564" width="29.140625" style="959" bestFit="1" customWidth="1"/>
    <col min="14565" max="14565" width="26" style="959" bestFit="1" customWidth="1"/>
    <col min="14566" max="14566" width="18.42578125" style="959" customWidth="1"/>
    <col min="14567" max="14589" width="7.85546875" style="959" customWidth="1"/>
    <col min="14590" max="14590" width="7.140625" style="959" customWidth="1"/>
    <col min="14591" max="14592" width="15.42578125" style="959"/>
    <col min="14593" max="14593" width="15" style="959" bestFit="1" customWidth="1"/>
    <col min="14594" max="14594" width="17" style="959" customWidth="1"/>
    <col min="14595" max="14595" width="19.5703125" style="959" customWidth="1"/>
    <col min="14596" max="14596" width="18.7109375" style="959" customWidth="1"/>
    <col min="14597" max="14597" width="21.85546875" style="959" customWidth="1"/>
    <col min="14598" max="14812" width="9.140625" style="959" customWidth="1"/>
    <col min="14813" max="14813" width="24" style="959" bestFit="1" customWidth="1"/>
    <col min="14814" max="14816" width="0" style="959" hidden="1" customWidth="1"/>
    <col min="14817" max="14817" width="23.5703125" style="959" customWidth="1"/>
    <col min="14818" max="14818" width="18.42578125" style="959" customWidth="1"/>
    <col min="14819" max="14819" width="10.42578125" style="959" bestFit="1" customWidth="1"/>
    <col min="14820" max="14820" width="29.140625" style="959" bestFit="1" customWidth="1"/>
    <col min="14821" max="14821" width="26" style="959" bestFit="1" customWidth="1"/>
    <col min="14822" max="14822" width="18.42578125" style="959" customWidth="1"/>
    <col min="14823" max="14845" width="7.85546875" style="959" customWidth="1"/>
    <col min="14846" max="14846" width="7.140625" style="959" customWidth="1"/>
    <col min="14847" max="14848" width="15.42578125" style="959"/>
    <col min="14849" max="14849" width="15" style="959" bestFit="1" customWidth="1"/>
    <col min="14850" max="14850" width="17" style="959" customWidth="1"/>
    <col min="14851" max="14851" width="19.5703125" style="959" customWidth="1"/>
    <col min="14852" max="14852" width="18.7109375" style="959" customWidth="1"/>
    <col min="14853" max="14853" width="21.85546875" style="959" customWidth="1"/>
    <col min="14854" max="15068" width="9.140625" style="959" customWidth="1"/>
    <col min="15069" max="15069" width="24" style="959" bestFit="1" customWidth="1"/>
    <col min="15070" max="15072" width="0" style="959" hidden="1" customWidth="1"/>
    <col min="15073" max="15073" width="23.5703125" style="959" customWidth="1"/>
    <col min="15074" max="15074" width="18.42578125" style="959" customWidth="1"/>
    <col min="15075" max="15075" width="10.42578125" style="959" bestFit="1" customWidth="1"/>
    <col min="15076" max="15076" width="29.140625" style="959" bestFit="1" customWidth="1"/>
    <col min="15077" max="15077" width="26" style="959" bestFit="1" customWidth="1"/>
    <col min="15078" max="15078" width="18.42578125" style="959" customWidth="1"/>
    <col min="15079" max="15101" width="7.85546875" style="959" customWidth="1"/>
    <col min="15102" max="15102" width="7.140625" style="959" customWidth="1"/>
    <col min="15103" max="15104" width="15.42578125" style="959"/>
    <col min="15105" max="15105" width="15" style="959" bestFit="1" customWidth="1"/>
    <col min="15106" max="15106" width="17" style="959" customWidth="1"/>
    <col min="15107" max="15107" width="19.5703125" style="959" customWidth="1"/>
    <col min="15108" max="15108" width="18.7109375" style="959" customWidth="1"/>
    <col min="15109" max="15109" width="21.85546875" style="959" customWidth="1"/>
    <col min="15110" max="15324" width="9.140625" style="959" customWidth="1"/>
    <col min="15325" max="15325" width="24" style="959" bestFit="1" customWidth="1"/>
    <col min="15326" max="15328" width="0" style="959" hidden="1" customWidth="1"/>
    <col min="15329" max="15329" width="23.5703125" style="959" customWidth="1"/>
    <col min="15330" max="15330" width="18.42578125" style="959" customWidth="1"/>
    <col min="15331" max="15331" width="10.42578125" style="959" bestFit="1" customWidth="1"/>
    <col min="15332" max="15332" width="29.140625" style="959" bestFit="1" customWidth="1"/>
    <col min="15333" max="15333" width="26" style="959" bestFit="1" customWidth="1"/>
    <col min="15334" max="15334" width="18.42578125" style="959" customWidth="1"/>
    <col min="15335" max="15357" width="7.85546875" style="959" customWidth="1"/>
    <col min="15358" max="15358" width="7.140625" style="959" customWidth="1"/>
    <col min="15359" max="15360" width="15.42578125" style="959"/>
    <col min="15361" max="15361" width="15" style="959" bestFit="1" customWidth="1"/>
    <col min="15362" max="15362" width="17" style="959" customWidth="1"/>
    <col min="15363" max="15363" width="19.5703125" style="959" customWidth="1"/>
    <col min="15364" max="15364" width="18.7109375" style="959" customWidth="1"/>
    <col min="15365" max="15365" width="21.85546875" style="959" customWidth="1"/>
    <col min="15366" max="15580" width="9.140625" style="959" customWidth="1"/>
    <col min="15581" max="15581" width="24" style="959" bestFit="1" customWidth="1"/>
    <col min="15582" max="15584" width="0" style="959" hidden="1" customWidth="1"/>
    <col min="15585" max="15585" width="23.5703125" style="959" customWidth="1"/>
    <col min="15586" max="15586" width="18.42578125" style="959" customWidth="1"/>
    <col min="15587" max="15587" width="10.42578125" style="959" bestFit="1" customWidth="1"/>
    <col min="15588" max="15588" width="29.140625" style="959" bestFit="1" customWidth="1"/>
    <col min="15589" max="15589" width="26" style="959" bestFit="1" customWidth="1"/>
    <col min="15590" max="15590" width="18.42578125" style="959" customWidth="1"/>
    <col min="15591" max="15613" width="7.85546875" style="959" customWidth="1"/>
    <col min="15614" max="15614" width="7.140625" style="959" customWidth="1"/>
    <col min="15615" max="15616" width="15.42578125" style="959"/>
    <col min="15617" max="15617" width="15" style="959" bestFit="1" customWidth="1"/>
    <col min="15618" max="15618" width="17" style="959" customWidth="1"/>
    <col min="15619" max="15619" width="19.5703125" style="959" customWidth="1"/>
    <col min="15620" max="15620" width="18.7109375" style="959" customWidth="1"/>
    <col min="15621" max="15621" width="21.85546875" style="959" customWidth="1"/>
    <col min="15622" max="15836" width="9.140625" style="959" customWidth="1"/>
    <col min="15837" max="15837" width="24" style="959" bestFit="1" customWidth="1"/>
    <col min="15838" max="15840" width="0" style="959" hidden="1" customWidth="1"/>
    <col min="15841" max="15841" width="23.5703125" style="959" customWidth="1"/>
    <col min="15842" max="15842" width="18.42578125" style="959" customWidth="1"/>
    <col min="15843" max="15843" width="10.42578125" style="959" bestFit="1" customWidth="1"/>
    <col min="15844" max="15844" width="29.140625" style="959" bestFit="1" customWidth="1"/>
    <col min="15845" max="15845" width="26" style="959" bestFit="1" customWidth="1"/>
    <col min="15846" max="15846" width="18.42578125" style="959" customWidth="1"/>
    <col min="15847" max="15869" width="7.85546875" style="959" customWidth="1"/>
    <col min="15870" max="15870" width="7.140625" style="959" customWidth="1"/>
    <col min="15871" max="15872" width="15.42578125" style="959"/>
    <col min="15873" max="15873" width="15" style="959" bestFit="1" customWidth="1"/>
    <col min="15874" max="15874" width="17" style="959" customWidth="1"/>
    <col min="15875" max="15875" width="19.5703125" style="959" customWidth="1"/>
    <col min="15876" max="15876" width="18.7109375" style="959" customWidth="1"/>
    <col min="15877" max="15877" width="21.85546875" style="959" customWidth="1"/>
    <col min="15878" max="16092" width="9.140625" style="959" customWidth="1"/>
    <col min="16093" max="16093" width="24" style="959" bestFit="1" customWidth="1"/>
    <col min="16094" max="16096" width="0" style="959" hidden="1" customWidth="1"/>
    <col min="16097" max="16097" width="23.5703125" style="959" customWidth="1"/>
    <col min="16098" max="16098" width="18.42578125" style="959" customWidth="1"/>
    <col min="16099" max="16099" width="10.42578125" style="959" bestFit="1" customWidth="1"/>
    <col min="16100" max="16100" width="29.140625" style="959" bestFit="1" customWidth="1"/>
    <col min="16101" max="16101" width="26" style="959" bestFit="1" customWidth="1"/>
    <col min="16102" max="16102" width="18.42578125" style="959" customWidth="1"/>
    <col min="16103" max="16125" width="7.85546875" style="959" customWidth="1"/>
    <col min="16126" max="16126" width="7.140625" style="959" customWidth="1"/>
    <col min="16127" max="16128" width="15.42578125" style="959"/>
    <col min="16129" max="16129" width="15" style="959" bestFit="1" customWidth="1"/>
    <col min="16130" max="16130" width="17" style="959" customWidth="1"/>
    <col min="16131" max="16131" width="19.5703125" style="959" customWidth="1"/>
    <col min="16132" max="16132" width="18.7109375" style="959" customWidth="1"/>
    <col min="16133" max="16133" width="21.85546875" style="959" customWidth="1"/>
    <col min="16134" max="16348" width="9.140625" style="959" customWidth="1"/>
    <col min="16349" max="16349" width="24" style="959" bestFit="1" customWidth="1"/>
    <col min="16350" max="16352" width="0" style="959" hidden="1" customWidth="1"/>
    <col min="16353" max="16353" width="23.5703125" style="959" customWidth="1"/>
    <col min="16354" max="16354" width="18.42578125" style="959" customWidth="1"/>
    <col min="16355" max="16355" width="10.42578125" style="959" bestFit="1" customWidth="1"/>
    <col min="16356" max="16356" width="29.140625" style="959" bestFit="1" customWidth="1"/>
    <col min="16357" max="16357" width="26" style="959" bestFit="1" customWidth="1"/>
    <col min="16358" max="16358" width="18.42578125" style="959" customWidth="1"/>
    <col min="16359" max="16381" width="7.85546875" style="959" customWidth="1"/>
    <col min="16382" max="16382" width="7.140625" style="959" customWidth="1"/>
    <col min="16383" max="16384" width="15.42578125" style="959"/>
  </cols>
  <sheetData>
    <row r="1" spans="1:5" ht="21">
      <c r="A1" s="1210" t="s">
        <v>1365</v>
      </c>
      <c r="B1" s="1210"/>
      <c r="C1" s="1210"/>
      <c r="D1" s="1210"/>
      <c r="E1" s="1210"/>
    </row>
    <row r="2" spans="1:5" ht="63.75" thickBot="1">
      <c r="A2" s="995" t="s">
        <v>1274</v>
      </c>
      <c r="B2" s="960" t="s">
        <v>1366</v>
      </c>
      <c r="C2" s="960" t="s">
        <v>1367</v>
      </c>
      <c r="D2" s="960" t="s">
        <v>1368</v>
      </c>
      <c r="E2" s="960" t="s">
        <v>1369</v>
      </c>
    </row>
    <row r="3" spans="1:5" ht="16.350000000000001" customHeight="1" thickBot="1">
      <c r="A3" s="996" t="s">
        <v>1276</v>
      </c>
      <c r="B3" s="980">
        <v>7.8029999999999999</v>
      </c>
      <c r="C3" s="997" t="s">
        <v>1324</v>
      </c>
      <c r="D3" s="980" t="s">
        <v>1324</v>
      </c>
      <c r="E3" s="997" t="s">
        <v>1324</v>
      </c>
    </row>
    <row r="4" spans="1:5" ht="16.350000000000001" customHeight="1" thickBot="1">
      <c r="A4" s="996" t="s">
        <v>1277</v>
      </c>
      <c r="B4" s="980">
        <v>9.4760000000000009</v>
      </c>
      <c r="C4" s="997">
        <v>0.71099999999999997</v>
      </c>
      <c r="D4" s="980" t="s">
        <v>1324</v>
      </c>
      <c r="E4" s="997" t="s">
        <v>1324</v>
      </c>
    </row>
    <row r="5" spans="1:5" ht="16.350000000000001" customHeight="1" thickBot="1">
      <c r="A5" s="996" t="s">
        <v>1278</v>
      </c>
      <c r="B5" s="980">
        <v>8.5709999999999997</v>
      </c>
      <c r="C5" s="997">
        <v>0.5</v>
      </c>
      <c r="D5" s="980">
        <v>8.5709999999999997</v>
      </c>
      <c r="E5" s="997">
        <v>0.5</v>
      </c>
    </row>
    <row r="6" spans="1:5" ht="16.350000000000001" customHeight="1" thickBot="1">
      <c r="A6" s="996" t="s">
        <v>1279</v>
      </c>
      <c r="B6" s="963">
        <v>8.9939999999999998</v>
      </c>
      <c r="C6" s="997">
        <v>1.61</v>
      </c>
      <c r="D6" s="963">
        <v>8.9939999999999998</v>
      </c>
      <c r="E6" s="997">
        <v>1.61</v>
      </c>
    </row>
    <row r="7" spans="1:5" ht="16.350000000000001" customHeight="1" thickBot="1">
      <c r="A7" s="996" t="s">
        <v>1280</v>
      </c>
      <c r="B7" s="980">
        <v>5.8609999999999998</v>
      </c>
      <c r="C7" s="997">
        <v>0.61199999999999999</v>
      </c>
      <c r="D7" s="980">
        <v>5.8609999999999998</v>
      </c>
      <c r="E7" s="997">
        <v>0.61199999999999999</v>
      </c>
    </row>
    <row r="8" spans="1:5" ht="16.350000000000001" customHeight="1" thickBot="1">
      <c r="A8" s="996" t="s">
        <v>1281</v>
      </c>
      <c r="B8" s="980">
        <v>7.0679999999999996</v>
      </c>
      <c r="C8" s="997">
        <v>0.71699999999999997</v>
      </c>
      <c r="D8" s="980">
        <v>7.0679999999999996</v>
      </c>
      <c r="E8" s="997">
        <v>0.71699999999999997</v>
      </c>
    </row>
    <row r="9" spans="1:5" ht="16.350000000000001" customHeight="1" thickBot="1">
      <c r="A9" s="996" t="s">
        <v>1282</v>
      </c>
      <c r="B9" s="980">
        <v>5.6369999999999996</v>
      </c>
      <c r="C9" s="997">
        <v>0.36199999999999999</v>
      </c>
      <c r="D9" s="980">
        <v>5.6369999999999996</v>
      </c>
      <c r="E9" s="997">
        <v>0.36199999999999999</v>
      </c>
    </row>
    <row r="10" spans="1:5" ht="16.350000000000001" customHeight="1" thickBot="1">
      <c r="A10" s="996" t="s">
        <v>1283</v>
      </c>
      <c r="B10" s="980">
        <v>8.1999999999999993</v>
      </c>
      <c r="C10" s="997">
        <v>8.1000000000000003E-2</v>
      </c>
      <c r="D10" s="980" t="s">
        <v>1324</v>
      </c>
      <c r="E10" s="997" t="s">
        <v>1324</v>
      </c>
    </row>
    <row r="11" spans="1:5" ht="20.25" customHeight="1" thickBot="1">
      <c r="A11" s="996" t="s">
        <v>1370</v>
      </c>
      <c r="B11" s="980">
        <v>9.2230000000000008</v>
      </c>
      <c r="C11" s="997">
        <v>0.23799999999999999</v>
      </c>
      <c r="D11" s="980">
        <v>9.2230000000000008</v>
      </c>
      <c r="E11" s="997">
        <v>0.23799999999999999</v>
      </c>
    </row>
    <row r="12" spans="1:5" ht="16.350000000000001" customHeight="1" thickBot="1">
      <c r="A12" s="996" t="s">
        <v>1285</v>
      </c>
      <c r="B12" s="980">
        <v>5.7389999999999999</v>
      </c>
      <c r="C12" s="997">
        <v>0.126</v>
      </c>
      <c r="D12" s="980">
        <v>5.7389999999999999</v>
      </c>
      <c r="E12" s="997">
        <v>0.126</v>
      </c>
    </row>
    <row r="13" spans="1:5" ht="16.350000000000001" customHeight="1" thickBot="1">
      <c r="A13" s="996" t="s">
        <v>1371</v>
      </c>
      <c r="B13" s="980">
        <v>8.1780000000000008</v>
      </c>
      <c r="C13" s="997">
        <v>0.42199999999999999</v>
      </c>
      <c r="D13" s="980">
        <v>8.1780000000000008</v>
      </c>
      <c r="E13" s="997">
        <v>0.42199999999999999</v>
      </c>
    </row>
    <row r="14" spans="1:5" ht="16.350000000000001" customHeight="1" thickBot="1">
      <c r="A14" s="996" t="s">
        <v>1372</v>
      </c>
      <c r="B14" s="980">
        <v>10.438000000000001</v>
      </c>
      <c r="C14" s="997">
        <v>0.77200000000000002</v>
      </c>
      <c r="D14" s="980" t="s">
        <v>1324</v>
      </c>
      <c r="E14" s="997" t="s">
        <v>1324</v>
      </c>
    </row>
    <row r="15" spans="1:5" ht="16.350000000000001" customHeight="1" thickBot="1">
      <c r="A15" s="996" t="s">
        <v>1373</v>
      </c>
      <c r="B15" s="980">
        <v>11.052</v>
      </c>
      <c r="C15" s="997">
        <v>0.32400000000000001</v>
      </c>
      <c r="D15" s="980">
        <v>11.052</v>
      </c>
      <c r="E15" s="997">
        <v>0.32400000000000001</v>
      </c>
    </row>
    <row r="16" spans="1:5" ht="16.350000000000001" customHeight="1" thickBot="1">
      <c r="A16" s="996" t="s">
        <v>1374</v>
      </c>
      <c r="B16" s="980">
        <v>5.6989999999999998</v>
      </c>
      <c r="C16" s="997">
        <v>0.40500000000000003</v>
      </c>
      <c r="D16" s="980" t="s">
        <v>1324</v>
      </c>
      <c r="E16" s="997" t="s">
        <v>1324</v>
      </c>
    </row>
    <row r="17" spans="1:5" ht="16.350000000000001" customHeight="1" thickBot="1">
      <c r="A17" s="996" t="s">
        <v>1375</v>
      </c>
      <c r="B17" s="980">
        <v>5.3440000000000003</v>
      </c>
      <c r="C17" s="997">
        <v>0.214</v>
      </c>
      <c r="D17" s="980">
        <v>5.3440000000000003</v>
      </c>
      <c r="E17" s="997">
        <v>0.214</v>
      </c>
    </row>
    <row r="18" spans="1:5" ht="16.350000000000001" customHeight="1" thickBot="1">
      <c r="A18" s="996" t="s">
        <v>1291</v>
      </c>
      <c r="B18" s="980">
        <v>8.1440000000000001</v>
      </c>
      <c r="C18" s="997">
        <v>0.16400000000000001</v>
      </c>
      <c r="D18" s="980">
        <v>8.1440000000000001</v>
      </c>
      <c r="E18" s="997">
        <v>0.16400000000000001</v>
      </c>
    </row>
    <row r="19" spans="1:5" ht="16.350000000000001" customHeight="1" thickBot="1">
      <c r="A19" s="996" t="s">
        <v>1292</v>
      </c>
      <c r="B19" s="980">
        <v>5.1980000000000004</v>
      </c>
      <c r="C19" s="997">
        <v>0.8</v>
      </c>
      <c r="D19" s="980">
        <v>5.1980000000000004</v>
      </c>
      <c r="E19" s="997">
        <v>0.8</v>
      </c>
    </row>
    <row r="20" spans="1:5" ht="16.350000000000001" customHeight="1" thickBot="1">
      <c r="A20" s="996" t="s">
        <v>1293</v>
      </c>
      <c r="B20" s="980">
        <v>7.0819999999999999</v>
      </c>
      <c r="C20" s="997">
        <v>0.248</v>
      </c>
      <c r="D20" s="980" t="s">
        <v>1324</v>
      </c>
      <c r="E20" s="997" t="s">
        <v>1324</v>
      </c>
    </row>
    <row r="21" spans="1:5" ht="16.350000000000001" customHeight="1" thickBot="1">
      <c r="A21" s="996" t="s">
        <v>1294</v>
      </c>
      <c r="B21" s="980">
        <v>9.6820000000000004</v>
      </c>
      <c r="C21" s="997">
        <v>0.36099999999999999</v>
      </c>
      <c r="D21" s="980" t="s">
        <v>1376</v>
      </c>
      <c r="E21" s="997" t="s">
        <v>1324</v>
      </c>
    </row>
    <row r="22" spans="1:5" ht="16.350000000000001" customHeight="1" thickBot="1">
      <c r="A22" s="996" t="s">
        <v>1377</v>
      </c>
      <c r="B22" s="980">
        <v>5.8150000000000004</v>
      </c>
      <c r="C22" s="997">
        <v>0.80100000000000005</v>
      </c>
      <c r="D22" s="980">
        <v>5.8150000000000004</v>
      </c>
      <c r="E22" s="997">
        <v>0.80100000000000005</v>
      </c>
    </row>
    <row r="23" spans="1:5" ht="16.350000000000001" customHeight="1" thickBot="1">
      <c r="A23" s="996" t="s">
        <v>1296</v>
      </c>
      <c r="B23" s="980">
        <v>6.2830000000000004</v>
      </c>
      <c r="C23" s="997">
        <v>0.32100000000000001</v>
      </c>
      <c r="D23" s="980">
        <v>6.2830000000000004</v>
      </c>
      <c r="E23" s="997">
        <v>0.32100000000000001</v>
      </c>
    </row>
    <row r="24" spans="1:5" ht="16.350000000000001" customHeight="1" thickBot="1">
      <c r="A24" s="996" t="s">
        <v>1297</v>
      </c>
      <c r="B24" s="980">
        <v>5.3630000000000004</v>
      </c>
      <c r="C24" s="997">
        <v>9.8000000000000004E-2</v>
      </c>
      <c r="D24" s="980">
        <v>5.3630000000000004</v>
      </c>
      <c r="E24" s="997">
        <v>9.8000000000000004E-2</v>
      </c>
    </row>
    <row r="25" spans="1:5" ht="16.350000000000001" customHeight="1" thickBot="1">
      <c r="A25" s="996" t="s">
        <v>1298</v>
      </c>
      <c r="B25" s="980">
        <v>4.8769999999999998</v>
      </c>
      <c r="C25" s="997">
        <v>0.221</v>
      </c>
      <c r="D25" s="980">
        <v>4.8769999999999998</v>
      </c>
      <c r="E25" s="997">
        <v>0.221</v>
      </c>
    </row>
    <row r="26" spans="1:5" ht="16.350000000000001" customHeight="1" thickBot="1">
      <c r="A26" s="996" t="s">
        <v>1299</v>
      </c>
      <c r="B26" s="980">
        <v>3.052</v>
      </c>
      <c r="C26" s="997">
        <v>0.51200000000000001</v>
      </c>
      <c r="D26" s="980">
        <v>3.052</v>
      </c>
      <c r="E26" s="997">
        <v>0.51200000000000001</v>
      </c>
    </row>
    <row r="27" spans="1:5" ht="16.350000000000001" customHeight="1" thickBot="1">
      <c r="A27" s="996" t="s">
        <v>1300</v>
      </c>
      <c r="B27" s="980">
        <v>9.6630000000000003</v>
      </c>
      <c r="C27" s="997">
        <v>0.64500000000000002</v>
      </c>
      <c r="D27" s="980" t="s">
        <v>1324</v>
      </c>
      <c r="E27" s="997" t="s">
        <v>1324</v>
      </c>
    </row>
    <row r="28" spans="1:5" ht="16.350000000000001" customHeight="1" thickBot="1">
      <c r="A28" s="996" t="s">
        <v>1301</v>
      </c>
      <c r="B28" s="980">
        <v>8.1319999999999997</v>
      </c>
      <c r="C28" s="997" t="s">
        <v>1324</v>
      </c>
      <c r="D28" s="980" t="s">
        <v>1324</v>
      </c>
      <c r="E28" s="997" t="s">
        <v>1324</v>
      </c>
    </row>
    <row r="29" spans="1:5" ht="16.350000000000001" customHeight="1" thickBot="1">
      <c r="A29" s="996" t="s">
        <v>1302</v>
      </c>
      <c r="B29" s="980">
        <v>8.4870000000000001</v>
      </c>
      <c r="C29" s="998">
        <v>3.7999999999999999E-2</v>
      </c>
      <c r="D29" s="980">
        <v>8.4870000000000001</v>
      </c>
      <c r="E29" s="998">
        <v>3.7999999999999999E-2</v>
      </c>
    </row>
    <row r="30" spans="1:5" ht="16.350000000000001" customHeight="1" thickBot="1">
      <c r="A30" s="996" t="s">
        <v>1303</v>
      </c>
      <c r="B30" s="980">
        <v>4.6660000000000004</v>
      </c>
      <c r="C30" s="997">
        <v>0.495</v>
      </c>
      <c r="D30" s="980">
        <v>4.6920000000000002</v>
      </c>
      <c r="E30" s="997">
        <v>0.495</v>
      </c>
    </row>
    <row r="31" spans="1:5" ht="16.350000000000001" customHeight="1" thickBot="1">
      <c r="A31" s="996" t="s">
        <v>1304</v>
      </c>
      <c r="B31" s="963">
        <v>7.0389999999999997</v>
      </c>
      <c r="C31" s="997">
        <v>0.86899999999999999</v>
      </c>
      <c r="D31" s="980" t="s">
        <v>1324</v>
      </c>
      <c r="E31" s="997" t="s">
        <v>1324</v>
      </c>
    </row>
    <row r="32" spans="1:5" ht="16.350000000000001" customHeight="1" thickBot="1">
      <c r="A32" s="996" t="s">
        <v>1305</v>
      </c>
      <c r="B32" s="980">
        <v>6.18</v>
      </c>
      <c r="C32" s="997">
        <v>6.7000000000000004E-2</v>
      </c>
      <c r="D32" s="980">
        <v>6.18</v>
      </c>
      <c r="E32" s="997">
        <v>6.7000000000000004E-2</v>
      </c>
    </row>
    <row r="33" spans="1:255" ht="16.350000000000001" customHeight="1" thickBot="1">
      <c r="A33" s="996" t="s">
        <v>1306</v>
      </c>
      <c r="B33" s="963">
        <v>6.9889999999999999</v>
      </c>
      <c r="C33" s="997">
        <v>1.2669999999999999</v>
      </c>
      <c r="D33" s="963">
        <v>6.9889999999999999</v>
      </c>
      <c r="E33" s="997">
        <v>1.2669999999999999</v>
      </c>
    </row>
    <row r="34" spans="1:255" ht="16.350000000000001" customHeight="1" thickBot="1">
      <c r="A34" s="996" t="s">
        <v>1307</v>
      </c>
      <c r="B34" s="980">
        <v>7.69</v>
      </c>
      <c r="C34" s="997">
        <v>0.79500000000000004</v>
      </c>
      <c r="D34" s="980">
        <v>7.69</v>
      </c>
      <c r="E34" s="997">
        <v>0.79500000000000004</v>
      </c>
    </row>
    <row r="35" spans="1:255" ht="16.350000000000001" customHeight="1" thickBot="1">
      <c r="A35" s="996" t="s">
        <v>1308</v>
      </c>
      <c r="B35" s="980">
        <v>9.6630000000000003</v>
      </c>
      <c r="C35" s="997">
        <v>0.112</v>
      </c>
      <c r="D35" s="980">
        <v>9.6630000000000003</v>
      </c>
      <c r="E35" s="997">
        <v>0.112</v>
      </c>
    </row>
    <row r="36" spans="1:255" ht="16.350000000000001" customHeight="1" thickBot="1">
      <c r="A36" s="996" t="s">
        <v>1309</v>
      </c>
      <c r="B36" s="963">
        <v>7.9930000000000003</v>
      </c>
      <c r="C36" s="999">
        <v>1.012</v>
      </c>
      <c r="D36" s="963">
        <v>7.9930000000000003</v>
      </c>
      <c r="E36" s="999">
        <v>1.012</v>
      </c>
    </row>
    <row r="37" spans="1:255" ht="16.350000000000001" customHeight="1" thickBot="1">
      <c r="A37" s="996" t="s">
        <v>1310</v>
      </c>
      <c r="B37" s="980">
        <v>3.5979999999999999</v>
      </c>
      <c r="C37" s="997">
        <v>0.22500000000000001</v>
      </c>
      <c r="D37" s="980">
        <v>3.5979999999999999</v>
      </c>
      <c r="E37" s="997">
        <v>0.22500000000000001</v>
      </c>
    </row>
    <row r="38" spans="1:255" ht="16.350000000000001" customHeight="1" thickBot="1">
      <c r="A38" s="996" t="s">
        <v>1311</v>
      </c>
      <c r="B38" s="980">
        <v>10.266</v>
      </c>
      <c r="C38" s="997">
        <v>0.53100000000000003</v>
      </c>
      <c r="D38" s="980">
        <v>10.266</v>
      </c>
      <c r="E38" s="997">
        <v>0.53100000000000003</v>
      </c>
    </row>
    <row r="39" spans="1:255" ht="16.350000000000001" customHeight="1" thickBot="1">
      <c r="A39" s="1000" t="s">
        <v>1312</v>
      </c>
      <c r="B39" s="980">
        <v>14.522</v>
      </c>
      <c r="C39" s="999">
        <v>0.98299999999999998</v>
      </c>
      <c r="D39" s="980">
        <v>14.522</v>
      </c>
      <c r="E39" s="999">
        <v>0.98299999999999998</v>
      </c>
    </row>
    <row r="40" spans="1:255" ht="16.350000000000001" customHeight="1" thickBot="1">
      <c r="A40" s="1001" t="s">
        <v>1341</v>
      </c>
      <c r="B40" s="980">
        <v>5.5359999999999996</v>
      </c>
      <c r="C40" s="997">
        <v>0.114</v>
      </c>
      <c r="D40" s="980" t="s">
        <v>1324</v>
      </c>
      <c r="E40" s="997" t="s">
        <v>1324</v>
      </c>
    </row>
    <row r="41" spans="1:255" ht="16.350000000000001" customHeight="1" thickBot="1">
      <c r="A41" s="1001" t="s">
        <v>1378</v>
      </c>
      <c r="B41" s="980">
        <v>6.9269999999999996</v>
      </c>
      <c r="C41" s="997">
        <v>0.41299999999999998</v>
      </c>
      <c r="D41" s="980">
        <v>6.9269999999999996</v>
      </c>
      <c r="E41" s="997">
        <v>0.41299999999999998</v>
      </c>
    </row>
    <row r="42" spans="1:255" ht="16.350000000000001" customHeight="1" thickBot="1">
      <c r="A42" s="1001" t="s">
        <v>1318</v>
      </c>
      <c r="B42" s="963">
        <v>8.0410000000000004</v>
      </c>
      <c r="C42" s="997">
        <v>0.45200000000000001</v>
      </c>
      <c r="D42" s="963">
        <v>8.0410000000000004</v>
      </c>
      <c r="E42" s="997">
        <v>0.45200000000000001</v>
      </c>
    </row>
    <row r="43" spans="1:255" ht="16.350000000000001" customHeight="1" thickBot="1">
      <c r="A43" s="1001" t="s">
        <v>1322</v>
      </c>
      <c r="B43" s="980">
        <v>5.0750000000000002</v>
      </c>
      <c r="C43" s="998">
        <v>4.7E-2</v>
      </c>
      <c r="D43" s="980" t="s">
        <v>1324</v>
      </c>
      <c r="E43" s="997" t="s">
        <v>1324</v>
      </c>
      <c r="F43" s="1002"/>
      <c r="G43" s="1002"/>
      <c r="H43" s="1002"/>
      <c r="I43" s="1002"/>
      <c r="J43" s="1002"/>
      <c r="K43" s="1002"/>
      <c r="L43" s="1002"/>
      <c r="M43" s="1002"/>
      <c r="N43" s="1002"/>
      <c r="O43" s="1002"/>
      <c r="P43" s="1002"/>
      <c r="Q43" s="1002"/>
      <c r="R43" s="1002"/>
      <c r="S43" s="1002"/>
      <c r="T43" s="1002"/>
      <c r="U43" s="1002"/>
      <c r="V43" s="1002"/>
      <c r="W43" s="1002"/>
      <c r="X43" s="1002"/>
      <c r="Y43" s="1002"/>
      <c r="Z43" s="1002"/>
      <c r="AA43" s="1002"/>
      <c r="AB43" s="1002"/>
      <c r="AC43" s="1002"/>
      <c r="AD43" s="1002"/>
      <c r="AE43" s="1002"/>
      <c r="AF43" s="1002"/>
      <c r="AG43" s="1002"/>
      <c r="AH43" s="1002"/>
      <c r="AI43" s="1002"/>
      <c r="AJ43" s="1002"/>
      <c r="AK43" s="1002"/>
      <c r="AL43" s="1002"/>
      <c r="AM43" s="1002"/>
      <c r="AN43" s="1002"/>
      <c r="AO43" s="1002"/>
      <c r="AP43" s="1002"/>
      <c r="AQ43" s="1002"/>
      <c r="AR43" s="1002"/>
      <c r="AS43" s="1002"/>
      <c r="AT43" s="1002"/>
      <c r="AU43" s="1002"/>
      <c r="AV43" s="1002"/>
      <c r="AW43" s="1002"/>
      <c r="AX43" s="1002"/>
      <c r="AY43" s="1002"/>
      <c r="AZ43" s="1002"/>
      <c r="BA43" s="1002"/>
      <c r="BB43" s="1002"/>
      <c r="BC43" s="1002"/>
      <c r="BD43" s="1002"/>
      <c r="BE43" s="1002"/>
      <c r="BF43" s="1002"/>
      <c r="BG43" s="1002"/>
      <c r="BH43" s="1002"/>
      <c r="BI43" s="1002"/>
      <c r="BJ43" s="1002"/>
      <c r="BK43" s="1002"/>
      <c r="BL43" s="1002"/>
      <c r="BM43" s="1002"/>
      <c r="BN43" s="1002"/>
      <c r="BO43" s="1002"/>
      <c r="BP43" s="1002"/>
      <c r="BQ43" s="1002"/>
      <c r="BR43" s="1002"/>
      <c r="BS43" s="1002"/>
      <c r="BT43" s="1002"/>
      <c r="BU43" s="1002"/>
      <c r="BV43" s="1002"/>
      <c r="BW43" s="1002"/>
      <c r="BX43" s="1002"/>
      <c r="BY43" s="1002"/>
      <c r="BZ43" s="1002"/>
      <c r="CA43" s="1002"/>
      <c r="CB43" s="1002"/>
      <c r="CC43" s="1002"/>
      <c r="CD43" s="1002"/>
      <c r="CE43" s="1002"/>
      <c r="CF43" s="1002"/>
      <c r="CG43" s="1002"/>
      <c r="CH43" s="1002"/>
      <c r="CI43" s="1002"/>
      <c r="CJ43" s="1002"/>
      <c r="CK43" s="1002"/>
      <c r="CL43" s="1002"/>
      <c r="CM43" s="1002"/>
      <c r="CN43" s="1002"/>
      <c r="CO43" s="1002"/>
      <c r="CP43" s="1002"/>
      <c r="CQ43" s="1002"/>
      <c r="CR43" s="1002"/>
      <c r="CS43" s="1002"/>
      <c r="CT43" s="1002"/>
      <c r="CU43" s="1002"/>
      <c r="CV43" s="1002"/>
      <c r="CW43" s="1002"/>
      <c r="CX43" s="1002"/>
      <c r="CY43" s="1002"/>
      <c r="CZ43" s="1002"/>
      <c r="DA43" s="1002"/>
      <c r="DB43" s="1002"/>
      <c r="DC43" s="1002"/>
      <c r="DD43" s="1002"/>
      <c r="DE43" s="1002"/>
      <c r="DF43" s="1002"/>
      <c r="DG43" s="1002"/>
      <c r="DH43" s="1002"/>
      <c r="DI43" s="1002"/>
      <c r="DJ43" s="1002"/>
      <c r="DK43" s="1002"/>
      <c r="DL43" s="1002"/>
      <c r="DM43" s="1002"/>
      <c r="DN43" s="1002"/>
      <c r="DO43" s="1002"/>
      <c r="DP43" s="1002"/>
      <c r="DQ43" s="1002"/>
      <c r="DR43" s="1002"/>
      <c r="DS43" s="1002"/>
      <c r="DT43" s="1002"/>
      <c r="DU43" s="1002"/>
      <c r="DV43" s="1002"/>
      <c r="DW43" s="1002"/>
      <c r="DX43" s="1002"/>
      <c r="DY43" s="1002"/>
      <c r="DZ43" s="1002"/>
      <c r="EA43" s="1002"/>
      <c r="EB43" s="1002"/>
      <c r="EC43" s="1002"/>
      <c r="ED43" s="1002"/>
      <c r="EE43" s="1002"/>
      <c r="EF43" s="1002"/>
      <c r="EG43" s="1002"/>
      <c r="EH43" s="1002"/>
      <c r="EI43" s="1002"/>
      <c r="EJ43" s="1002"/>
      <c r="EK43" s="1002"/>
      <c r="EL43" s="1002"/>
      <c r="EM43" s="1002"/>
      <c r="EN43" s="1002"/>
      <c r="EO43" s="1002"/>
      <c r="EP43" s="1002"/>
      <c r="EQ43" s="1002"/>
      <c r="ER43" s="1002"/>
      <c r="ES43" s="1002"/>
      <c r="ET43" s="1002"/>
      <c r="EU43" s="1002"/>
      <c r="EV43" s="1002"/>
      <c r="EW43" s="1002"/>
      <c r="EX43" s="1002"/>
      <c r="EY43" s="1002"/>
      <c r="EZ43" s="1002"/>
      <c r="FA43" s="1002"/>
      <c r="FB43" s="1002"/>
      <c r="FC43" s="1002"/>
      <c r="FD43" s="1002"/>
      <c r="FE43" s="1002"/>
      <c r="FF43" s="1002"/>
      <c r="FG43" s="1002"/>
      <c r="FH43" s="1002"/>
      <c r="FI43" s="1002"/>
      <c r="FJ43" s="1002"/>
      <c r="FK43" s="1002"/>
      <c r="FL43" s="1002"/>
      <c r="FM43" s="1002"/>
      <c r="FN43" s="1002"/>
      <c r="FO43" s="1002"/>
      <c r="FP43" s="1002"/>
      <c r="FQ43" s="1002"/>
      <c r="FR43" s="1002"/>
      <c r="FS43" s="1002"/>
      <c r="FT43" s="1002"/>
      <c r="FU43" s="1002"/>
      <c r="FV43" s="1002"/>
      <c r="FW43" s="1002"/>
      <c r="FX43" s="1002"/>
      <c r="FY43" s="1002"/>
      <c r="FZ43" s="1002"/>
      <c r="GA43" s="1002"/>
      <c r="GB43" s="1002"/>
      <c r="GC43" s="1002"/>
      <c r="GD43" s="1002"/>
      <c r="GE43" s="1002"/>
      <c r="GF43" s="1002"/>
      <c r="GG43" s="1002"/>
      <c r="GH43" s="1002"/>
      <c r="GI43" s="1002"/>
      <c r="GJ43" s="1002"/>
      <c r="GK43" s="1002"/>
      <c r="GL43" s="1002"/>
      <c r="GM43" s="1002"/>
      <c r="GN43" s="1002"/>
      <c r="GO43" s="1002"/>
      <c r="GP43" s="1002"/>
      <c r="GQ43" s="1002"/>
      <c r="GR43" s="1002"/>
      <c r="GS43" s="1002"/>
      <c r="GT43" s="1002"/>
      <c r="GU43" s="1002"/>
      <c r="GV43" s="1002"/>
      <c r="GW43" s="1002"/>
      <c r="GX43" s="1002"/>
      <c r="GY43" s="1002"/>
      <c r="GZ43" s="1002"/>
      <c r="HA43" s="1002"/>
      <c r="HB43" s="1002"/>
      <c r="HC43" s="1002"/>
      <c r="HD43" s="1002"/>
      <c r="HE43" s="1002"/>
      <c r="HF43" s="1002"/>
      <c r="HG43" s="1002"/>
      <c r="HH43" s="1002"/>
      <c r="HI43" s="1002"/>
      <c r="HJ43" s="1002"/>
      <c r="HK43" s="1002"/>
      <c r="HL43" s="1002"/>
      <c r="HM43" s="1002"/>
      <c r="HN43" s="1002"/>
      <c r="HO43" s="1002"/>
      <c r="HP43" s="1002"/>
      <c r="HQ43" s="1002"/>
      <c r="HR43" s="1002"/>
      <c r="HS43" s="1002"/>
      <c r="HT43" s="1002"/>
      <c r="HU43" s="1002"/>
      <c r="HV43" s="1002"/>
      <c r="HW43" s="1002"/>
      <c r="HX43" s="1002"/>
      <c r="HY43" s="1002"/>
      <c r="HZ43" s="1002"/>
      <c r="IA43" s="1002"/>
      <c r="IB43" s="1002"/>
      <c r="IC43" s="1002"/>
      <c r="ID43" s="1002"/>
      <c r="IE43" s="1002"/>
      <c r="IF43" s="1002"/>
      <c r="IG43" s="1002"/>
      <c r="IH43" s="1002"/>
      <c r="II43" s="1002"/>
      <c r="IJ43" s="1002"/>
      <c r="IK43" s="1002"/>
      <c r="IL43" s="1002"/>
      <c r="IM43" s="1002"/>
      <c r="IN43" s="1002"/>
      <c r="IO43" s="1002"/>
      <c r="IP43" s="1002"/>
      <c r="IQ43" s="1002"/>
      <c r="IR43" s="1002"/>
      <c r="IS43" s="1002"/>
      <c r="IT43" s="1002"/>
      <c r="IU43" s="1002"/>
    </row>
    <row r="44" spans="1:255" ht="21">
      <c r="A44" s="1003"/>
      <c r="B44" s="1004"/>
      <c r="C44" s="1004"/>
      <c r="D44" s="1004"/>
      <c r="E44" s="1004"/>
    </row>
    <row r="45" spans="1:255" ht="21">
      <c r="A45" s="1003"/>
      <c r="B45" s="1004"/>
      <c r="C45" s="1004"/>
      <c r="D45" s="1004"/>
      <c r="E45" s="1004"/>
    </row>
  </sheetData>
  <mergeCells count="1">
    <mergeCell ref="A1:E1"/>
  </mergeCells>
  <pageMargins left="0.19685039370078741" right="0.59055118110236227" top="0.51181102362204722" bottom="0.51181102362204722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34471-072A-4DE4-9E85-3F51A7E5B040}">
  <sheetPr>
    <tabColor indexed="24"/>
    <pageSetUpPr fitToPage="1"/>
  </sheetPr>
  <dimension ref="A1:L44"/>
  <sheetViews>
    <sheetView rightToLeft="1" view="pageBreakPreview" zoomScale="60" zoomScaleNormal="100" workbookViewId="0">
      <selection sqref="A1:J1"/>
    </sheetView>
  </sheetViews>
  <sheetFormatPr defaultColWidth="16.140625" defaultRowHeight="18.75"/>
  <cols>
    <col min="1" max="1" width="23.7109375" style="28" customWidth="1"/>
    <col min="2" max="2" width="11.140625" style="28" customWidth="1"/>
    <col min="3" max="10" width="11.140625" style="279" customWidth="1"/>
    <col min="11" max="11" width="3.140625" style="279" customWidth="1"/>
    <col min="12" max="244" width="15.7109375" style="279" customWidth="1"/>
    <col min="245" max="245" width="18.5703125" style="279" customWidth="1"/>
    <col min="246" max="246" width="18" style="279" customWidth="1"/>
    <col min="247" max="249" width="16.140625" style="279"/>
    <col min="250" max="250" width="18.5703125" style="279" customWidth="1"/>
    <col min="251" max="254" width="18" style="279" customWidth="1"/>
    <col min="255" max="255" width="22" style="279" customWidth="1"/>
    <col min="256" max="500" width="15.7109375" style="279" customWidth="1"/>
    <col min="501" max="501" width="18.5703125" style="279" customWidth="1"/>
    <col min="502" max="502" width="18" style="279" customWidth="1"/>
    <col min="503" max="505" width="16.140625" style="279"/>
    <col min="506" max="506" width="18.5703125" style="279" customWidth="1"/>
    <col min="507" max="510" width="18" style="279" customWidth="1"/>
    <col min="511" max="511" width="22" style="279" customWidth="1"/>
    <col min="512" max="756" width="15.7109375" style="279" customWidth="1"/>
    <col min="757" max="757" width="18.5703125" style="279" customWidth="1"/>
    <col min="758" max="758" width="18" style="279" customWidth="1"/>
    <col min="759" max="761" width="16.140625" style="279"/>
    <col min="762" max="762" width="18.5703125" style="279" customWidth="1"/>
    <col min="763" max="766" width="18" style="279" customWidth="1"/>
    <col min="767" max="767" width="22" style="279" customWidth="1"/>
    <col min="768" max="1012" width="15.7109375" style="279" customWidth="1"/>
    <col min="1013" max="1013" width="18.5703125" style="279" customWidth="1"/>
    <col min="1014" max="1014" width="18" style="279" customWidth="1"/>
    <col min="1015" max="1017" width="16.140625" style="279"/>
    <col min="1018" max="1018" width="18.5703125" style="279" customWidth="1"/>
    <col min="1019" max="1022" width="18" style="279" customWidth="1"/>
    <col min="1023" max="1023" width="22" style="279" customWidth="1"/>
    <col min="1024" max="1268" width="15.7109375" style="279" customWidth="1"/>
    <col min="1269" max="1269" width="18.5703125" style="279" customWidth="1"/>
    <col min="1270" max="1270" width="18" style="279" customWidth="1"/>
    <col min="1271" max="1273" width="16.140625" style="279"/>
    <col min="1274" max="1274" width="18.5703125" style="279" customWidth="1"/>
    <col min="1275" max="1278" width="18" style="279" customWidth="1"/>
    <col min="1279" max="1279" width="22" style="279" customWidth="1"/>
    <col min="1280" max="1524" width="15.7109375" style="279" customWidth="1"/>
    <col min="1525" max="1525" width="18.5703125" style="279" customWidth="1"/>
    <col min="1526" max="1526" width="18" style="279" customWidth="1"/>
    <col min="1527" max="1529" width="16.140625" style="279"/>
    <col min="1530" max="1530" width="18.5703125" style="279" customWidth="1"/>
    <col min="1531" max="1534" width="18" style="279" customWidth="1"/>
    <col min="1535" max="1535" width="22" style="279" customWidth="1"/>
    <col min="1536" max="1780" width="15.7109375" style="279" customWidth="1"/>
    <col min="1781" max="1781" width="18.5703125" style="279" customWidth="1"/>
    <col min="1782" max="1782" width="18" style="279" customWidth="1"/>
    <col min="1783" max="1785" width="16.140625" style="279"/>
    <col min="1786" max="1786" width="18.5703125" style="279" customWidth="1"/>
    <col min="1787" max="1790" width="18" style="279" customWidth="1"/>
    <col min="1791" max="1791" width="22" style="279" customWidth="1"/>
    <col min="1792" max="2036" width="15.7109375" style="279" customWidth="1"/>
    <col min="2037" max="2037" width="18.5703125" style="279" customWidth="1"/>
    <col min="2038" max="2038" width="18" style="279" customWidth="1"/>
    <col min="2039" max="2041" width="16.140625" style="279"/>
    <col min="2042" max="2042" width="18.5703125" style="279" customWidth="1"/>
    <col min="2043" max="2046" width="18" style="279" customWidth="1"/>
    <col min="2047" max="2047" width="22" style="279" customWidth="1"/>
    <col min="2048" max="2292" width="15.7109375" style="279" customWidth="1"/>
    <col min="2293" max="2293" width="18.5703125" style="279" customWidth="1"/>
    <col min="2294" max="2294" width="18" style="279" customWidth="1"/>
    <col min="2295" max="2297" width="16.140625" style="279"/>
    <col min="2298" max="2298" width="18.5703125" style="279" customWidth="1"/>
    <col min="2299" max="2302" width="18" style="279" customWidth="1"/>
    <col min="2303" max="2303" width="22" style="279" customWidth="1"/>
    <col min="2304" max="2548" width="15.7109375" style="279" customWidth="1"/>
    <col min="2549" max="2549" width="18.5703125" style="279" customWidth="1"/>
    <col min="2550" max="2550" width="18" style="279" customWidth="1"/>
    <col min="2551" max="2553" width="16.140625" style="279"/>
    <col min="2554" max="2554" width="18.5703125" style="279" customWidth="1"/>
    <col min="2555" max="2558" width="18" style="279" customWidth="1"/>
    <col min="2559" max="2559" width="22" style="279" customWidth="1"/>
    <col min="2560" max="2804" width="15.7109375" style="279" customWidth="1"/>
    <col min="2805" max="2805" width="18.5703125" style="279" customWidth="1"/>
    <col min="2806" max="2806" width="18" style="279" customWidth="1"/>
    <col min="2807" max="2809" width="16.140625" style="279"/>
    <col min="2810" max="2810" width="18.5703125" style="279" customWidth="1"/>
    <col min="2811" max="2814" width="18" style="279" customWidth="1"/>
    <col min="2815" max="2815" width="22" style="279" customWidth="1"/>
    <col min="2816" max="3060" width="15.7109375" style="279" customWidth="1"/>
    <col min="3061" max="3061" width="18.5703125" style="279" customWidth="1"/>
    <col min="3062" max="3062" width="18" style="279" customWidth="1"/>
    <col min="3063" max="3065" width="16.140625" style="279"/>
    <col min="3066" max="3066" width="18.5703125" style="279" customWidth="1"/>
    <col min="3067" max="3070" width="18" style="279" customWidth="1"/>
    <col min="3071" max="3071" width="22" style="279" customWidth="1"/>
    <col min="3072" max="3316" width="15.7109375" style="279" customWidth="1"/>
    <col min="3317" max="3317" width="18.5703125" style="279" customWidth="1"/>
    <col min="3318" max="3318" width="18" style="279" customWidth="1"/>
    <col min="3319" max="3321" width="16.140625" style="279"/>
    <col min="3322" max="3322" width="18.5703125" style="279" customWidth="1"/>
    <col min="3323" max="3326" width="18" style="279" customWidth="1"/>
    <col min="3327" max="3327" width="22" style="279" customWidth="1"/>
    <col min="3328" max="3572" width="15.7109375" style="279" customWidth="1"/>
    <col min="3573" max="3573" width="18.5703125" style="279" customWidth="1"/>
    <col min="3574" max="3574" width="18" style="279" customWidth="1"/>
    <col min="3575" max="3577" width="16.140625" style="279"/>
    <col min="3578" max="3578" width="18.5703125" style="279" customWidth="1"/>
    <col min="3579" max="3582" width="18" style="279" customWidth="1"/>
    <col min="3583" max="3583" width="22" style="279" customWidth="1"/>
    <col min="3584" max="3828" width="15.7109375" style="279" customWidth="1"/>
    <col min="3829" max="3829" width="18.5703125" style="279" customWidth="1"/>
    <col min="3830" max="3830" width="18" style="279" customWidth="1"/>
    <col min="3831" max="3833" width="16.140625" style="279"/>
    <col min="3834" max="3834" width="18.5703125" style="279" customWidth="1"/>
    <col min="3835" max="3838" width="18" style="279" customWidth="1"/>
    <col min="3839" max="3839" width="22" style="279" customWidth="1"/>
    <col min="3840" max="4084" width="15.7109375" style="279" customWidth="1"/>
    <col min="4085" max="4085" width="18.5703125" style="279" customWidth="1"/>
    <col min="4086" max="4086" width="18" style="279" customWidth="1"/>
    <col min="4087" max="4089" width="16.140625" style="279"/>
    <col min="4090" max="4090" width="18.5703125" style="279" customWidth="1"/>
    <col min="4091" max="4094" width="18" style="279" customWidth="1"/>
    <col min="4095" max="4095" width="22" style="279" customWidth="1"/>
    <col min="4096" max="4340" width="15.7109375" style="279" customWidth="1"/>
    <col min="4341" max="4341" width="18.5703125" style="279" customWidth="1"/>
    <col min="4342" max="4342" width="18" style="279" customWidth="1"/>
    <col min="4343" max="4345" width="16.140625" style="279"/>
    <col min="4346" max="4346" width="18.5703125" style="279" customWidth="1"/>
    <col min="4347" max="4350" width="18" style="279" customWidth="1"/>
    <col min="4351" max="4351" width="22" style="279" customWidth="1"/>
    <col min="4352" max="4596" width="15.7109375" style="279" customWidth="1"/>
    <col min="4597" max="4597" width="18.5703125" style="279" customWidth="1"/>
    <col min="4598" max="4598" width="18" style="279" customWidth="1"/>
    <col min="4599" max="4601" width="16.140625" style="279"/>
    <col min="4602" max="4602" width="18.5703125" style="279" customWidth="1"/>
    <col min="4603" max="4606" width="18" style="279" customWidth="1"/>
    <col min="4607" max="4607" width="22" style="279" customWidth="1"/>
    <col min="4608" max="4852" width="15.7109375" style="279" customWidth="1"/>
    <col min="4853" max="4853" width="18.5703125" style="279" customWidth="1"/>
    <col min="4854" max="4854" width="18" style="279" customWidth="1"/>
    <col min="4855" max="4857" width="16.140625" style="279"/>
    <col min="4858" max="4858" width="18.5703125" style="279" customWidth="1"/>
    <col min="4859" max="4862" width="18" style="279" customWidth="1"/>
    <col min="4863" max="4863" width="22" style="279" customWidth="1"/>
    <col min="4864" max="5108" width="15.7109375" style="279" customWidth="1"/>
    <col min="5109" max="5109" width="18.5703125" style="279" customWidth="1"/>
    <col min="5110" max="5110" width="18" style="279" customWidth="1"/>
    <col min="5111" max="5113" width="16.140625" style="279"/>
    <col min="5114" max="5114" width="18.5703125" style="279" customWidth="1"/>
    <col min="5115" max="5118" width="18" style="279" customWidth="1"/>
    <col min="5119" max="5119" width="22" style="279" customWidth="1"/>
    <col min="5120" max="5364" width="15.7109375" style="279" customWidth="1"/>
    <col min="5365" max="5365" width="18.5703125" style="279" customWidth="1"/>
    <col min="5366" max="5366" width="18" style="279" customWidth="1"/>
    <col min="5367" max="5369" width="16.140625" style="279"/>
    <col min="5370" max="5370" width="18.5703125" style="279" customWidth="1"/>
    <col min="5371" max="5374" width="18" style="279" customWidth="1"/>
    <col min="5375" max="5375" width="22" style="279" customWidth="1"/>
    <col min="5376" max="5620" width="15.7109375" style="279" customWidth="1"/>
    <col min="5621" max="5621" width="18.5703125" style="279" customWidth="1"/>
    <col min="5622" max="5622" width="18" style="279" customWidth="1"/>
    <col min="5623" max="5625" width="16.140625" style="279"/>
    <col min="5626" max="5626" width="18.5703125" style="279" customWidth="1"/>
    <col min="5627" max="5630" width="18" style="279" customWidth="1"/>
    <col min="5631" max="5631" width="22" style="279" customWidth="1"/>
    <col min="5632" max="5876" width="15.7109375" style="279" customWidth="1"/>
    <col min="5877" max="5877" width="18.5703125" style="279" customWidth="1"/>
    <col min="5878" max="5878" width="18" style="279" customWidth="1"/>
    <col min="5879" max="5881" width="16.140625" style="279"/>
    <col min="5882" max="5882" width="18.5703125" style="279" customWidth="1"/>
    <col min="5883" max="5886" width="18" style="279" customWidth="1"/>
    <col min="5887" max="5887" width="22" style="279" customWidth="1"/>
    <col min="5888" max="6132" width="15.7109375" style="279" customWidth="1"/>
    <col min="6133" max="6133" width="18.5703125" style="279" customWidth="1"/>
    <col min="6134" max="6134" width="18" style="279" customWidth="1"/>
    <col min="6135" max="6137" width="16.140625" style="279"/>
    <col min="6138" max="6138" width="18.5703125" style="279" customWidth="1"/>
    <col min="6139" max="6142" width="18" style="279" customWidth="1"/>
    <col min="6143" max="6143" width="22" style="279" customWidth="1"/>
    <col min="6144" max="6388" width="15.7109375" style="279" customWidth="1"/>
    <col min="6389" max="6389" width="18.5703125" style="279" customWidth="1"/>
    <col min="6390" max="6390" width="18" style="279" customWidth="1"/>
    <col min="6391" max="6393" width="16.140625" style="279"/>
    <col min="6394" max="6394" width="18.5703125" style="279" customWidth="1"/>
    <col min="6395" max="6398" width="18" style="279" customWidth="1"/>
    <col min="6399" max="6399" width="22" style="279" customWidth="1"/>
    <col min="6400" max="6644" width="15.7109375" style="279" customWidth="1"/>
    <col min="6645" max="6645" width="18.5703125" style="279" customWidth="1"/>
    <col min="6646" max="6646" width="18" style="279" customWidth="1"/>
    <col min="6647" max="6649" width="16.140625" style="279"/>
    <col min="6650" max="6650" width="18.5703125" style="279" customWidth="1"/>
    <col min="6651" max="6654" width="18" style="279" customWidth="1"/>
    <col min="6655" max="6655" width="22" style="279" customWidth="1"/>
    <col min="6656" max="6900" width="15.7109375" style="279" customWidth="1"/>
    <col min="6901" max="6901" width="18.5703125" style="279" customWidth="1"/>
    <col min="6902" max="6902" width="18" style="279" customWidth="1"/>
    <col min="6903" max="6905" width="16.140625" style="279"/>
    <col min="6906" max="6906" width="18.5703125" style="279" customWidth="1"/>
    <col min="6907" max="6910" width="18" style="279" customWidth="1"/>
    <col min="6911" max="6911" width="22" style="279" customWidth="1"/>
    <col min="6912" max="7156" width="15.7109375" style="279" customWidth="1"/>
    <col min="7157" max="7157" width="18.5703125" style="279" customWidth="1"/>
    <col min="7158" max="7158" width="18" style="279" customWidth="1"/>
    <col min="7159" max="7161" width="16.140625" style="279"/>
    <col min="7162" max="7162" width="18.5703125" style="279" customWidth="1"/>
    <col min="7163" max="7166" width="18" style="279" customWidth="1"/>
    <col min="7167" max="7167" width="22" style="279" customWidth="1"/>
    <col min="7168" max="7412" width="15.7109375" style="279" customWidth="1"/>
    <col min="7413" max="7413" width="18.5703125" style="279" customWidth="1"/>
    <col min="7414" max="7414" width="18" style="279" customWidth="1"/>
    <col min="7415" max="7417" width="16.140625" style="279"/>
    <col min="7418" max="7418" width="18.5703125" style="279" customWidth="1"/>
    <col min="7419" max="7422" width="18" style="279" customWidth="1"/>
    <col min="7423" max="7423" width="22" style="279" customWidth="1"/>
    <col min="7424" max="7668" width="15.7109375" style="279" customWidth="1"/>
    <col min="7669" max="7669" width="18.5703125" style="279" customWidth="1"/>
    <col min="7670" max="7670" width="18" style="279" customWidth="1"/>
    <col min="7671" max="7673" width="16.140625" style="279"/>
    <col min="7674" max="7674" width="18.5703125" style="279" customWidth="1"/>
    <col min="7675" max="7678" width="18" style="279" customWidth="1"/>
    <col min="7679" max="7679" width="22" style="279" customWidth="1"/>
    <col min="7680" max="7924" width="15.7109375" style="279" customWidth="1"/>
    <col min="7925" max="7925" width="18.5703125" style="279" customWidth="1"/>
    <col min="7926" max="7926" width="18" style="279" customWidth="1"/>
    <col min="7927" max="7929" width="16.140625" style="279"/>
    <col min="7930" max="7930" width="18.5703125" style="279" customWidth="1"/>
    <col min="7931" max="7934" width="18" style="279" customWidth="1"/>
    <col min="7935" max="7935" width="22" style="279" customWidth="1"/>
    <col min="7936" max="8180" width="15.7109375" style="279" customWidth="1"/>
    <col min="8181" max="8181" width="18.5703125" style="279" customWidth="1"/>
    <col min="8182" max="8182" width="18" style="279" customWidth="1"/>
    <col min="8183" max="8185" width="16.140625" style="279"/>
    <col min="8186" max="8186" width="18.5703125" style="279" customWidth="1"/>
    <col min="8187" max="8190" width="18" style="279" customWidth="1"/>
    <col min="8191" max="8191" width="22" style="279" customWidth="1"/>
    <col min="8192" max="8436" width="15.7109375" style="279" customWidth="1"/>
    <col min="8437" max="8437" width="18.5703125" style="279" customWidth="1"/>
    <col min="8438" max="8438" width="18" style="279" customWidth="1"/>
    <col min="8439" max="8441" width="16.140625" style="279"/>
    <col min="8442" max="8442" width="18.5703125" style="279" customWidth="1"/>
    <col min="8443" max="8446" width="18" style="279" customWidth="1"/>
    <col min="8447" max="8447" width="22" style="279" customWidth="1"/>
    <col min="8448" max="8692" width="15.7109375" style="279" customWidth="1"/>
    <col min="8693" max="8693" width="18.5703125" style="279" customWidth="1"/>
    <col min="8694" max="8694" width="18" style="279" customWidth="1"/>
    <col min="8695" max="8697" width="16.140625" style="279"/>
    <col min="8698" max="8698" width="18.5703125" style="279" customWidth="1"/>
    <col min="8699" max="8702" width="18" style="279" customWidth="1"/>
    <col min="8703" max="8703" width="22" style="279" customWidth="1"/>
    <col min="8704" max="8948" width="15.7109375" style="279" customWidth="1"/>
    <col min="8949" max="8949" width="18.5703125" style="279" customWidth="1"/>
    <col min="8950" max="8950" width="18" style="279" customWidth="1"/>
    <col min="8951" max="8953" width="16.140625" style="279"/>
    <col min="8954" max="8954" width="18.5703125" style="279" customWidth="1"/>
    <col min="8955" max="8958" width="18" style="279" customWidth="1"/>
    <col min="8959" max="8959" width="22" style="279" customWidth="1"/>
    <col min="8960" max="9204" width="15.7109375" style="279" customWidth="1"/>
    <col min="9205" max="9205" width="18.5703125" style="279" customWidth="1"/>
    <col min="9206" max="9206" width="18" style="279" customWidth="1"/>
    <col min="9207" max="9209" width="16.140625" style="279"/>
    <col min="9210" max="9210" width="18.5703125" style="279" customWidth="1"/>
    <col min="9211" max="9214" width="18" style="279" customWidth="1"/>
    <col min="9215" max="9215" width="22" style="279" customWidth="1"/>
    <col min="9216" max="9460" width="15.7109375" style="279" customWidth="1"/>
    <col min="9461" max="9461" width="18.5703125" style="279" customWidth="1"/>
    <col min="9462" max="9462" width="18" style="279" customWidth="1"/>
    <col min="9463" max="9465" width="16.140625" style="279"/>
    <col min="9466" max="9466" width="18.5703125" style="279" customWidth="1"/>
    <col min="9467" max="9470" width="18" style="279" customWidth="1"/>
    <col min="9471" max="9471" width="22" style="279" customWidth="1"/>
    <col min="9472" max="9716" width="15.7109375" style="279" customWidth="1"/>
    <col min="9717" max="9717" width="18.5703125" style="279" customWidth="1"/>
    <col min="9718" max="9718" width="18" style="279" customWidth="1"/>
    <col min="9719" max="9721" width="16.140625" style="279"/>
    <col min="9722" max="9722" width="18.5703125" style="279" customWidth="1"/>
    <col min="9723" max="9726" width="18" style="279" customWidth="1"/>
    <col min="9727" max="9727" width="22" style="279" customWidth="1"/>
    <col min="9728" max="9972" width="15.7109375" style="279" customWidth="1"/>
    <col min="9973" max="9973" width="18.5703125" style="279" customWidth="1"/>
    <col min="9974" max="9974" width="18" style="279" customWidth="1"/>
    <col min="9975" max="9977" width="16.140625" style="279"/>
    <col min="9978" max="9978" width="18.5703125" style="279" customWidth="1"/>
    <col min="9979" max="9982" width="18" style="279" customWidth="1"/>
    <col min="9983" max="9983" width="22" style="279" customWidth="1"/>
    <col min="9984" max="10228" width="15.7109375" style="279" customWidth="1"/>
    <col min="10229" max="10229" width="18.5703125" style="279" customWidth="1"/>
    <col min="10230" max="10230" width="18" style="279" customWidth="1"/>
    <col min="10231" max="10233" width="16.140625" style="279"/>
    <col min="10234" max="10234" width="18.5703125" style="279" customWidth="1"/>
    <col min="10235" max="10238" width="18" style="279" customWidth="1"/>
    <col min="10239" max="10239" width="22" style="279" customWidth="1"/>
    <col min="10240" max="10484" width="15.7109375" style="279" customWidth="1"/>
    <col min="10485" max="10485" width="18.5703125" style="279" customWidth="1"/>
    <col min="10486" max="10486" width="18" style="279" customWidth="1"/>
    <col min="10487" max="10489" width="16.140625" style="279"/>
    <col min="10490" max="10490" width="18.5703125" style="279" customWidth="1"/>
    <col min="10491" max="10494" width="18" style="279" customWidth="1"/>
    <col min="10495" max="10495" width="22" style="279" customWidth="1"/>
    <col min="10496" max="10740" width="15.7109375" style="279" customWidth="1"/>
    <col min="10741" max="10741" width="18.5703125" style="279" customWidth="1"/>
    <col min="10742" max="10742" width="18" style="279" customWidth="1"/>
    <col min="10743" max="10745" width="16.140625" style="279"/>
    <col min="10746" max="10746" width="18.5703125" style="279" customWidth="1"/>
    <col min="10747" max="10750" width="18" style="279" customWidth="1"/>
    <col min="10751" max="10751" width="22" style="279" customWidth="1"/>
    <col min="10752" max="10996" width="15.7109375" style="279" customWidth="1"/>
    <col min="10997" max="10997" width="18.5703125" style="279" customWidth="1"/>
    <col min="10998" max="10998" width="18" style="279" customWidth="1"/>
    <col min="10999" max="11001" width="16.140625" style="279"/>
    <col min="11002" max="11002" width="18.5703125" style="279" customWidth="1"/>
    <col min="11003" max="11006" width="18" style="279" customWidth="1"/>
    <col min="11007" max="11007" width="22" style="279" customWidth="1"/>
    <col min="11008" max="11252" width="15.7109375" style="279" customWidth="1"/>
    <col min="11253" max="11253" width="18.5703125" style="279" customWidth="1"/>
    <col min="11254" max="11254" width="18" style="279" customWidth="1"/>
    <col min="11255" max="11257" width="16.140625" style="279"/>
    <col min="11258" max="11258" width="18.5703125" style="279" customWidth="1"/>
    <col min="11259" max="11262" width="18" style="279" customWidth="1"/>
    <col min="11263" max="11263" width="22" style="279" customWidth="1"/>
    <col min="11264" max="11508" width="15.7109375" style="279" customWidth="1"/>
    <col min="11509" max="11509" width="18.5703125" style="279" customWidth="1"/>
    <col min="11510" max="11510" width="18" style="279" customWidth="1"/>
    <col min="11511" max="11513" width="16.140625" style="279"/>
    <col min="11514" max="11514" width="18.5703125" style="279" customWidth="1"/>
    <col min="11515" max="11518" width="18" style="279" customWidth="1"/>
    <col min="11519" max="11519" width="22" style="279" customWidth="1"/>
    <col min="11520" max="11764" width="15.7109375" style="279" customWidth="1"/>
    <col min="11765" max="11765" width="18.5703125" style="279" customWidth="1"/>
    <col min="11766" max="11766" width="18" style="279" customWidth="1"/>
    <col min="11767" max="11769" width="16.140625" style="279"/>
    <col min="11770" max="11770" width="18.5703125" style="279" customWidth="1"/>
    <col min="11771" max="11774" width="18" style="279" customWidth="1"/>
    <col min="11775" max="11775" width="22" style="279" customWidth="1"/>
    <col min="11776" max="12020" width="15.7109375" style="279" customWidth="1"/>
    <col min="12021" max="12021" width="18.5703125" style="279" customWidth="1"/>
    <col min="12022" max="12022" width="18" style="279" customWidth="1"/>
    <col min="12023" max="12025" width="16.140625" style="279"/>
    <col min="12026" max="12026" width="18.5703125" style="279" customWidth="1"/>
    <col min="12027" max="12030" width="18" style="279" customWidth="1"/>
    <col min="12031" max="12031" width="22" style="279" customWidth="1"/>
    <col min="12032" max="12276" width="15.7109375" style="279" customWidth="1"/>
    <col min="12277" max="12277" width="18.5703125" style="279" customWidth="1"/>
    <col min="12278" max="12278" width="18" style="279" customWidth="1"/>
    <col min="12279" max="12281" width="16.140625" style="279"/>
    <col min="12282" max="12282" width="18.5703125" style="279" customWidth="1"/>
    <col min="12283" max="12286" width="18" style="279" customWidth="1"/>
    <col min="12287" max="12287" width="22" style="279" customWidth="1"/>
    <col min="12288" max="12532" width="15.7109375" style="279" customWidth="1"/>
    <col min="12533" max="12533" width="18.5703125" style="279" customWidth="1"/>
    <col min="12534" max="12534" width="18" style="279" customWidth="1"/>
    <col min="12535" max="12537" width="16.140625" style="279"/>
    <col min="12538" max="12538" width="18.5703125" style="279" customWidth="1"/>
    <col min="12539" max="12542" width="18" style="279" customWidth="1"/>
    <col min="12543" max="12543" width="22" style="279" customWidth="1"/>
    <col min="12544" max="12788" width="15.7109375" style="279" customWidth="1"/>
    <col min="12789" max="12789" width="18.5703125" style="279" customWidth="1"/>
    <col min="12790" max="12790" width="18" style="279" customWidth="1"/>
    <col min="12791" max="12793" width="16.140625" style="279"/>
    <col min="12794" max="12794" width="18.5703125" style="279" customWidth="1"/>
    <col min="12795" max="12798" width="18" style="279" customWidth="1"/>
    <col min="12799" max="12799" width="22" style="279" customWidth="1"/>
    <col min="12800" max="13044" width="15.7109375" style="279" customWidth="1"/>
    <col min="13045" max="13045" width="18.5703125" style="279" customWidth="1"/>
    <col min="13046" max="13046" width="18" style="279" customWidth="1"/>
    <col min="13047" max="13049" width="16.140625" style="279"/>
    <col min="13050" max="13050" width="18.5703125" style="279" customWidth="1"/>
    <col min="13051" max="13054" width="18" style="279" customWidth="1"/>
    <col min="13055" max="13055" width="22" style="279" customWidth="1"/>
    <col min="13056" max="13300" width="15.7109375" style="279" customWidth="1"/>
    <col min="13301" max="13301" width="18.5703125" style="279" customWidth="1"/>
    <col min="13302" max="13302" width="18" style="279" customWidth="1"/>
    <col min="13303" max="13305" width="16.140625" style="279"/>
    <col min="13306" max="13306" width="18.5703125" style="279" customWidth="1"/>
    <col min="13307" max="13310" width="18" style="279" customWidth="1"/>
    <col min="13311" max="13311" width="22" style="279" customWidth="1"/>
    <col min="13312" max="13556" width="15.7109375" style="279" customWidth="1"/>
    <col min="13557" max="13557" width="18.5703125" style="279" customWidth="1"/>
    <col min="13558" max="13558" width="18" style="279" customWidth="1"/>
    <col min="13559" max="13561" width="16.140625" style="279"/>
    <col min="13562" max="13562" width="18.5703125" style="279" customWidth="1"/>
    <col min="13563" max="13566" width="18" style="279" customWidth="1"/>
    <col min="13567" max="13567" width="22" style="279" customWidth="1"/>
    <col min="13568" max="13812" width="15.7109375" style="279" customWidth="1"/>
    <col min="13813" max="13813" width="18.5703125" style="279" customWidth="1"/>
    <col min="13814" max="13814" width="18" style="279" customWidth="1"/>
    <col min="13815" max="13817" width="16.140625" style="279"/>
    <col min="13818" max="13818" width="18.5703125" style="279" customWidth="1"/>
    <col min="13819" max="13822" width="18" style="279" customWidth="1"/>
    <col min="13823" max="13823" width="22" style="279" customWidth="1"/>
    <col min="13824" max="14068" width="15.7109375" style="279" customWidth="1"/>
    <col min="14069" max="14069" width="18.5703125" style="279" customWidth="1"/>
    <col min="14070" max="14070" width="18" style="279" customWidth="1"/>
    <col min="14071" max="14073" width="16.140625" style="279"/>
    <col min="14074" max="14074" width="18.5703125" style="279" customWidth="1"/>
    <col min="14075" max="14078" width="18" style="279" customWidth="1"/>
    <col min="14079" max="14079" width="22" style="279" customWidth="1"/>
    <col min="14080" max="14324" width="15.7109375" style="279" customWidth="1"/>
    <col min="14325" max="14325" width="18.5703125" style="279" customWidth="1"/>
    <col min="14326" max="14326" width="18" style="279" customWidth="1"/>
    <col min="14327" max="14329" width="16.140625" style="279"/>
    <col min="14330" max="14330" width="18.5703125" style="279" customWidth="1"/>
    <col min="14331" max="14334" width="18" style="279" customWidth="1"/>
    <col min="14335" max="14335" width="22" style="279" customWidth="1"/>
    <col min="14336" max="14580" width="15.7109375" style="279" customWidth="1"/>
    <col min="14581" max="14581" width="18.5703125" style="279" customWidth="1"/>
    <col min="14582" max="14582" width="18" style="279" customWidth="1"/>
    <col min="14583" max="14585" width="16.140625" style="279"/>
    <col min="14586" max="14586" width="18.5703125" style="279" customWidth="1"/>
    <col min="14587" max="14590" width="18" style="279" customWidth="1"/>
    <col min="14591" max="14591" width="22" style="279" customWidth="1"/>
    <col min="14592" max="14836" width="15.7109375" style="279" customWidth="1"/>
    <col min="14837" max="14837" width="18.5703125" style="279" customWidth="1"/>
    <col min="14838" max="14838" width="18" style="279" customWidth="1"/>
    <col min="14839" max="14841" width="16.140625" style="279"/>
    <col min="14842" max="14842" width="18.5703125" style="279" customWidth="1"/>
    <col min="14843" max="14846" width="18" style="279" customWidth="1"/>
    <col min="14847" max="14847" width="22" style="279" customWidth="1"/>
    <col min="14848" max="15092" width="15.7109375" style="279" customWidth="1"/>
    <col min="15093" max="15093" width="18.5703125" style="279" customWidth="1"/>
    <col min="15094" max="15094" width="18" style="279" customWidth="1"/>
    <col min="15095" max="15097" width="16.140625" style="279"/>
    <col min="15098" max="15098" width="18.5703125" style="279" customWidth="1"/>
    <col min="15099" max="15102" width="18" style="279" customWidth="1"/>
    <col min="15103" max="15103" width="22" style="279" customWidth="1"/>
    <col min="15104" max="15348" width="15.7109375" style="279" customWidth="1"/>
    <col min="15349" max="15349" width="18.5703125" style="279" customWidth="1"/>
    <col min="15350" max="15350" width="18" style="279" customWidth="1"/>
    <col min="15351" max="15353" width="16.140625" style="279"/>
    <col min="15354" max="15354" width="18.5703125" style="279" customWidth="1"/>
    <col min="15355" max="15358" width="18" style="279" customWidth="1"/>
    <col min="15359" max="15359" width="22" style="279" customWidth="1"/>
    <col min="15360" max="15604" width="15.7109375" style="279" customWidth="1"/>
    <col min="15605" max="15605" width="18.5703125" style="279" customWidth="1"/>
    <col min="15606" max="15606" width="18" style="279" customWidth="1"/>
    <col min="15607" max="15609" width="16.140625" style="279"/>
    <col min="15610" max="15610" width="18.5703125" style="279" customWidth="1"/>
    <col min="15611" max="15614" width="18" style="279" customWidth="1"/>
    <col min="15615" max="15615" width="22" style="279" customWidth="1"/>
    <col min="15616" max="15860" width="15.7109375" style="279" customWidth="1"/>
    <col min="15861" max="15861" width="18.5703125" style="279" customWidth="1"/>
    <col min="15862" max="15862" width="18" style="279" customWidth="1"/>
    <col min="15863" max="15865" width="16.140625" style="279"/>
    <col min="15866" max="15866" width="18.5703125" style="279" customWidth="1"/>
    <col min="15867" max="15870" width="18" style="279" customWidth="1"/>
    <col min="15871" max="15871" width="22" style="279" customWidth="1"/>
    <col min="15872" max="16116" width="15.7109375" style="279" customWidth="1"/>
    <col min="16117" max="16117" width="18.5703125" style="279" customWidth="1"/>
    <col min="16118" max="16118" width="18" style="279" customWidth="1"/>
    <col min="16119" max="16121" width="16.140625" style="279"/>
    <col min="16122" max="16122" width="18.5703125" style="279" customWidth="1"/>
    <col min="16123" max="16126" width="18" style="279" customWidth="1"/>
    <col min="16127" max="16127" width="22" style="279" customWidth="1"/>
    <col min="16128" max="16372" width="15.7109375" style="279" customWidth="1"/>
    <col min="16373" max="16373" width="18.5703125" style="279" customWidth="1"/>
    <col min="16374" max="16384" width="18" style="279" customWidth="1"/>
  </cols>
  <sheetData>
    <row r="1" spans="1:12" ht="33.75" customHeight="1" thickBot="1">
      <c r="A1" s="1017" t="s">
        <v>438</v>
      </c>
      <c r="B1" s="1017"/>
      <c r="C1" s="1017"/>
      <c r="D1" s="1017"/>
      <c r="E1" s="1017"/>
      <c r="F1" s="1017"/>
      <c r="G1" s="1017"/>
      <c r="H1" s="1017"/>
      <c r="I1" s="1017"/>
      <c r="J1" s="1017"/>
    </row>
    <row r="2" spans="1:12" ht="21.75" thickBot="1">
      <c r="A2" s="1034" t="s">
        <v>61</v>
      </c>
      <c r="B2" s="1034" t="s">
        <v>32</v>
      </c>
      <c r="C2" s="1029" t="s">
        <v>228</v>
      </c>
      <c r="D2" s="1030"/>
      <c r="E2" s="1030"/>
      <c r="F2" s="1031"/>
      <c r="G2" s="1029" t="s">
        <v>229</v>
      </c>
      <c r="H2" s="1030"/>
      <c r="I2" s="1030"/>
      <c r="J2" s="1031"/>
    </row>
    <row r="3" spans="1:12" ht="21.75" thickBot="1">
      <c r="A3" s="1035"/>
      <c r="B3" s="1035"/>
      <c r="C3" s="1032" t="s">
        <v>106</v>
      </c>
      <c r="D3" s="1033"/>
      <c r="E3" s="1032" t="s">
        <v>104</v>
      </c>
      <c r="F3" s="1033"/>
      <c r="G3" s="1032" t="s">
        <v>106</v>
      </c>
      <c r="H3" s="1033"/>
      <c r="I3" s="1032" t="s">
        <v>104</v>
      </c>
      <c r="J3" s="1033"/>
    </row>
    <row r="4" spans="1:12" ht="21.75" thickBot="1">
      <c r="A4" s="1036"/>
      <c r="B4" s="1035"/>
      <c r="C4" s="280" t="s">
        <v>174</v>
      </c>
      <c r="D4" s="280" t="s">
        <v>176</v>
      </c>
      <c r="E4" s="280" t="s">
        <v>174</v>
      </c>
      <c r="F4" s="280" t="s">
        <v>176</v>
      </c>
      <c r="G4" s="280" t="s">
        <v>174</v>
      </c>
      <c r="H4" s="280" t="s">
        <v>176</v>
      </c>
      <c r="I4" s="280" t="s">
        <v>174</v>
      </c>
      <c r="J4" s="280" t="s">
        <v>176</v>
      </c>
    </row>
    <row r="5" spans="1:12" ht="21" customHeight="1">
      <c r="A5" s="2">
        <v>1400</v>
      </c>
      <c r="B5" s="68">
        <v>1496078</v>
      </c>
      <c r="C5" s="123">
        <v>280236</v>
      </c>
      <c r="D5" s="123">
        <v>231067</v>
      </c>
      <c r="E5" s="123">
        <v>84680</v>
      </c>
      <c r="F5" s="123">
        <v>55814</v>
      </c>
      <c r="G5" s="123">
        <v>217133</v>
      </c>
      <c r="H5" s="123">
        <v>159862</v>
      </c>
      <c r="I5" s="123">
        <v>330411</v>
      </c>
      <c r="J5" s="123">
        <v>136875</v>
      </c>
      <c r="K5" s="281"/>
      <c r="L5" s="335"/>
    </row>
    <row r="6" spans="1:12" ht="21" customHeight="1" thickBot="1">
      <c r="A6" s="2">
        <v>1401</v>
      </c>
      <c r="B6" s="68">
        <f>SUM(C6:J6)</f>
        <v>1738674</v>
      </c>
      <c r="C6" s="123">
        <f>SUM(C7:C39)</f>
        <v>233499</v>
      </c>
      <c r="D6" s="123">
        <f t="shared" ref="D6:J6" si="0">SUM(D7:D39)</f>
        <v>404901</v>
      </c>
      <c r="E6" s="123">
        <f t="shared" si="0"/>
        <v>69596</v>
      </c>
      <c r="F6" s="123">
        <f t="shared" si="0"/>
        <v>88794</v>
      </c>
      <c r="G6" s="123">
        <f t="shared" si="0"/>
        <v>178672</v>
      </c>
      <c r="H6" s="123">
        <f t="shared" si="0"/>
        <v>256479</v>
      </c>
      <c r="I6" s="123">
        <f t="shared" si="0"/>
        <v>290628</v>
      </c>
      <c r="J6" s="123">
        <f t="shared" si="0"/>
        <v>216105</v>
      </c>
      <c r="K6" s="281"/>
      <c r="L6" s="333"/>
    </row>
    <row r="7" spans="1:12" ht="21" customHeight="1" thickBot="1">
      <c r="A7" s="151" t="s">
        <v>225</v>
      </c>
      <c r="B7" s="6">
        <f>SUM(C7:J7)</f>
        <v>105863</v>
      </c>
      <c r="C7" s="253">
        <v>14178</v>
      </c>
      <c r="D7" s="6">
        <v>21383</v>
      </c>
      <c r="E7" s="7">
        <v>2766</v>
      </c>
      <c r="F7" s="6">
        <v>3648</v>
      </c>
      <c r="G7" s="7">
        <v>19354</v>
      </c>
      <c r="H7" s="6">
        <v>21307</v>
      </c>
      <c r="I7" s="7">
        <v>12994</v>
      </c>
      <c r="J7" s="6">
        <v>10233</v>
      </c>
      <c r="L7" s="333"/>
    </row>
    <row r="8" spans="1:12" ht="21" customHeight="1" thickBot="1">
      <c r="A8" s="152" t="s">
        <v>226</v>
      </c>
      <c r="B8" s="6">
        <f t="shared" ref="B8:B39" si="1">SUM(C8:J8)</f>
        <v>46420</v>
      </c>
      <c r="C8" s="254">
        <v>5481</v>
      </c>
      <c r="D8" s="22">
        <v>10715</v>
      </c>
      <c r="E8" s="21">
        <v>1813</v>
      </c>
      <c r="F8" s="22">
        <v>2369</v>
      </c>
      <c r="G8" s="21">
        <v>5852</v>
      </c>
      <c r="H8" s="22">
        <v>7060</v>
      </c>
      <c r="I8" s="21">
        <v>8178</v>
      </c>
      <c r="J8" s="22">
        <v>4952</v>
      </c>
      <c r="L8" s="333"/>
    </row>
    <row r="9" spans="1:12" ht="21" customHeight="1" thickBot="1">
      <c r="A9" s="152" t="s">
        <v>13</v>
      </c>
      <c r="B9" s="6">
        <f>SUM(C9:J9)</f>
        <v>24366</v>
      </c>
      <c r="C9" s="254">
        <v>2969</v>
      </c>
      <c r="D9" s="22">
        <v>4794</v>
      </c>
      <c r="E9" s="21">
        <v>617</v>
      </c>
      <c r="F9" s="22">
        <v>796</v>
      </c>
      <c r="G9" s="21">
        <v>4249</v>
      </c>
      <c r="H9" s="22">
        <v>5169</v>
      </c>
      <c r="I9" s="21">
        <v>3703</v>
      </c>
      <c r="J9" s="22">
        <v>2069</v>
      </c>
      <c r="L9" s="333"/>
    </row>
    <row r="10" spans="1:12" ht="21" customHeight="1" thickBot="1">
      <c r="A10" s="152" t="s">
        <v>14</v>
      </c>
      <c r="B10" s="6">
        <f t="shared" si="1"/>
        <v>148297</v>
      </c>
      <c r="C10" s="254">
        <v>22510</v>
      </c>
      <c r="D10" s="22">
        <v>35034</v>
      </c>
      <c r="E10" s="21">
        <v>5566</v>
      </c>
      <c r="F10" s="22">
        <v>6133</v>
      </c>
      <c r="G10" s="21">
        <v>14735</v>
      </c>
      <c r="H10" s="22">
        <v>21602</v>
      </c>
      <c r="I10" s="21">
        <v>24256</v>
      </c>
      <c r="J10" s="22">
        <v>18461</v>
      </c>
      <c r="L10" s="333"/>
    </row>
    <row r="11" spans="1:12" ht="21" customHeight="1" thickBot="1">
      <c r="A11" s="152" t="s">
        <v>33</v>
      </c>
      <c r="B11" s="6">
        <f t="shared" si="1"/>
        <v>65790</v>
      </c>
      <c r="C11" s="254">
        <v>8144</v>
      </c>
      <c r="D11" s="22">
        <v>19777</v>
      </c>
      <c r="E11" s="21">
        <v>3712</v>
      </c>
      <c r="F11" s="22">
        <v>5271</v>
      </c>
      <c r="G11" s="21">
        <v>2580</v>
      </c>
      <c r="H11" s="22">
        <v>6726</v>
      </c>
      <c r="I11" s="21">
        <v>9262</v>
      </c>
      <c r="J11" s="22">
        <v>10318</v>
      </c>
      <c r="L11" s="333"/>
    </row>
    <row r="12" spans="1:12" ht="21" customHeight="1" thickBot="1">
      <c r="A12" s="152" t="s">
        <v>15</v>
      </c>
      <c r="B12" s="6">
        <f t="shared" si="1"/>
        <v>11670</v>
      </c>
      <c r="C12" s="254">
        <v>977</v>
      </c>
      <c r="D12" s="22">
        <v>2507</v>
      </c>
      <c r="E12" s="21">
        <v>342</v>
      </c>
      <c r="F12" s="22">
        <v>517</v>
      </c>
      <c r="G12" s="21">
        <v>992</v>
      </c>
      <c r="H12" s="22">
        <v>1776</v>
      </c>
      <c r="I12" s="21">
        <v>2970</v>
      </c>
      <c r="J12" s="22">
        <v>1589</v>
      </c>
      <c r="L12" s="333"/>
    </row>
    <row r="13" spans="1:12" ht="21" customHeight="1" thickBot="1">
      <c r="A13" s="152" t="s">
        <v>16</v>
      </c>
      <c r="B13" s="6">
        <f t="shared" si="1"/>
        <v>17483</v>
      </c>
      <c r="C13" s="254">
        <v>1825</v>
      </c>
      <c r="D13" s="22">
        <v>5483</v>
      </c>
      <c r="E13" s="21">
        <v>509</v>
      </c>
      <c r="F13" s="22">
        <v>960</v>
      </c>
      <c r="G13" s="21">
        <v>767</v>
      </c>
      <c r="H13" s="22">
        <v>2136</v>
      </c>
      <c r="I13" s="21">
        <v>3484</v>
      </c>
      <c r="J13" s="22">
        <v>2319</v>
      </c>
      <c r="L13" s="333"/>
    </row>
    <row r="14" spans="1:12" ht="21" customHeight="1" thickBot="1">
      <c r="A14" s="152" t="s">
        <v>214</v>
      </c>
      <c r="B14" s="6">
        <f t="shared" si="1"/>
        <v>21191</v>
      </c>
      <c r="C14" s="254">
        <v>2416</v>
      </c>
      <c r="D14" s="22">
        <v>5721</v>
      </c>
      <c r="E14" s="21">
        <v>624</v>
      </c>
      <c r="F14" s="22">
        <v>1040</v>
      </c>
      <c r="G14" s="21">
        <v>1290</v>
      </c>
      <c r="H14" s="22">
        <v>3047</v>
      </c>
      <c r="I14" s="21">
        <v>3642</v>
      </c>
      <c r="J14" s="22">
        <v>3411</v>
      </c>
      <c r="L14" s="333"/>
    </row>
    <row r="15" spans="1:12" ht="21" customHeight="1" thickBot="1">
      <c r="A15" s="152" t="s">
        <v>215</v>
      </c>
      <c r="B15" s="6">
        <f t="shared" si="1"/>
        <v>14596</v>
      </c>
      <c r="C15" s="254">
        <v>1379</v>
      </c>
      <c r="D15" s="22">
        <v>2568</v>
      </c>
      <c r="E15" s="21">
        <v>220</v>
      </c>
      <c r="F15" s="22">
        <v>360</v>
      </c>
      <c r="G15" s="21">
        <v>3209</v>
      </c>
      <c r="H15" s="22">
        <v>2436</v>
      </c>
      <c r="I15" s="21">
        <v>3053</v>
      </c>
      <c r="J15" s="22">
        <v>1371</v>
      </c>
      <c r="L15" s="333"/>
    </row>
    <row r="16" spans="1:12" ht="21" customHeight="1" thickBot="1">
      <c r="A16" s="152" t="s">
        <v>216</v>
      </c>
      <c r="B16" s="6">
        <f t="shared" si="1"/>
        <v>105578</v>
      </c>
      <c r="C16" s="254">
        <v>11931</v>
      </c>
      <c r="D16" s="22">
        <v>16417</v>
      </c>
      <c r="E16" s="21">
        <v>3689</v>
      </c>
      <c r="F16" s="22">
        <v>4416</v>
      </c>
      <c r="G16" s="21">
        <v>17117</v>
      </c>
      <c r="H16" s="22">
        <v>19873</v>
      </c>
      <c r="I16" s="21">
        <v>20859</v>
      </c>
      <c r="J16" s="22">
        <v>11276</v>
      </c>
      <c r="L16" s="333"/>
    </row>
    <row r="17" spans="1:12" ht="21" customHeight="1" thickBot="1">
      <c r="A17" s="152" t="s">
        <v>217</v>
      </c>
      <c r="B17" s="6">
        <f t="shared" si="1"/>
        <v>10872</v>
      </c>
      <c r="C17" s="254">
        <v>632</v>
      </c>
      <c r="D17" s="22">
        <v>1922</v>
      </c>
      <c r="E17" s="21">
        <v>261</v>
      </c>
      <c r="F17" s="22">
        <v>612</v>
      </c>
      <c r="G17" s="21">
        <v>954</v>
      </c>
      <c r="H17" s="22">
        <v>1786</v>
      </c>
      <c r="I17" s="21">
        <v>3193</v>
      </c>
      <c r="J17" s="22">
        <v>1512</v>
      </c>
      <c r="L17" s="333"/>
    </row>
    <row r="18" spans="1:12" ht="21" customHeight="1" thickBot="1">
      <c r="A18" s="152" t="s">
        <v>17</v>
      </c>
      <c r="B18" s="6">
        <f t="shared" si="1"/>
        <v>74479</v>
      </c>
      <c r="C18" s="254">
        <v>8638</v>
      </c>
      <c r="D18" s="22">
        <v>21879</v>
      </c>
      <c r="E18" s="21">
        <v>1414</v>
      </c>
      <c r="F18" s="22">
        <v>2771</v>
      </c>
      <c r="G18" s="21">
        <v>7236</v>
      </c>
      <c r="H18" s="22">
        <v>15334</v>
      </c>
      <c r="I18" s="21">
        <v>10889</v>
      </c>
      <c r="J18" s="22">
        <v>6318</v>
      </c>
      <c r="L18" s="333"/>
    </row>
    <row r="19" spans="1:12" ht="21" customHeight="1" thickBot="1">
      <c r="A19" s="152" t="s">
        <v>18</v>
      </c>
      <c r="B19" s="6">
        <f t="shared" si="1"/>
        <v>36273</v>
      </c>
      <c r="C19" s="254">
        <v>3378</v>
      </c>
      <c r="D19" s="22">
        <v>5759</v>
      </c>
      <c r="E19" s="21">
        <v>672</v>
      </c>
      <c r="F19" s="22">
        <v>1048</v>
      </c>
      <c r="G19" s="21">
        <v>7189</v>
      </c>
      <c r="H19" s="22">
        <v>7693</v>
      </c>
      <c r="I19" s="21">
        <v>5693</v>
      </c>
      <c r="J19" s="22">
        <v>4841</v>
      </c>
      <c r="L19" s="333"/>
    </row>
    <row r="20" spans="1:12" ht="21" customHeight="1" thickBot="1">
      <c r="A20" s="152" t="s">
        <v>19</v>
      </c>
      <c r="B20" s="6">
        <f t="shared" si="1"/>
        <v>20114</v>
      </c>
      <c r="C20" s="254">
        <v>2542</v>
      </c>
      <c r="D20" s="22">
        <v>4453</v>
      </c>
      <c r="E20" s="21">
        <v>629</v>
      </c>
      <c r="F20" s="22">
        <v>736</v>
      </c>
      <c r="G20" s="21">
        <v>1774</v>
      </c>
      <c r="H20" s="22">
        <v>2749</v>
      </c>
      <c r="I20" s="21">
        <v>4176</v>
      </c>
      <c r="J20" s="22">
        <v>3055</v>
      </c>
      <c r="L20" s="333"/>
    </row>
    <row r="21" spans="1:12" ht="21" customHeight="1" thickBot="1">
      <c r="A21" s="152" t="s">
        <v>218</v>
      </c>
      <c r="B21" s="6">
        <f t="shared" si="1"/>
        <v>10391</v>
      </c>
      <c r="C21" s="254">
        <v>807</v>
      </c>
      <c r="D21" s="22">
        <v>1686</v>
      </c>
      <c r="E21" s="21">
        <v>256</v>
      </c>
      <c r="F21" s="22">
        <v>486</v>
      </c>
      <c r="G21" s="21">
        <v>383</v>
      </c>
      <c r="H21" s="22">
        <v>595</v>
      </c>
      <c r="I21" s="21">
        <v>5417</v>
      </c>
      <c r="J21" s="22">
        <v>761</v>
      </c>
      <c r="L21" s="333"/>
    </row>
    <row r="22" spans="1:12" ht="21" customHeight="1" thickBot="1">
      <c r="A22" s="152" t="s">
        <v>125</v>
      </c>
      <c r="B22" s="6">
        <f t="shared" si="1"/>
        <v>119563</v>
      </c>
      <c r="C22" s="254">
        <v>22385</v>
      </c>
      <c r="D22" s="22">
        <v>30435</v>
      </c>
      <c r="E22" s="21">
        <v>9733</v>
      </c>
      <c r="F22" s="22">
        <v>9591</v>
      </c>
      <c r="G22" s="21">
        <v>4666</v>
      </c>
      <c r="H22" s="22">
        <v>9027</v>
      </c>
      <c r="I22" s="21">
        <v>17445</v>
      </c>
      <c r="J22" s="22">
        <v>16281</v>
      </c>
      <c r="L22" s="333"/>
    </row>
    <row r="23" spans="1:12" ht="21" customHeight="1" thickBot="1">
      <c r="A23" s="152" t="s">
        <v>219</v>
      </c>
      <c r="B23" s="6">
        <f t="shared" si="1"/>
        <v>59822</v>
      </c>
      <c r="C23" s="254">
        <v>10676</v>
      </c>
      <c r="D23" s="22">
        <v>18597</v>
      </c>
      <c r="E23" s="21">
        <v>3798</v>
      </c>
      <c r="F23" s="22">
        <v>4386</v>
      </c>
      <c r="G23" s="21">
        <v>1871</v>
      </c>
      <c r="H23" s="22">
        <v>5827</v>
      </c>
      <c r="I23" s="21">
        <v>8617</v>
      </c>
      <c r="J23" s="22">
        <v>6050</v>
      </c>
      <c r="L23" s="333"/>
    </row>
    <row r="24" spans="1:12" ht="21" customHeight="1" thickBot="1">
      <c r="A24" s="152" t="s">
        <v>127</v>
      </c>
      <c r="B24" s="6">
        <f t="shared" si="1"/>
        <v>122314</v>
      </c>
      <c r="C24" s="254">
        <v>17737</v>
      </c>
      <c r="D24" s="22">
        <v>34260</v>
      </c>
      <c r="E24" s="21">
        <v>8420</v>
      </c>
      <c r="F24" s="22">
        <v>10019</v>
      </c>
      <c r="G24" s="21">
        <v>4018</v>
      </c>
      <c r="H24" s="22">
        <v>10159</v>
      </c>
      <c r="I24" s="21">
        <v>17119</v>
      </c>
      <c r="J24" s="22">
        <v>20582</v>
      </c>
      <c r="L24" s="333"/>
    </row>
    <row r="25" spans="1:12" ht="21" customHeight="1" thickBot="1">
      <c r="A25" s="152" t="s">
        <v>20</v>
      </c>
      <c r="B25" s="6">
        <f t="shared" si="1"/>
        <v>122286</v>
      </c>
      <c r="C25" s="254">
        <v>21970</v>
      </c>
      <c r="D25" s="22">
        <v>32932</v>
      </c>
      <c r="E25" s="21">
        <v>3557</v>
      </c>
      <c r="F25" s="22">
        <v>6077</v>
      </c>
      <c r="G25" s="21">
        <v>13551</v>
      </c>
      <c r="H25" s="22">
        <v>17185</v>
      </c>
      <c r="I25" s="21">
        <v>14937</v>
      </c>
      <c r="J25" s="22">
        <v>12077</v>
      </c>
      <c r="L25" s="333"/>
    </row>
    <row r="26" spans="1:12" ht="21" customHeight="1" thickBot="1">
      <c r="A26" s="152" t="s">
        <v>21</v>
      </c>
      <c r="B26" s="6">
        <f t="shared" si="1"/>
        <v>30769</v>
      </c>
      <c r="C26" s="254">
        <v>3754</v>
      </c>
      <c r="D26" s="22">
        <v>7441</v>
      </c>
      <c r="E26" s="21">
        <v>1326</v>
      </c>
      <c r="F26" s="22">
        <v>1439</v>
      </c>
      <c r="G26" s="21">
        <v>2358</v>
      </c>
      <c r="H26" s="22">
        <v>4653</v>
      </c>
      <c r="I26" s="21">
        <v>5233</v>
      </c>
      <c r="J26" s="22">
        <v>4565</v>
      </c>
      <c r="L26" s="333"/>
    </row>
    <row r="27" spans="1:12" ht="21" customHeight="1" thickBot="1">
      <c r="A27" s="152" t="s">
        <v>22</v>
      </c>
      <c r="B27" s="6">
        <f t="shared" si="1"/>
        <v>18750</v>
      </c>
      <c r="C27" s="254">
        <v>3771</v>
      </c>
      <c r="D27" s="22">
        <v>2956</v>
      </c>
      <c r="E27" s="21">
        <v>1081</v>
      </c>
      <c r="F27" s="22">
        <v>800</v>
      </c>
      <c r="G27" s="21">
        <v>3579</v>
      </c>
      <c r="H27" s="22">
        <v>2517</v>
      </c>
      <c r="I27" s="21">
        <v>2691</v>
      </c>
      <c r="J27" s="22">
        <v>1355</v>
      </c>
      <c r="L27" s="333"/>
    </row>
    <row r="28" spans="1:12" ht="21" customHeight="1" thickBot="1">
      <c r="A28" s="152" t="s">
        <v>220</v>
      </c>
      <c r="B28" s="6">
        <f t="shared" si="1"/>
        <v>30033</v>
      </c>
      <c r="C28" s="254">
        <v>3520</v>
      </c>
      <c r="D28" s="22">
        <v>5167</v>
      </c>
      <c r="E28" s="21">
        <v>657</v>
      </c>
      <c r="F28" s="22">
        <v>1020</v>
      </c>
      <c r="G28" s="21">
        <v>5659</v>
      </c>
      <c r="H28" s="22">
        <v>6036</v>
      </c>
      <c r="I28" s="21">
        <v>5063</v>
      </c>
      <c r="J28" s="22">
        <v>2911</v>
      </c>
      <c r="L28" s="333"/>
    </row>
    <row r="29" spans="1:12" ht="21" customHeight="1" thickBot="1">
      <c r="A29" s="152" t="s">
        <v>221</v>
      </c>
      <c r="B29" s="6">
        <f t="shared" si="1"/>
        <v>48369</v>
      </c>
      <c r="C29" s="254">
        <v>6599</v>
      </c>
      <c r="D29" s="22">
        <v>12211</v>
      </c>
      <c r="E29" s="21">
        <v>1624</v>
      </c>
      <c r="F29" s="22">
        <v>2334</v>
      </c>
      <c r="G29" s="21">
        <v>3918</v>
      </c>
      <c r="H29" s="22">
        <v>6847</v>
      </c>
      <c r="I29" s="21">
        <v>9322</v>
      </c>
      <c r="J29" s="22">
        <v>5514</v>
      </c>
      <c r="L29" s="333"/>
    </row>
    <row r="30" spans="1:12" ht="21" customHeight="1" thickBot="1">
      <c r="A30" s="152" t="s">
        <v>222</v>
      </c>
      <c r="B30" s="6">
        <f t="shared" si="1"/>
        <v>43336</v>
      </c>
      <c r="C30" s="254">
        <v>6568</v>
      </c>
      <c r="D30" s="22">
        <v>6175</v>
      </c>
      <c r="E30" s="21">
        <v>1661</v>
      </c>
      <c r="F30" s="22">
        <v>1139</v>
      </c>
      <c r="G30" s="21">
        <v>8663</v>
      </c>
      <c r="H30" s="22">
        <v>7118</v>
      </c>
      <c r="I30" s="21">
        <v>8238</v>
      </c>
      <c r="J30" s="22">
        <v>3774</v>
      </c>
      <c r="L30" s="333"/>
    </row>
    <row r="31" spans="1:12" ht="21" customHeight="1" thickBot="1">
      <c r="A31" s="152" t="s">
        <v>223</v>
      </c>
      <c r="B31" s="6">
        <f t="shared" si="1"/>
        <v>6679</v>
      </c>
      <c r="C31" s="254">
        <v>605</v>
      </c>
      <c r="D31" s="22">
        <v>2091</v>
      </c>
      <c r="E31" s="21">
        <v>146</v>
      </c>
      <c r="F31" s="22">
        <v>396</v>
      </c>
      <c r="G31" s="21">
        <v>307</v>
      </c>
      <c r="H31" s="22">
        <v>599</v>
      </c>
      <c r="I31" s="21">
        <v>1598</v>
      </c>
      <c r="J31" s="22">
        <v>937</v>
      </c>
      <c r="L31" s="333"/>
    </row>
    <row r="32" spans="1:12" ht="21" customHeight="1" thickBot="1">
      <c r="A32" s="152" t="s">
        <v>132</v>
      </c>
      <c r="B32" s="6">
        <f t="shared" si="1"/>
        <v>35248</v>
      </c>
      <c r="C32" s="254">
        <v>3063</v>
      </c>
      <c r="D32" s="22">
        <v>7298</v>
      </c>
      <c r="E32" s="21">
        <v>997</v>
      </c>
      <c r="F32" s="22">
        <v>1778</v>
      </c>
      <c r="G32" s="21">
        <v>4187</v>
      </c>
      <c r="H32" s="22">
        <v>6870</v>
      </c>
      <c r="I32" s="21">
        <v>6275</v>
      </c>
      <c r="J32" s="22">
        <v>4780</v>
      </c>
      <c r="L32" s="333"/>
    </row>
    <row r="33" spans="1:12" ht="21" customHeight="1" thickBot="1">
      <c r="A33" s="152" t="s">
        <v>23</v>
      </c>
      <c r="B33" s="6">
        <f t="shared" si="1"/>
        <v>111114</v>
      </c>
      <c r="C33" s="254">
        <v>11653</v>
      </c>
      <c r="D33" s="22">
        <v>21229</v>
      </c>
      <c r="E33" s="21">
        <v>4517</v>
      </c>
      <c r="F33" s="22">
        <v>5577</v>
      </c>
      <c r="G33" s="21">
        <v>10767</v>
      </c>
      <c r="H33" s="22">
        <v>17587</v>
      </c>
      <c r="I33" s="21">
        <v>22383</v>
      </c>
      <c r="J33" s="22">
        <v>17401</v>
      </c>
      <c r="L33" s="333"/>
    </row>
    <row r="34" spans="1:12" ht="21" customHeight="1" thickBot="1">
      <c r="A34" s="152" t="s">
        <v>24</v>
      </c>
      <c r="B34" s="6">
        <f t="shared" si="1"/>
        <v>36119</v>
      </c>
      <c r="C34" s="254">
        <v>3516</v>
      </c>
      <c r="D34" s="22">
        <v>6612</v>
      </c>
      <c r="E34" s="21">
        <v>935</v>
      </c>
      <c r="F34" s="22">
        <v>1423</v>
      </c>
      <c r="G34" s="21">
        <v>4152</v>
      </c>
      <c r="H34" s="22">
        <v>7050</v>
      </c>
      <c r="I34" s="21">
        <v>8084</v>
      </c>
      <c r="J34" s="22">
        <v>4347</v>
      </c>
      <c r="L34" s="333"/>
    </row>
    <row r="35" spans="1:12" ht="21" customHeight="1" thickBot="1">
      <c r="A35" s="152" t="s">
        <v>25</v>
      </c>
      <c r="B35" s="6">
        <f t="shared" si="1"/>
        <v>120744</v>
      </c>
      <c r="C35" s="254">
        <v>15602</v>
      </c>
      <c r="D35" s="22">
        <v>27984</v>
      </c>
      <c r="E35" s="21">
        <v>4183</v>
      </c>
      <c r="F35" s="22">
        <v>5996</v>
      </c>
      <c r="G35" s="21">
        <v>12220</v>
      </c>
      <c r="H35" s="22">
        <v>17231</v>
      </c>
      <c r="I35" s="21">
        <v>19807</v>
      </c>
      <c r="J35" s="22">
        <v>17721</v>
      </c>
      <c r="L35" s="333"/>
    </row>
    <row r="36" spans="1:12" ht="21" customHeight="1" thickBot="1">
      <c r="A36" s="152" t="s">
        <v>224</v>
      </c>
      <c r="B36" s="6">
        <f t="shared" si="1"/>
        <v>38482</v>
      </c>
      <c r="C36" s="254">
        <v>4499</v>
      </c>
      <c r="D36" s="22">
        <v>10196</v>
      </c>
      <c r="E36" s="21">
        <v>1311</v>
      </c>
      <c r="F36" s="22">
        <v>1748</v>
      </c>
      <c r="G36" s="21">
        <v>2680</v>
      </c>
      <c r="H36" s="22">
        <v>5434</v>
      </c>
      <c r="I36" s="21">
        <v>6625</v>
      </c>
      <c r="J36" s="22">
        <v>5989</v>
      </c>
      <c r="L36" s="333"/>
    </row>
    <row r="37" spans="1:12" ht="21" customHeight="1" thickBot="1">
      <c r="A37" s="152" t="s">
        <v>26</v>
      </c>
      <c r="B37" s="6">
        <f t="shared" si="1"/>
        <v>15413</v>
      </c>
      <c r="C37" s="254">
        <v>1830</v>
      </c>
      <c r="D37" s="22">
        <v>4443</v>
      </c>
      <c r="E37" s="21">
        <v>744</v>
      </c>
      <c r="F37" s="22">
        <v>1189</v>
      </c>
      <c r="G37" s="21">
        <v>434</v>
      </c>
      <c r="H37" s="22">
        <v>994</v>
      </c>
      <c r="I37" s="21">
        <v>4164</v>
      </c>
      <c r="J37" s="22">
        <v>1615</v>
      </c>
      <c r="L37" s="333"/>
    </row>
    <row r="38" spans="1:12" ht="21" customHeight="1" thickBot="1">
      <c r="A38" s="152" t="s">
        <v>27</v>
      </c>
      <c r="B38" s="6">
        <f t="shared" si="1"/>
        <v>45428</v>
      </c>
      <c r="C38" s="254">
        <v>4073</v>
      </c>
      <c r="D38" s="22">
        <v>9099</v>
      </c>
      <c r="E38" s="21">
        <v>988</v>
      </c>
      <c r="F38" s="22">
        <v>1668</v>
      </c>
      <c r="G38" s="21">
        <v>6721</v>
      </c>
      <c r="H38" s="22">
        <v>10262</v>
      </c>
      <c r="I38" s="21">
        <v>7806</v>
      </c>
      <c r="J38" s="22">
        <v>4811</v>
      </c>
      <c r="L38" s="333"/>
    </row>
    <row r="39" spans="1:12" ht="21" customHeight="1" thickBot="1">
      <c r="A39" s="152" t="s">
        <v>12</v>
      </c>
      <c r="B39" s="6">
        <f t="shared" si="1"/>
        <v>20822</v>
      </c>
      <c r="C39" s="254">
        <v>3871</v>
      </c>
      <c r="D39" s="22">
        <v>5677</v>
      </c>
      <c r="E39" s="21">
        <v>828</v>
      </c>
      <c r="F39" s="22">
        <v>1051</v>
      </c>
      <c r="G39" s="21">
        <v>1240</v>
      </c>
      <c r="H39" s="22">
        <v>1794</v>
      </c>
      <c r="I39" s="21">
        <v>3452</v>
      </c>
      <c r="J39" s="22">
        <v>2909</v>
      </c>
    </row>
    <row r="40" spans="1:12" ht="27.75" customHeight="1">
      <c r="A40" s="278"/>
      <c r="B40" s="278"/>
      <c r="C40" s="278"/>
      <c r="D40" s="278"/>
      <c r="E40" s="278"/>
      <c r="F40" s="278"/>
      <c r="G40" s="278"/>
      <c r="H40" s="278"/>
      <c r="I40" s="278"/>
      <c r="J40" s="278"/>
    </row>
    <row r="41" spans="1:12" ht="12.75" customHeight="1">
      <c r="A41" s="26"/>
      <c r="B41" s="26"/>
      <c r="C41" s="278"/>
      <c r="D41" s="278"/>
      <c r="E41" s="278"/>
      <c r="F41" s="278"/>
      <c r="G41" s="278"/>
      <c r="H41" s="278"/>
      <c r="I41" s="278"/>
      <c r="J41" s="278"/>
    </row>
    <row r="42" spans="1:12" ht="12.75" customHeight="1">
      <c r="A42" s="26"/>
      <c r="B42" s="26"/>
      <c r="C42" s="278"/>
      <c r="D42" s="278"/>
      <c r="E42" s="278"/>
      <c r="F42" s="278"/>
      <c r="G42" s="278"/>
      <c r="H42" s="278"/>
      <c r="I42" s="278"/>
      <c r="J42" s="278"/>
    </row>
    <row r="43" spans="1:12" ht="12.75" customHeight="1">
      <c r="A43" s="26"/>
      <c r="B43" s="26"/>
      <c r="C43" s="278"/>
      <c r="D43" s="278"/>
      <c r="E43" s="278"/>
      <c r="F43" s="278"/>
      <c r="G43" s="278"/>
      <c r="H43" s="278"/>
      <c r="I43" s="278"/>
      <c r="J43" s="278"/>
    </row>
    <row r="44" spans="1:12" ht="12.75" customHeight="1">
      <c r="A44" s="26"/>
      <c r="B44" s="26"/>
      <c r="C44" s="278"/>
      <c r="D44" s="278"/>
      <c r="E44" s="278"/>
      <c r="F44" s="278"/>
      <c r="G44" s="278"/>
      <c r="H44" s="278"/>
      <c r="I44" s="278"/>
      <c r="J44" s="278"/>
    </row>
  </sheetData>
  <mergeCells count="9">
    <mergeCell ref="A1:J1"/>
    <mergeCell ref="G2:J2"/>
    <mergeCell ref="G3:H3"/>
    <mergeCell ref="I3:J3"/>
    <mergeCell ref="B2:B4"/>
    <mergeCell ref="A2:A4"/>
    <mergeCell ref="C3:D3"/>
    <mergeCell ref="C2:F2"/>
    <mergeCell ref="E3:F3"/>
  </mergeCells>
  <printOptions horizontalCentered="1" verticalCentered="1"/>
  <pageMargins left="0.39370078740157483" right="0.59055118110236227" top="0.19685039370078741" bottom="0.39370078740157483" header="0" footer="0"/>
  <pageSetup paperSize="9" scale="76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CD65F-C83D-494B-BB6E-E5FE0EEFD355}">
  <sheetPr>
    <tabColor indexed="24"/>
    <pageSetUpPr fitToPage="1"/>
  </sheetPr>
  <dimension ref="A1:L44"/>
  <sheetViews>
    <sheetView rightToLeft="1" view="pageBreakPreview" zoomScale="60" zoomScaleNormal="100" workbookViewId="0">
      <selection sqref="A1:D1"/>
    </sheetView>
  </sheetViews>
  <sheetFormatPr defaultRowHeight="18.75"/>
  <cols>
    <col min="1" max="1" width="24.28515625" style="33" customWidth="1"/>
    <col min="2" max="2" width="25.140625" style="33" customWidth="1"/>
    <col min="3" max="4" width="25.140625" style="30" customWidth="1"/>
    <col min="5" max="236" width="9.140625" style="30"/>
    <col min="237" max="237" width="19.140625" style="30" customWidth="1"/>
    <col min="238" max="238" width="16.85546875" style="30" customWidth="1"/>
    <col min="239" max="239" width="13.42578125" style="30" customWidth="1"/>
    <col min="240" max="240" width="15" style="30" customWidth="1"/>
    <col min="241" max="241" width="15.140625" style="30" customWidth="1"/>
    <col min="242" max="242" width="12.85546875" style="30" customWidth="1"/>
    <col min="243" max="243" width="9.140625" style="30"/>
    <col min="244" max="244" width="20.28515625" style="30" bestFit="1" customWidth="1"/>
    <col min="245" max="245" width="17.140625" style="30" customWidth="1"/>
    <col min="246" max="246" width="15.140625" style="30" customWidth="1"/>
    <col min="247" max="247" width="15.7109375" style="30" customWidth="1"/>
    <col min="248" max="248" width="16.85546875" style="30" customWidth="1"/>
    <col min="249" max="249" width="14" style="30" customWidth="1"/>
    <col min="250" max="492" width="9.140625" style="30"/>
    <col min="493" max="493" width="19.140625" style="30" customWidth="1"/>
    <col min="494" max="494" width="16.85546875" style="30" customWidth="1"/>
    <col min="495" max="495" width="13.42578125" style="30" customWidth="1"/>
    <col min="496" max="496" width="15" style="30" customWidth="1"/>
    <col min="497" max="497" width="15.140625" style="30" customWidth="1"/>
    <col min="498" max="498" width="12.85546875" style="30" customWidth="1"/>
    <col min="499" max="499" width="9.140625" style="30"/>
    <col min="500" max="500" width="20.28515625" style="30" bestFit="1" customWidth="1"/>
    <col min="501" max="501" width="17.140625" style="30" customWidth="1"/>
    <col min="502" max="502" width="15.140625" style="30" customWidth="1"/>
    <col min="503" max="503" width="15.7109375" style="30" customWidth="1"/>
    <col min="504" max="504" width="16.85546875" style="30" customWidth="1"/>
    <col min="505" max="505" width="14" style="30" customWidth="1"/>
    <col min="506" max="748" width="9.140625" style="30"/>
    <col min="749" max="749" width="19.140625" style="30" customWidth="1"/>
    <col min="750" max="750" width="16.85546875" style="30" customWidth="1"/>
    <col min="751" max="751" width="13.42578125" style="30" customWidth="1"/>
    <col min="752" max="752" width="15" style="30" customWidth="1"/>
    <col min="753" max="753" width="15.140625" style="30" customWidth="1"/>
    <col min="754" max="754" width="12.85546875" style="30" customWidth="1"/>
    <col min="755" max="755" width="9.140625" style="30"/>
    <col min="756" max="756" width="20.28515625" style="30" bestFit="1" customWidth="1"/>
    <col min="757" max="757" width="17.140625" style="30" customWidth="1"/>
    <col min="758" max="758" width="15.140625" style="30" customWidth="1"/>
    <col min="759" max="759" width="15.7109375" style="30" customWidth="1"/>
    <col min="760" max="760" width="16.85546875" style="30" customWidth="1"/>
    <col min="761" max="761" width="14" style="30" customWidth="1"/>
    <col min="762" max="1004" width="9.140625" style="30"/>
    <col min="1005" max="1005" width="19.140625" style="30" customWidth="1"/>
    <col min="1006" max="1006" width="16.85546875" style="30" customWidth="1"/>
    <col min="1007" max="1007" width="13.42578125" style="30" customWidth="1"/>
    <col min="1008" max="1008" width="15" style="30" customWidth="1"/>
    <col min="1009" max="1009" width="15.140625" style="30" customWidth="1"/>
    <col min="1010" max="1010" width="12.85546875" style="30" customWidth="1"/>
    <col min="1011" max="1011" width="9.140625" style="30"/>
    <col min="1012" max="1012" width="20.28515625" style="30" bestFit="1" customWidth="1"/>
    <col min="1013" max="1013" width="17.140625" style="30" customWidth="1"/>
    <col min="1014" max="1014" width="15.140625" style="30" customWidth="1"/>
    <col min="1015" max="1015" width="15.7109375" style="30" customWidth="1"/>
    <col min="1016" max="1016" width="16.85546875" style="30" customWidth="1"/>
    <col min="1017" max="1017" width="14" style="30" customWidth="1"/>
    <col min="1018" max="1260" width="9.140625" style="30"/>
    <col min="1261" max="1261" width="19.140625" style="30" customWidth="1"/>
    <col min="1262" max="1262" width="16.85546875" style="30" customWidth="1"/>
    <col min="1263" max="1263" width="13.42578125" style="30" customWidth="1"/>
    <col min="1264" max="1264" width="15" style="30" customWidth="1"/>
    <col min="1265" max="1265" width="15.140625" style="30" customWidth="1"/>
    <col min="1266" max="1266" width="12.85546875" style="30" customWidth="1"/>
    <col min="1267" max="1267" width="9.140625" style="30"/>
    <col min="1268" max="1268" width="20.28515625" style="30" bestFit="1" customWidth="1"/>
    <col min="1269" max="1269" width="17.140625" style="30" customWidth="1"/>
    <col min="1270" max="1270" width="15.140625" style="30" customWidth="1"/>
    <col min="1271" max="1271" width="15.7109375" style="30" customWidth="1"/>
    <col min="1272" max="1272" width="16.85546875" style="30" customWidth="1"/>
    <col min="1273" max="1273" width="14" style="30" customWidth="1"/>
    <col min="1274" max="1516" width="9.140625" style="30"/>
    <col min="1517" max="1517" width="19.140625" style="30" customWidth="1"/>
    <col min="1518" max="1518" width="16.85546875" style="30" customWidth="1"/>
    <col min="1519" max="1519" width="13.42578125" style="30" customWidth="1"/>
    <col min="1520" max="1520" width="15" style="30" customWidth="1"/>
    <col min="1521" max="1521" width="15.140625" style="30" customWidth="1"/>
    <col min="1522" max="1522" width="12.85546875" style="30" customWidth="1"/>
    <col min="1523" max="1523" width="9.140625" style="30"/>
    <col min="1524" max="1524" width="20.28515625" style="30" bestFit="1" customWidth="1"/>
    <col min="1525" max="1525" width="17.140625" style="30" customWidth="1"/>
    <col min="1526" max="1526" width="15.140625" style="30" customWidth="1"/>
    <col min="1527" max="1527" width="15.7109375" style="30" customWidth="1"/>
    <col min="1528" max="1528" width="16.85546875" style="30" customWidth="1"/>
    <col min="1529" max="1529" width="14" style="30" customWidth="1"/>
    <col min="1530" max="1772" width="9.140625" style="30"/>
    <col min="1773" max="1773" width="19.140625" style="30" customWidth="1"/>
    <col min="1774" max="1774" width="16.85546875" style="30" customWidth="1"/>
    <col min="1775" max="1775" width="13.42578125" style="30" customWidth="1"/>
    <col min="1776" max="1776" width="15" style="30" customWidth="1"/>
    <col min="1777" max="1777" width="15.140625" style="30" customWidth="1"/>
    <col min="1778" max="1778" width="12.85546875" style="30" customWidth="1"/>
    <col min="1779" max="1779" width="9.140625" style="30"/>
    <col min="1780" max="1780" width="20.28515625" style="30" bestFit="1" customWidth="1"/>
    <col min="1781" max="1781" width="17.140625" style="30" customWidth="1"/>
    <col min="1782" max="1782" width="15.140625" style="30" customWidth="1"/>
    <col min="1783" max="1783" width="15.7109375" style="30" customWidth="1"/>
    <col min="1784" max="1784" width="16.85546875" style="30" customWidth="1"/>
    <col min="1785" max="1785" width="14" style="30" customWidth="1"/>
    <col min="1786" max="2028" width="9.140625" style="30"/>
    <col min="2029" max="2029" width="19.140625" style="30" customWidth="1"/>
    <col min="2030" max="2030" width="16.85546875" style="30" customWidth="1"/>
    <col min="2031" max="2031" width="13.42578125" style="30" customWidth="1"/>
    <col min="2032" max="2032" width="15" style="30" customWidth="1"/>
    <col min="2033" max="2033" width="15.140625" style="30" customWidth="1"/>
    <col min="2034" max="2034" width="12.85546875" style="30" customWidth="1"/>
    <col min="2035" max="2035" width="9.140625" style="30"/>
    <col min="2036" max="2036" width="20.28515625" style="30" bestFit="1" customWidth="1"/>
    <col min="2037" max="2037" width="17.140625" style="30" customWidth="1"/>
    <col min="2038" max="2038" width="15.140625" style="30" customWidth="1"/>
    <col min="2039" max="2039" width="15.7109375" style="30" customWidth="1"/>
    <col min="2040" max="2040" width="16.85546875" style="30" customWidth="1"/>
    <col min="2041" max="2041" width="14" style="30" customWidth="1"/>
    <col min="2042" max="2284" width="9.140625" style="30"/>
    <col min="2285" max="2285" width="19.140625" style="30" customWidth="1"/>
    <col min="2286" max="2286" width="16.85546875" style="30" customWidth="1"/>
    <col min="2287" max="2287" width="13.42578125" style="30" customWidth="1"/>
    <col min="2288" max="2288" width="15" style="30" customWidth="1"/>
    <col min="2289" max="2289" width="15.140625" style="30" customWidth="1"/>
    <col min="2290" max="2290" width="12.85546875" style="30" customWidth="1"/>
    <col min="2291" max="2291" width="9.140625" style="30"/>
    <col min="2292" max="2292" width="20.28515625" style="30" bestFit="1" customWidth="1"/>
    <col min="2293" max="2293" width="17.140625" style="30" customWidth="1"/>
    <col min="2294" max="2294" width="15.140625" style="30" customWidth="1"/>
    <col min="2295" max="2295" width="15.7109375" style="30" customWidth="1"/>
    <col min="2296" max="2296" width="16.85546875" style="30" customWidth="1"/>
    <col min="2297" max="2297" width="14" style="30" customWidth="1"/>
    <col min="2298" max="2540" width="9.140625" style="30"/>
    <col min="2541" max="2541" width="19.140625" style="30" customWidth="1"/>
    <col min="2542" max="2542" width="16.85546875" style="30" customWidth="1"/>
    <col min="2543" max="2543" width="13.42578125" style="30" customWidth="1"/>
    <col min="2544" max="2544" width="15" style="30" customWidth="1"/>
    <col min="2545" max="2545" width="15.140625" style="30" customWidth="1"/>
    <col min="2546" max="2546" width="12.85546875" style="30" customWidth="1"/>
    <col min="2547" max="2547" width="9.140625" style="30"/>
    <col min="2548" max="2548" width="20.28515625" style="30" bestFit="1" customWidth="1"/>
    <col min="2549" max="2549" width="17.140625" style="30" customWidth="1"/>
    <col min="2550" max="2550" width="15.140625" style="30" customWidth="1"/>
    <col min="2551" max="2551" width="15.7109375" style="30" customWidth="1"/>
    <col min="2552" max="2552" width="16.85546875" style="30" customWidth="1"/>
    <col min="2553" max="2553" width="14" style="30" customWidth="1"/>
    <col min="2554" max="2796" width="9.140625" style="30"/>
    <col min="2797" max="2797" width="19.140625" style="30" customWidth="1"/>
    <col min="2798" max="2798" width="16.85546875" style="30" customWidth="1"/>
    <col min="2799" max="2799" width="13.42578125" style="30" customWidth="1"/>
    <col min="2800" max="2800" width="15" style="30" customWidth="1"/>
    <col min="2801" max="2801" width="15.140625" style="30" customWidth="1"/>
    <col min="2802" max="2802" width="12.85546875" style="30" customWidth="1"/>
    <col min="2803" max="2803" width="9.140625" style="30"/>
    <col min="2804" max="2804" width="20.28515625" style="30" bestFit="1" customWidth="1"/>
    <col min="2805" max="2805" width="17.140625" style="30" customWidth="1"/>
    <col min="2806" max="2806" width="15.140625" style="30" customWidth="1"/>
    <col min="2807" max="2807" width="15.7109375" style="30" customWidth="1"/>
    <col min="2808" max="2808" width="16.85546875" style="30" customWidth="1"/>
    <col min="2809" max="2809" width="14" style="30" customWidth="1"/>
    <col min="2810" max="3052" width="9.140625" style="30"/>
    <col min="3053" max="3053" width="19.140625" style="30" customWidth="1"/>
    <col min="3054" max="3054" width="16.85546875" style="30" customWidth="1"/>
    <col min="3055" max="3055" width="13.42578125" style="30" customWidth="1"/>
    <col min="3056" max="3056" width="15" style="30" customWidth="1"/>
    <col min="3057" max="3057" width="15.140625" style="30" customWidth="1"/>
    <col min="3058" max="3058" width="12.85546875" style="30" customWidth="1"/>
    <col min="3059" max="3059" width="9.140625" style="30"/>
    <col min="3060" max="3060" width="20.28515625" style="30" bestFit="1" customWidth="1"/>
    <col min="3061" max="3061" width="17.140625" style="30" customWidth="1"/>
    <col min="3062" max="3062" width="15.140625" style="30" customWidth="1"/>
    <col min="3063" max="3063" width="15.7109375" style="30" customWidth="1"/>
    <col min="3064" max="3064" width="16.85546875" style="30" customWidth="1"/>
    <col min="3065" max="3065" width="14" style="30" customWidth="1"/>
    <col min="3066" max="3308" width="9.140625" style="30"/>
    <col min="3309" max="3309" width="19.140625" style="30" customWidth="1"/>
    <col min="3310" max="3310" width="16.85546875" style="30" customWidth="1"/>
    <col min="3311" max="3311" width="13.42578125" style="30" customWidth="1"/>
    <col min="3312" max="3312" width="15" style="30" customWidth="1"/>
    <col min="3313" max="3313" width="15.140625" style="30" customWidth="1"/>
    <col min="3314" max="3314" width="12.85546875" style="30" customWidth="1"/>
    <col min="3315" max="3315" width="9.140625" style="30"/>
    <col min="3316" max="3316" width="20.28515625" style="30" bestFit="1" customWidth="1"/>
    <col min="3317" max="3317" width="17.140625" style="30" customWidth="1"/>
    <col min="3318" max="3318" width="15.140625" style="30" customWidth="1"/>
    <col min="3319" max="3319" width="15.7109375" style="30" customWidth="1"/>
    <col min="3320" max="3320" width="16.85546875" style="30" customWidth="1"/>
    <col min="3321" max="3321" width="14" style="30" customWidth="1"/>
    <col min="3322" max="3564" width="9.140625" style="30"/>
    <col min="3565" max="3565" width="19.140625" style="30" customWidth="1"/>
    <col min="3566" max="3566" width="16.85546875" style="30" customWidth="1"/>
    <col min="3567" max="3567" width="13.42578125" style="30" customWidth="1"/>
    <col min="3568" max="3568" width="15" style="30" customWidth="1"/>
    <col min="3569" max="3569" width="15.140625" style="30" customWidth="1"/>
    <col min="3570" max="3570" width="12.85546875" style="30" customWidth="1"/>
    <col min="3571" max="3571" width="9.140625" style="30"/>
    <col min="3572" max="3572" width="20.28515625" style="30" bestFit="1" customWidth="1"/>
    <col min="3573" max="3573" width="17.140625" style="30" customWidth="1"/>
    <col min="3574" max="3574" width="15.140625" style="30" customWidth="1"/>
    <col min="3575" max="3575" width="15.7109375" style="30" customWidth="1"/>
    <col min="3576" max="3576" width="16.85546875" style="30" customWidth="1"/>
    <col min="3577" max="3577" width="14" style="30" customWidth="1"/>
    <col min="3578" max="3820" width="9.140625" style="30"/>
    <col min="3821" max="3821" width="19.140625" style="30" customWidth="1"/>
    <col min="3822" max="3822" width="16.85546875" style="30" customWidth="1"/>
    <col min="3823" max="3823" width="13.42578125" style="30" customWidth="1"/>
    <col min="3824" max="3824" width="15" style="30" customWidth="1"/>
    <col min="3825" max="3825" width="15.140625" style="30" customWidth="1"/>
    <col min="3826" max="3826" width="12.85546875" style="30" customWidth="1"/>
    <col min="3827" max="3827" width="9.140625" style="30"/>
    <col min="3828" max="3828" width="20.28515625" style="30" bestFit="1" customWidth="1"/>
    <col min="3829" max="3829" width="17.140625" style="30" customWidth="1"/>
    <col min="3830" max="3830" width="15.140625" style="30" customWidth="1"/>
    <col min="3831" max="3831" width="15.7109375" style="30" customWidth="1"/>
    <col min="3832" max="3832" width="16.85546875" style="30" customWidth="1"/>
    <col min="3833" max="3833" width="14" style="30" customWidth="1"/>
    <col min="3834" max="4076" width="9.140625" style="30"/>
    <col min="4077" max="4077" width="19.140625" style="30" customWidth="1"/>
    <col min="4078" max="4078" width="16.85546875" style="30" customWidth="1"/>
    <col min="4079" max="4079" width="13.42578125" style="30" customWidth="1"/>
    <col min="4080" max="4080" width="15" style="30" customWidth="1"/>
    <col min="4081" max="4081" width="15.140625" style="30" customWidth="1"/>
    <col min="4082" max="4082" width="12.85546875" style="30" customWidth="1"/>
    <col min="4083" max="4083" width="9.140625" style="30"/>
    <col min="4084" max="4084" width="20.28515625" style="30" bestFit="1" customWidth="1"/>
    <col min="4085" max="4085" width="17.140625" style="30" customWidth="1"/>
    <col min="4086" max="4086" width="15.140625" style="30" customWidth="1"/>
    <col min="4087" max="4087" width="15.7109375" style="30" customWidth="1"/>
    <col min="4088" max="4088" width="16.85546875" style="30" customWidth="1"/>
    <col min="4089" max="4089" width="14" style="30" customWidth="1"/>
    <col min="4090" max="4332" width="9.140625" style="30"/>
    <col min="4333" max="4333" width="19.140625" style="30" customWidth="1"/>
    <col min="4334" max="4334" width="16.85546875" style="30" customWidth="1"/>
    <col min="4335" max="4335" width="13.42578125" style="30" customWidth="1"/>
    <col min="4336" max="4336" width="15" style="30" customWidth="1"/>
    <col min="4337" max="4337" width="15.140625" style="30" customWidth="1"/>
    <col min="4338" max="4338" width="12.85546875" style="30" customWidth="1"/>
    <col min="4339" max="4339" width="9.140625" style="30"/>
    <col min="4340" max="4340" width="20.28515625" style="30" bestFit="1" customWidth="1"/>
    <col min="4341" max="4341" width="17.140625" style="30" customWidth="1"/>
    <col min="4342" max="4342" width="15.140625" style="30" customWidth="1"/>
    <col min="4343" max="4343" width="15.7109375" style="30" customWidth="1"/>
    <col min="4344" max="4344" width="16.85546875" style="30" customWidth="1"/>
    <col min="4345" max="4345" width="14" style="30" customWidth="1"/>
    <col min="4346" max="4588" width="9.140625" style="30"/>
    <col min="4589" max="4589" width="19.140625" style="30" customWidth="1"/>
    <col min="4590" max="4590" width="16.85546875" style="30" customWidth="1"/>
    <col min="4591" max="4591" width="13.42578125" style="30" customWidth="1"/>
    <col min="4592" max="4592" width="15" style="30" customWidth="1"/>
    <col min="4593" max="4593" width="15.140625" style="30" customWidth="1"/>
    <col min="4594" max="4594" width="12.85546875" style="30" customWidth="1"/>
    <col min="4595" max="4595" width="9.140625" style="30"/>
    <col min="4596" max="4596" width="20.28515625" style="30" bestFit="1" customWidth="1"/>
    <col min="4597" max="4597" width="17.140625" style="30" customWidth="1"/>
    <col min="4598" max="4598" width="15.140625" style="30" customWidth="1"/>
    <col min="4599" max="4599" width="15.7109375" style="30" customWidth="1"/>
    <col min="4600" max="4600" width="16.85546875" style="30" customWidth="1"/>
    <col min="4601" max="4601" width="14" style="30" customWidth="1"/>
    <col min="4602" max="4844" width="9.140625" style="30"/>
    <col min="4845" max="4845" width="19.140625" style="30" customWidth="1"/>
    <col min="4846" max="4846" width="16.85546875" style="30" customWidth="1"/>
    <col min="4847" max="4847" width="13.42578125" style="30" customWidth="1"/>
    <col min="4848" max="4848" width="15" style="30" customWidth="1"/>
    <col min="4849" max="4849" width="15.140625" style="30" customWidth="1"/>
    <col min="4850" max="4850" width="12.85546875" style="30" customWidth="1"/>
    <col min="4851" max="4851" width="9.140625" style="30"/>
    <col min="4852" max="4852" width="20.28515625" style="30" bestFit="1" customWidth="1"/>
    <col min="4853" max="4853" width="17.140625" style="30" customWidth="1"/>
    <col min="4854" max="4854" width="15.140625" style="30" customWidth="1"/>
    <col min="4855" max="4855" width="15.7109375" style="30" customWidth="1"/>
    <col min="4856" max="4856" width="16.85546875" style="30" customWidth="1"/>
    <col min="4857" max="4857" width="14" style="30" customWidth="1"/>
    <col min="4858" max="5100" width="9.140625" style="30"/>
    <col min="5101" max="5101" width="19.140625" style="30" customWidth="1"/>
    <col min="5102" max="5102" width="16.85546875" style="30" customWidth="1"/>
    <col min="5103" max="5103" width="13.42578125" style="30" customWidth="1"/>
    <col min="5104" max="5104" width="15" style="30" customWidth="1"/>
    <col min="5105" max="5105" width="15.140625" style="30" customWidth="1"/>
    <col min="5106" max="5106" width="12.85546875" style="30" customWidth="1"/>
    <col min="5107" max="5107" width="9.140625" style="30"/>
    <col min="5108" max="5108" width="20.28515625" style="30" bestFit="1" customWidth="1"/>
    <col min="5109" max="5109" width="17.140625" style="30" customWidth="1"/>
    <col min="5110" max="5110" width="15.140625" style="30" customWidth="1"/>
    <col min="5111" max="5111" width="15.7109375" style="30" customWidth="1"/>
    <col min="5112" max="5112" width="16.85546875" style="30" customWidth="1"/>
    <col min="5113" max="5113" width="14" style="30" customWidth="1"/>
    <col min="5114" max="5356" width="9.140625" style="30"/>
    <col min="5357" max="5357" width="19.140625" style="30" customWidth="1"/>
    <col min="5358" max="5358" width="16.85546875" style="30" customWidth="1"/>
    <col min="5359" max="5359" width="13.42578125" style="30" customWidth="1"/>
    <col min="5360" max="5360" width="15" style="30" customWidth="1"/>
    <col min="5361" max="5361" width="15.140625" style="30" customWidth="1"/>
    <col min="5362" max="5362" width="12.85546875" style="30" customWidth="1"/>
    <col min="5363" max="5363" width="9.140625" style="30"/>
    <col min="5364" max="5364" width="20.28515625" style="30" bestFit="1" customWidth="1"/>
    <col min="5365" max="5365" width="17.140625" style="30" customWidth="1"/>
    <col min="5366" max="5366" width="15.140625" style="30" customWidth="1"/>
    <col min="5367" max="5367" width="15.7109375" style="30" customWidth="1"/>
    <col min="5368" max="5368" width="16.85546875" style="30" customWidth="1"/>
    <col min="5369" max="5369" width="14" style="30" customWidth="1"/>
    <col min="5370" max="5612" width="9.140625" style="30"/>
    <col min="5613" max="5613" width="19.140625" style="30" customWidth="1"/>
    <col min="5614" max="5614" width="16.85546875" style="30" customWidth="1"/>
    <col min="5615" max="5615" width="13.42578125" style="30" customWidth="1"/>
    <col min="5616" max="5616" width="15" style="30" customWidth="1"/>
    <col min="5617" max="5617" width="15.140625" style="30" customWidth="1"/>
    <col min="5618" max="5618" width="12.85546875" style="30" customWidth="1"/>
    <col min="5619" max="5619" width="9.140625" style="30"/>
    <col min="5620" max="5620" width="20.28515625" style="30" bestFit="1" customWidth="1"/>
    <col min="5621" max="5621" width="17.140625" style="30" customWidth="1"/>
    <col min="5622" max="5622" width="15.140625" style="30" customWidth="1"/>
    <col min="5623" max="5623" width="15.7109375" style="30" customWidth="1"/>
    <col min="5624" max="5624" width="16.85546875" style="30" customWidth="1"/>
    <col min="5625" max="5625" width="14" style="30" customWidth="1"/>
    <col min="5626" max="5868" width="9.140625" style="30"/>
    <col min="5869" max="5869" width="19.140625" style="30" customWidth="1"/>
    <col min="5870" max="5870" width="16.85546875" style="30" customWidth="1"/>
    <col min="5871" max="5871" width="13.42578125" style="30" customWidth="1"/>
    <col min="5872" max="5872" width="15" style="30" customWidth="1"/>
    <col min="5873" max="5873" width="15.140625" style="30" customWidth="1"/>
    <col min="5874" max="5874" width="12.85546875" style="30" customWidth="1"/>
    <col min="5875" max="5875" width="9.140625" style="30"/>
    <col min="5876" max="5876" width="20.28515625" style="30" bestFit="1" customWidth="1"/>
    <col min="5877" max="5877" width="17.140625" style="30" customWidth="1"/>
    <col min="5878" max="5878" width="15.140625" style="30" customWidth="1"/>
    <col min="5879" max="5879" width="15.7109375" style="30" customWidth="1"/>
    <col min="5880" max="5880" width="16.85546875" style="30" customWidth="1"/>
    <col min="5881" max="5881" width="14" style="30" customWidth="1"/>
    <col min="5882" max="6124" width="9.140625" style="30"/>
    <col min="6125" max="6125" width="19.140625" style="30" customWidth="1"/>
    <col min="6126" max="6126" width="16.85546875" style="30" customWidth="1"/>
    <col min="6127" max="6127" width="13.42578125" style="30" customWidth="1"/>
    <col min="6128" max="6128" width="15" style="30" customWidth="1"/>
    <col min="6129" max="6129" width="15.140625" style="30" customWidth="1"/>
    <col min="6130" max="6130" width="12.85546875" style="30" customWidth="1"/>
    <col min="6131" max="6131" width="9.140625" style="30"/>
    <col min="6132" max="6132" width="20.28515625" style="30" bestFit="1" customWidth="1"/>
    <col min="6133" max="6133" width="17.140625" style="30" customWidth="1"/>
    <col min="6134" max="6134" width="15.140625" style="30" customWidth="1"/>
    <col min="6135" max="6135" width="15.7109375" style="30" customWidth="1"/>
    <col min="6136" max="6136" width="16.85546875" style="30" customWidth="1"/>
    <col min="6137" max="6137" width="14" style="30" customWidth="1"/>
    <col min="6138" max="6380" width="9.140625" style="30"/>
    <col min="6381" max="6381" width="19.140625" style="30" customWidth="1"/>
    <col min="6382" max="6382" width="16.85546875" style="30" customWidth="1"/>
    <col min="6383" max="6383" width="13.42578125" style="30" customWidth="1"/>
    <col min="6384" max="6384" width="15" style="30" customWidth="1"/>
    <col min="6385" max="6385" width="15.140625" style="30" customWidth="1"/>
    <col min="6386" max="6386" width="12.85546875" style="30" customWidth="1"/>
    <col min="6387" max="6387" width="9.140625" style="30"/>
    <col min="6388" max="6388" width="20.28515625" style="30" bestFit="1" customWidth="1"/>
    <col min="6389" max="6389" width="17.140625" style="30" customWidth="1"/>
    <col min="6390" max="6390" width="15.140625" style="30" customWidth="1"/>
    <col min="6391" max="6391" width="15.7109375" style="30" customWidth="1"/>
    <col min="6392" max="6392" width="16.85546875" style="30" customWidth="1"/>
    <col min="6393" max="6393" width="14" style="30" customWidth="1"/>
    <col min="6394" max="6636" width="9.140625" style="30"/>
    <col min="6637" max="6637" width="19.140625" style="30" customWidth="1"/>
    <col min="6638" max="6638" width="16.85546875" style="30" customWidth="1"/>
    <col min="6639" max="6639" width="13.42578125" style="30" customWidth="1"/>
    <col min="6640" max="6640" width="15" style="30" customWidth="1"/>
    <col min="6641" max="6641" width="15.140625" style="30" customWidth="1"/>
    <col min="6642" max="6642" width="12.85546875" style="30" customWidth="1"/>
    <col min="6643" max="6643" width="9.140625" style="30"/>
    <col min="6644" max="6644" width="20.28515625" style="30" bestFit="1" customWidth="1"/>
    <col min="6645" max="6645" width="17.140625" style="30" customWidth="1"/>
    <col min="6646" max="6646" width="15.140625" style="30" customWidth="1"/>
    <col min="6647" max="6647" width="15.7109375" style="30" customWidth="1"/>
    <col min="6648" max="6648" width="16.85546875" style="30" customWidth="1"/>
    <col min="6649" max="6649" width="14" style="30" customWidth="1"/>
    <col min="6650" max="6892" width="9.140625" style="30"/>
    <col min="6893" max="6893" width="19.140625" style="30" customWidth="1"/>
    <col min="6894" max="6894" width="16.85546875" style="30" customWidth="1"/>
    <col min="6895" max="6895" width="13.42578125" style="30" customWidth="1"/>
    <col min="6896" max="6896" width="15" style="30" customWidth="1"/>
    <col min="6897" max="6897" width="15.140625" style="30" customWidth="1"/>
    <col min="6898" max="6898" width="12.85546875" style="30" customWidth="1"/>
    <col min="6899" max="6899" width="9.140625" style="30"/>
    <col min="6900" max="6900" width="20.28515625" style="30" bestFit="1" customWidth="1"/>
    <col min="6901" max="6901" width="17.140625" style="30" customWidth="1"/>
    <col min="6902" max="6902" width="15.140625" style="30" customWidth="1"/>
    <col min="6903" max="6903" width="15.7109375" style="30" customWidth="1"/>
    <col min="6904" max="6904" width="16.85546875" style="30" customWidth="1"/>
    <col min="6905" max="6905" width="14" style="30" customWidth="1"/>
    <col min="6906" max="7148" width="9.140625" style="30"/>
    <col min="7149" max="7149" width="19.140625" style="30" customWidth="1"/>
    <col min="7150" max="7150" width="16.85546875" style="30" customWidth="1"/>
    <col min="7151" max="7151" width="13.42578125" style="30" customWidth="1"/>
    <col min="7152" max="7152" width="15" style="30" customWidth="1"/>
    <col min="7153" max="7153" width="15.140625" style="30" customWidth="1"/>
    <col min="7154" max="7154" width="12.85546875" style="30" customWidth="1"/>
    <col min="7155" max="7155" width="9.140625" style="30"/>
    <col min="7156" max="7156" width="20.28515625" style="30" bestFit="1" customWidth="1"/>
    <col min="7157" max="7157" width="17.140625" style="30" customWidth="1"/>
    <col min="7158" max="7158" width="15.140625" style="30" customWidth="1"/>
    <col min="7159" max="7159" width="15.7109375" style="30" customWidth="1"/>
    <col min="7160" max="7160" width="16.85546875" style="30" customWidth="1"/>
    <col min="7161" max="7161" width="14" style="30" customWidth="1"/>
    <col min="7162" max="7404" width="9.140625" style="30"/>
    <col min="7405" max="7405" width="19.140625" style="30" customWidth="1"/>
    <col min="7406" max="7406" width="16.85546875" style="30" customWidth="1"/>
    <col min="7407" max="7407" width="13.42578125" style="30" customWidth="1"/>
    <col min="7408" max="7408" width="15" style="30" customWidth="1"/>
    <col min="7409" max="7409" width="15.140625" style="30" customWidth="1"/>
    <col min="7410" max="7410" width="12.85546875" style="30" customWidth="1"/>
    <col min="7411" max="7411" width="9.140625" style="30"/>
    <col min="7412" max="7412" width="20.28515625" style="30" bestFit="1" customWidth="1"/>
    <col min="7413" max="7413" width="17.140625" style="30" customWidth="1"/>
    <col min="7414" max="7414" width="15.140625" style="30" customWidth="1"/>
    <col min="7415" max="7415" width="15.7109375" style="30" customWidth="1"/>
    <col min="7416" max="7416" width="16.85546875" style="30" customWidth="1"/>
    <col min="7417" max="7417" width="14" style="30" customWidth="1"/>
    <col min="7418" max="7660" width="9.140625" style="30"/>
    <col min="7661" max="7661" width="19.140625" style="30" customWidth="1"/>
    <col min="7662" max="7662" width="16.85546875" style="30" customWidth="1"/>
    <col min="7663" max="7663" width="13.42578125" style="30" customWidth="1"/>
    <col min="7664" max="7664" width="15" style="30" customWidth="1"/>
    <col min="7665" max="7665" width="15.140625" style="30" customWidth="1"/>
    <col min="7666" max="7666" width="12.85546875" style="30" customWidth="1"/>
    <col min="7667" max="7667" width="9.140625" style="30"/>
    <col min="7668" max="7668" width="20.28515625" style="30" bestFit="1" customWidth="1"/>
    <col min="7669" max="7669" width="17.140625" style="30" customWidth="1"/>
    <col min="7670" max="7670" width="15.140625" style="30" customWidth="1"/>
    <col min="7671" max="7671" width="15.7109375" style="30" customWidth="1"/>
    <col min="7672" max="7672" width="16.85546875" style="30" customWidth="1"/>
    <col min="7673" max="7673" width="14" style="30" customWidth="1"/>
    <col min="7674" max="7916" width="9.140625" style="30"/>
    <col min="7917" max="7917" width="19.140625" style="30" customWidth="1"/>
    <col min="7918" max="7918" width="16.85546875" style="30" customWidth="1"/>
    <col min="7919" max="7919" width="13.42578125" style="30" customWidth="1"/>
    <col min="7920" max="7920" width="15" style="30" customWidth="1"/>
    <col min="7921" max="7921" width="15.140625" style="30" customWidth="1"/>
    <col min="7922" max="7922" width="12.85546875" style="30" customWidth="1"/>
    <col min="7923" max="7923" width="9.140625" style="30"/>
    <col min="7924" max="7924" width="20.28515625" style="30" bestFit="1" customWidth="1"/>
    <col min="7925" max="7925" width="17.140625" style="30" customWidth="1"/>
    <col min="7926" max="7926" width="15.140625" style="30" customWidth="1"/>
    <col min="7927" max="7927" width="15.7109375" style="30" customWidth="1"/>
    <col min="7928" max="7928" width="16.85546875" style="30" customWidth="1"/>
    <col min="7929" max="7929" width="14" style="30" customWidth="1"/>
    <col min="7930" max="8172" width="9.140625" style="30"/>
    <col min="8173" max="8173" width="19.140625" style="30" customWidth="1"/>
    <col min="8174" max="8174" width="16.85546875" style="30" customWidth="1"/>
    <col min="8175" max="8175" width="13.42578125" style="30" customWidth="1"/>
    <col min="8176" max="8176" width="15" style="30" customWidth="1"/>
    <col min="8177" max="8177" width="15.140625" style="30" customWidth="1"/>
    <col min="8178" max="8178" width="12.85546875" style="30" customWidth="1"/>
    <col min="8179" max="8179" width="9.140625" style="30"/>
    <col min="8180" max="8180" width="20.28515625" style="30" bestFit="1" customWidth="1"/>
    <col min="8181" max="8181" width="17.140625" style="30" customWidth="1"/>
    <col min="8182" max="8182" width="15.140625" style="30" customWidth="1"/>
    <col min="8183" max="8183" width="15.7109375" style="30" customWidth="1"/>
    <col min="8184" max="8184" width="16.85546875" style="30" customWidth="1"/>
    <col min="8185" max="8185" width="14" style="30" customWidth="1"/>
    <col min="8186" max="8428" width="9.140625" style="30"/>
    <col min="8429" max="8429" width="19.140625" style="30" customWidth="1"/>
    <col min="8430" max="8430" width="16.85546875" style="30" customWidth="1"/>
    <col min="8431" max="8431" width="13.42578125" style="30" customWidth="1"/>
    <col min="8432" max="8432" width="15" style="30" customWidth="1"/>
    <col min="8433" max="8433" width="15.140625" style="30" customWidth="1"/>
    <col min="8434" max="8434" width="12.85546875" style="30" customWidth="1"/>
    <col min="8435" max="8435" width="9.140625" style="30"/>
    <col min="8436" max="8436" width="20.28515625" style="30" bestFit="1" customWidth="1"/>
    <col min="8437" max="8437" width="17.140625" style="30" customWidth="1"/>
    <col min="8438" max="8438" width="15.140625" style="30" customWidth="1"/>
    <col min="8439" max="8439" width="15.7109375" style="30" customWidth="1"/>
    <col min="8440" max="8440" width="16.85546875" style="30" customWidth="1"/>
    <col min="8441" max="8441" width="14" style="30" customWidth="1"/>
    <col min="8442" max="8684" width="9.140625" style="30"/>
    <col min="8685" max="8685" width="19.140625" style="30" customWidth="1"/>
    <col min="8686" max="8686" width="16.85546875" style="30" customWidth="1"/>
    <col min="8687" max="8687" width="13.42578125" style="30" customWidth="1"/>
    <col min="8688" max="8688" width="15" style="30" customWidth="1"/>
    <col min="8689" max="8689" width="15.140625" style="30" customWidth="1"/>
    <col min="8690" max="8690" width="12.85546875" style="30" customWidth="1"/>
    <col min="8691" max="8691" width="9.140625" style="30"/>
    <col min="8692" max="8692" width="20.28515625" style="30" bestFit="1" customWidth="1"/>
    <col min="8693" max="8693" width="17.140625" style="30" customWidth="1"/>
    <col min="8694" max="8694" width="15.140625" style="30" customWidth="1"/>
    <col min="8695" max="8695" width="15.7109375" style="30" customWidth="1"/>
    <col min="8696" max="8696" width="16.85546875" style="30" customWidth="1"/>
    <col min="8697" max="8697" width="14" style="30" customWidth="1"/>
    <col min="8698" max="8940" width="9.140625" style="30"/>
    <col min="8941" max="8941" width="19.140625" style="30" customWidth="1"/>
    <col min="8942" max="8942" width="16.85546875" style="30" customWidth="1"/>
    <col min="8943" max="8943" width="13.42578125" style="30" customWidth="1"/>
    <col min="8944" max="8944" width="15" style="30" customWidth="1"/>
    <col min="8945" max="8945" width="15.140625" style="30" customWidth="1"/>
    <col min="8946" max="8946" width="12.85546875" style="30" customWidth="1"/>
    <col min="8947" max="8947" width="9.140625" style="30"/>
    <col min="8948" max="8948" width="20.28515625" style="30" bestFit="1" customWidth="1"/>
    <col min="8949" max="8949" width="17.140625" style="30" customWidth="1"/>
    <col min="8950" max="8950" width="15.140625" style="30" customWidth="1"/>
    <col min="8951" max="8951" width="15.7109375" style="30" customWidth="1"/>
    <col min="8952" max="8952" width="16.85546875" style="30" customWidth="1"/>
    <col min="8953" max="8953" width="14" style="30" customWidth="1"/>
    <col min="8954" max="9196" width="9.140625" style="30"/>
    <col min="9197" max="9197" width="19.140625" style="30" customWidth="1"/>
    <col min="9198" max="9198" width="16.85546875" style="30" customWidth="1"/>
    <col min="9199" max="9199" width="13.42578125" style="30" customWidth="1"/>
    <col min="9200" max="9200" width="15" style="30" customWidth="1"/>
    <col min="9201" max="9201" width="15.140625" style="30" customWidth="1"/>
    <col min="9202" max="9202" width="12.85546875" style="30" customWidth="1"/>
    <col min="9203" max="9203" width="9.140625" style="30"/>
    <col min="9204" max="9204" width="20.28515625" style="30" bestFit="1" customWidth="1"/>
    <col min="9205" max="9205" width="17.140625" style="30" customWidth="1"/>
    <col min="9206" max="9206" width="15.140625" style="30" customWidth="1"/>
    <col min="9207" max="9207" width="15.7109375" style="30" customWidth="1"/>
    <col min="9208" max="9208" width="16.85546875" style="30" customWidth="1"/>
    <col min="9209" max="9209" width="14" style="30" customWidth="1"/>
    <col min="9210" max="9452" width="9.140625" style="30"/>
    <col min="9453" max="9453" width="19.140625" style="30" customWidth="1"/>
    <col min="9454" max="9454" width="16.85546875" style="30" customWidth="1"/>
    <col min="9455" max="9455" width="13.42578125" style="30" customWidth="1"/>
    <col min="9456" max="9456" width="15" style="30" customWidth="1"/>
    <col min="9457" max="9457" width="15.140625" style="30" customWidth="1"/>
    <col min="9458" max="9458" width="12.85546875" style="30" customWidth="1"/>
    <col min="9459" max="9459" width="9.140625" style="30"/>
    <col min="9460" max="9460" width="20.28515625" style="30" bestFit="1" customWidth="1"/>
    <col min="9461" max="9461" width="17.140625" style="30" customWidth="1"/>
    <col min="9462" max="9462" width="15.140625" style="30" customWidth="1"/>
    <col min="9463" max="9463" width="15.7109375" style="30" customWidth="1"/>
    <col min="9464" max="9464" width="16.85546875" style="30" customWidth="1"/>
    <col min="9465" max="9465" width="14" style="30" customWidth="1"/>
    <col min="9466" max="9708" width="9.140625" style="30"/>
    <col min="9709" max="9709" width="19.140625" style="30" customWidth="1"/>
    <col min="9710" max="9710" width="16.85546875" style="30" customWidth="1"/>
    <col min="9711" max="9711" width="13.42578125" style="30" customWidth="1"/>
    <col min="9712" max="9712" width="15" style="30" customWidth="1"/>
    <col min="9713" max="9713" width="15.140625" style="30" customWidth="1"/>
    <col min="9714" max="9714" width="12.85546875" style="30" customWidth="1"/>
    <col min="9715" max="9715" width="9.140625" style="30"/>
    <col min="9716" max="9716" width="20.28515625" style="30" bestFit="1" customWidth="1"/>
    <col min="9717" max="9717" width="17.140625" style="30" customWidth="1"/>
    <col min="9718" max="9718" width="15.140625" style="30" customWidth="1"/>
    <col min="9719" max="9719" width="15.7109375" style="30" customWidth="1"/>
    <col min="9720" max="9720" width="16.85546875" style="30" customWidth="1"/>
    <col min="9721" max="9721" width="14" style="30" customWidth="1"/>
    <col min="9722" max="9964" width="9.140625" style="30"/>
    <col min="9965" max="9965" width="19.140625" style="30" customWidth="1"/>
    <col min="9966" max="9966" width="16.85546875" style="30" customWidth="1"/>
    <col min="9967" max="9967" width="13.42578125" style="30" customWidth="1"/>
    <col min="9968" max="9968" width="15" style="30" customWidth="1"/>
    <col min="9969" max="9969" width="15.140625" style="30" customWidth="1"/>
    <col min="9970" max="9970" width="12.85546875" style="30" customWidth="1"/>
    <col min="9971" max="9971" width="9.140625" style="30"/>
    <col min="9972" max="9972" width="20.28515625" style="30" bestFit="1" customWidth="1"/>
    <col min="9973" max="9973" width="17.140625" style="30" customWidth="1"/>
    <col min="9974" max="9974" width="15.140625" style="30" customWidth="1"/>
    <col min="9975" max="9975" width="15.7109375" style="30" customWidth="1"/>
    <col min="9976" max="9976" width="16.85546875" style="30" customWidth="1"/>
    <col min="9977" max="9977" width="14" style="30" customWidth="1"/>
    <col min="9978" max="10220" width="9.140625" style="30"/>
    <col min="10221" max="10221" width="19.140625" style="30" customWidth="1"/>
    <col min="10222" max="10222" width="16.85546875" style="30" customWidth="1"/>
    <col min="10223" max="10223" width="13.42578125" style="30" customWidth="1"/>
    <col min="10224" max="10224" width="15" style="30" customWidth="1"/>
    <col min="10225" max="10225" width="15.140625" style="30" customWidth="1"/>
    <col min="10226" max="10226" width="12.85546875" style="30" customWidth="1"/>
    <col min="10227" max="10227" width="9.140625" style="30"/>
    <col min="10228" max="10228" width="20.28515625" style="30" bestFit="1" customWidth="1"/>
    <col min="10229" max="10229" width="17.140625" style="30" customWidth="1"/>
    <col min="10230" max="10230" width="15.140625" style="30" customWidth="1"/>
    <col min="10231" max="10231" width="15.7109375" style="30" customWidth="1"/>
    <col min="10232" max="10232" width="16.85546875" style="30" customWidth="1"/>
    <col min="10233" max="10233" width="14" style="30" customWidth="1"/>
    <col min="10234" max="10476" width="9.140625" style="30"/>
    <col min="10477" max="10477" width="19.140625" style="30" customWidth="1"/>
    <col min="10478" max="10478" width="16.85546875" style="30" customWidth="1"/>
    <col min="10479" max="10479" width="13.42578125" style="30" customWidth="1"/>
    <col min="10480" max="10480" width="15" style="30" customWidth="1"/>
    <col min="10481" max="10481" width="15.140625" style="30" customWidth="1"/>
    <col min="10482" max="10482" width="12.85546875" style="30" customWidth="1"/>
    <col min="10483" max="10483" width="9.140625" style="30"/>
    <col min="10484" max="10484" width="20.28515625" style="30" bestFit="1" customWidth="1"/>
    <col min="10485" max="10485" width="17.140625" style="30" customWidth="1"/>
    <col min="10486" max="10486" width="15.140625" style="30" customWidth="1"/>
    <col min="10487" max="10487" width="15.7109375" style="30" customWidth="1"/>
    <col min="10488" max="10488" width="16.85546875" style="30" customWidth="1"/>
    <col min="10489" max="10489" width="14" style="30" customWidth="1"/>
    <col min="10490" max="10732" width="9.140625" style="30"/>
    <col min="10733" max="10733" width="19.140625" style="30" customWidth="1"/>
    <col min="10734" max="10734" width="16.85546875" style="30" customWidth="1"/>
    <col min="10735" max="10735" width="13.42578125" style="30" customWidth="1"/>
    <col min="10736" max="10736" width="15" style="30" customWidth="1"/>
    <col min="10737" max="10737" width="15.140625" style="30" customWidth="1"/>
    <col min="10738" max="10738" width="12.85546875" style="30" customWidth="1"/>
    <col min="10739" max="10739" width="9.140625" style="30"/>
    <col min="10740" max="10740" width="20.28515625" style="30" bestFit="1" customWidth="1"/>
    <col min="10741" max="10741" width="17.140625" style="30" customWidth="1"/>
    <col min="10742" max="10742" width="15.140625" style="30" customWidth="1"/>
    <col min="10743" max="10743" width="15.7109375" style="30" customWidth="1"/>
    <col min="10744" max="10744" width="16.85546875" style="30" customWidth="1"/>
    <col min="10745" max="10745" width="14" style="30" customWidth="1"/>
    <col min="10746" max="10988" width="9.140625" style="30"/>
    <col min="10989" max="10989" width="19.140625" style="30" customWidth="1"/>
    <col min="10990" max="10990" width="16.85546875" style="30" customWidth="1"/>
    <col min="10991" max="10991" width="13.42578125" style="30" customWidth="1"/>
    <col min="10992" max="10992" width="15" style="30" customWidth="1"/>
    <col min="10993" max="10993" width="15.140625" style="30" customWidth="1"/>
    <col min="10994" max="10994" width="12.85546875" style="30" customWidth="1"/>
    <col min="10995" max="10995" width="9.140625" style="30"/>
    <col min="10996" max="10996" width="20.28515625" style="30" bestFit="1" customWidth="1"/>
    <col min="10997" max="10997" width="17.140625" style="30" customWidth="1"/>
    <col min="10998" max="10998" width="15.140625" style="30" customWidth="1"/>
    <col min="10999" max="10999" width="15.7109375" style="30" customWidth="1"/>
    <col min="11000" max="11000" width="16.85546875" style="30" customWidth="1"/>
    <col min="11001" max="11001" width="14" style="30" customWidth="1"/>
    <col min="11002" max="11244" width="9.140625" style="30"/>
    <col min="11245" max="11245" width="19.140625" style="30" customWidth="1"/>
    <col min="11246" max="11246" width="16.85546875" style="30" customWidth="1"/>
    <col min="11247" max="11247" width="13.42578125" style="30" customWidth="1"/>
    <col min="11248" max="11248" width="15" style="30" customWidth="1"/>
    <col min="11249" max="11249" width="15.140625" style="30" customWidth="1"/>
    <col min="11250" max="11250" width="12.85546875" style="30" customWidth="1"/>
    <col min="11251" max="11251" width="9.140625" style="30"/>
    <col min="11252" max="11252" width="20.28515625" style="30" bestFit="1" customWidth="1"/>
    <col min="11253" max="11253" width="17.140625" style="30" customWidth="1"/>
    <col min="11254" max="11254" width="15.140625" style="30" customWidth="1"/>
    <col min="11255" max="11255" width="15.7109375" style="30" customWidth="1"/>
    <col min="11256" max="11256" width="16.85546875" style="30" customWidth="1"/>
    <col min="11257" max="11257" width="14" style="30" customWidth="1"/>
    <col min="11258" max="11500" width="9.140625" style="30"/>
    <col min="11501" max="11501" width="19.140625" style="30" customWidth="1"/>
    <col min="11502" max="11502" width="16.85546875" style="30" customWidth="1"/>
    <col min="11503" max="11503" width="13.42578125" style="30" customWidth="1"/>
    <col min="11504" max="11504" width="15" style="30" customWidth="1"/>
    <col min="11505" max="11505" width="15.140625" style="30" customWidth="1"/>
    <col min="11506" max="11506" width="12.85546875" style="30" customWidth="1"/>
    <col min="11507" max="11507" width="9.140625" style="30"/>
    <col min="11508" max="11508" width="20.28515625" style="30" bestFit="1" customWidth="1"/>
    <col min="11509" max="11509" width="17.140625" style="30" customWidth="1"/>
    <col min="11510" max="11510" width="15.140625" style="30" customWidth="1"/>
    <col min="11511" max="11511" width="15.7109375" style="30" customWidth="1"/>
    <col min="11512" max="11512" width="16.85546875" style="30" customWidth="1"/>
    <col min="11513" max="11513" width="14" style="30" customWidth="1"/>
    <col min="11514" max="11756" width="9.140625" style="30"/>
    <col min="11757" max="11757" width="19.140625" style="30" customWidth="1"/>
    <col min="11758" max="11758" width="16.85546875" style="30" customWidth="1"/>
    <col min="11759" max="11759" width="13.42578125" style="30" customWidth="1"/>
    <col min="11760" max="11760" width="15" style="30" customWidth="1"/>
    <col min="11761" max="11761" width="15.140625" style="30" customWidth="1"/>
    <col min="11762" max="11762" width="12.85546875" style="30" customWidth="1"/>
    <col min="11763" max="11763" width="9.140625" style="30"/>
    <col min="11764" max="11764" width="20.28515625" style="30" bestFit="1" customWidth="1"/>
    <col min="11765" max="11765" width="17.140625" style="30" customWidth="1"/>
    <col min="11766" max="11766" width="15.140625" style="30" customWidth="1"/>
    <col min="11767" max="11767" width="15.7109375" style="30" customWidth="1"/>
    <col min="11768" max="11768" width="16.85546875" style="30" customWidth="1"/>
    <col min="11769" max="11769" width="14" style="30" customWidth="1"/>
    <col min="11770" max="12012" width="9.140625" style="30"/>
    <col min="12013" max="12013" width="19.140625" style="30" customWidth="1"/>
    <col min="12014" max="12014" width="16.85546875" style="30" customWidth="1"/>
    <col min="12015" max="12015" width="13.42578125" style="30" customWidth="1"/>
    <col min="12016" max="12016" width="15" style="30" customWidth="1"/>
    <col min="12017" max="12017" width="15.140625" style="30" customWidth="1"/>
    <col min="12018" max="12018" width="12.85546875" style="30" customWidth="1"/>
    <col min="12019" max="12019" width="9.140625" style="30"/>
    <col min="12020" max="12020" width="20.28515625" style="30" bestFit="1" customWidth="1"/>
    <col min="12021" max="12021" width="17.140625" style="30" customWidth="1"/>
    <col min="12022" max="12022" width="15.140625" style="30" customWidth="1"/>
    <col min="12023" max="12023" width="15.7109375" style="30" customWidth="1"/>
    <col min="12024" max="12024" width="16.85546875" style="30" customWidth="1"/>
    <col min="12025" max="12025" width="14" style="30" customWidth="1"/>
    <col min="12026" max="12268" width="9.140625" style="30"/>
    <col min="12269" max="12269" width="19.140625" style="30" customWidth="1"/>
    <col min="12270" max="12270" width="16.85546875" style="30" customWidth="1"/>
    <col min="12271" max="12271" width="13.42578125" style="30" customWidth="1"/>
    <col min="12272" max="12272" width="15" style="30" customWidth="1"/>
    <col min="12273" max="12273" width="15.140625" style="30" customWidth="1"/>
    <col min="12274" max="12274" width="12.85546875" style="30" customWidth="1"/>
    <col min="12275" max="12275" width="9.140625" style="30"/>
    <col min="12276" max="12276" width="20.28515625" style="30" bestFit="1" customWidth="1"/>
    <col min="12277" max="12277" width="17.140625" style="30" customWidth="1"/>
    <col min="12278" max="12278" width="15.140625" style="30" customWidth="1"/>
    <col min="12279" max="12279" width="15.7109375" style="30" customWidth="1"/>
    <col min="12280" max="12280" width="16.85546875" style="30" customWidth="1"/>
    <col min="12281" max="12281" width="14" style="30" customWidth="1"/>
    <col min="12282" max="12524" width="9.140625" style="30"/>
    <col min="12525" max="12525" width="19.140625" style="30" customWidth="1"/>
    <col min="12526" max="12526" width="16.85546875" style="30" customWidth="1"/>
    <col min="12527" max="12527" width="13.42578125" style="30" customWidth="1"/>
    <col min="12528" max="12528" width="15" style="30" customWidth="1"/>
    <col min="12529" max="12529" width="15.140625" style="30" customWidth="1"/>
    <col min="12530" max="12530" width="12.85546875" style="30" customWidth="1"/>
    <col min="12531" max="12531" width="9.140625" style="30"/>
    <col min="12532" max="12532" width="20.28515625" style="30" bestFit="1" customWidth="1"/>
    <col min="12533" max="12533" width="17.140625" style="30" customWidth="1"/>
    <col min="12534" max="12534" width="15.140625" style="30" customWidth="1"/>
    <col min="12535" max="12535" width="15.7109375" style="30" customWidth="1"/>
    <col min="12536" max="12536" width="16.85546875" style="30" customWidth="1"/>
    <col min="12537" max="12537" width="14" style="30" customWidth="1"/>
    <col min="12538" max="12780" width="9.140625" style="30"/>
    <col min="12781" max="12781" width="19.140625" style="30" customWidth="1"/>
    <col min="12782" max="12782" width="16.85546875" style="30" customWidth="1"/>
    <col min="12783" max="12783" width="13.42578125" style="30" customWidth="1"/>
    <col min="12784" max="12784" width="15" style="30" customWidth="1"/>
    <col min="12785" max="12785" width="15.140625" style="30" customWidth="1"/>
    <col min="12786" max="12786" width="12.85546875" style="30" customWidth="1"/>
    <col min="12787" max="12787" width="9.140625" style="30"/>
    <col min="12788" max="12788" width="20.28515625" style="30" bestFit="1" customWidth="1"/>
    <col min="12789" max="12789" width="17.140625" style="30" customWidth="1"/>
    <col min="12790" max="12790" width="15.140625" style="30" customWidth="1"/>
    <col min="12791" max="12791" width="15.7109375" style="30" customWidth="1"/>
    <col min="12792" max="12792" width="16.85546875" style="30" customWidth="1"/>
    <col min="12793" max="12793" width="14" style="30" customWidth="1"/>
    <col min="12794" max="13036" width="9.140625" style="30"/>
    <col min="13037" max="13037" width="19.140625" style="30" customWidth="1"/>
    <col min="13038" max="13038" width="16.85546875" style="30" customWidth="1"/>
    <col min="13039" max="13039" width="13.42578125" style="30" customWidth="1"/>
    <col min="13040" max="13040" width="15" style="30" customWidth="1"/>
    <col min="13041" max="13041" width="15.140625" style="30" customWidth="1"/>
    <col min="13042" max="13042" width="12.85546875" style="30" customWidth="1"/>
    <col min="13043" max="13043" width="9.140625" style="30"/>
    <col min="13044" max="13044" width="20.28515625" style="30" bestFit="1" customWidth="1"/>
    <col min="13045" max="13045" width="17.140625" style="30" customWidth="1"/>
    <col min="13046" max="13046" width="15.140625" style="30" customWidth="1"/>
    <col min="13047" max="13047" width="15.7109375" style="30" customWidth="1"/>
    <col min="13048" max="13048" width="16.85546875" style="30" customWidth="1"/>
    <col min="13049" max="13049" width="14" style="30" customWidth="1"/>
    <col min="13050" max="13292" width="9.140625" style="30"/>
    <col min="13293" max="13293" width="19.140625" style="30" customWidth="1"/>
    <col min="13294" max="13294" width="16.85546875" style="30" customWidth="1"/>
    <col min="13295" max="13295" width="13.42578125" style="30" customWidth="1"/>
    <col min="13296" max="13296" width="15" style="30" customWidth="1"/>
    <col min="13297" max="13297" width="15.140625" style="30" customWidth="1"/>
    <col min="13298" max="13298" width="12.85546875" style="30" customWidth="1"/>
    <col min="13299" max="13299" width="9.140625" style="30"/>
    <col min="13300" max="13300" width="20.28515625" style="30" bestFit="1" customWidth="1"/>
    <col min="13301" max="13301" width="17.140625" style="30" customWidth="1"/>
    <col min="13302" max="13302" width="15.140625" style="30" customWidth="1"/>
    <col min="13303" max="13303" width="15.7109375" style="30" customWidth="1"/>
    <col min="13304" max="13304" width="16.85546875" style="30" customWidth="1"/>
    <col min="13305" max="13305" width="14" style="30" customWidth="1"/>
    <col min="13306" max="13548" width="9.140625" style="30"/>
    <col min="13549" max="13549" width="19.140625" style="30" customWidth="1"/>
    <col min="13550" max="13550" width="16.85546875" style="30" customWidth="1"/>
    <col min="13551" max="13551" width="13.42578125" style="30" customWidth="1"/>
    <col min="13552" max="13552" width="15" style="30" customWidth="1"/>
    <col min="13553" max="13553" width="15.140625" style="30" customWidth="1"/>
    <col min="13554" max="13554" width="12.85546875" style="30" customWidth="1"/>
    <col min="13555" max="13555" width="9.140625" style="30"/>
    <col min="13556" max="13556" width="20.28515625" style="30" bestFit="1" customWidth="1"/>
    <col min="13557" max="13557" width="17.140625" style="30" customWidth="1"/>
    <col min="13558" max="13558" width="15.140625" style="30" customWidth="1"/>
    <col min="13559" max="13559" width="15.7109375" style="30" customWidth="1"/>
    <col min="13560" max="13560" width="16.85546875" style="30" customWidth="1"/>
    <col min="13561" max="13561" width="14" style="30" customWidth="1"/>
    <col min="13562" max="13804" width="9.140625" style="30"/>
    <col min="13805" max="13805" width="19.140625" style="30" customWidth="1"/>
    <col min="13806" max="13806" width="16.85546875" style="30" customWidth="1"/>
    <col min="13807" max="13807" width="13.42578125" style="30" customWidth="1"/>
    <col min="13808" max="13808" width="15" style="30" customWidth="1"/>
    <col min="13809" max="13809" width="15.140625" style="30" customWidth="1"/>
    <col min="13810" max="13810" width="12.85546875" style="30" customWidth="1"/>
    <col min="13811" max="13811" width="9.140625" style="30"/>
    <col min="13812" max="13812" width="20.28515625" style="30" bestFit="1" customWidth="1"/>
    <col min="13813" max="13813" width="17.140625" style="30" customWidth="1"/>
    <col min="13814" max="13814" width="15.140625" style="30" customWidth="1"/>
    <col min="13815" max="13815" width="15.7109375" style="30" customWidth="1"/>
    <col min="13816" max="13816" width="16.85546875" style="30" customWidth="1"/>
    <col min="13817" max="13817" width="14" style="30" customWidth="1"/>
    <col min="13818" max="14060" width="9.140625" style="30"/>
    <col min="14061" max="14061" width="19.140625" style="30" customWidth="1"/>
    <col min="14062" max="14062" width="16.85546875" style="30" customWidth="1"/>
    <col min="14063" max="14063" width="13.42578125" style="30" customWidth="1"/>
    <col min="14064" max="14064" width="15" style="30" customWidth="1"/>
    <col min="14065" max="14065" width="15.140625" style="30" customWidth="1"/>
    <col min="14066" max="14066" width="12.85546875" style="30" customWidth="1"/>
    <col min="14067" max="14067" width="9.140625" style="30"/>
    <col min="14068" max="14068" width="20.28515625" style="30" bestFit="1" customWidth="1"/>
    <col min="14069" max="14069" width="17.140625" style="30" customWidth="1"/>
    <col min="14070" max="14070" width="15.140625" style="30" customWidth="1"/>
    <col min="14071" max="14071" width="15.7109375" style="30" customWidth="1"/>
    <col min="14072" max="14072" width="16.85546875" style="30" customWidth="1"/>
    <col min="14073" max="14073" width="14" style="30" customWidth="1"/>
    <col min="14074" max="14316" width="9.140625" style="30"/>
    <col min="14317" max="14317" width="19.140625" style="30" customWidth="1"/>
    <col min="14318" max="14318" width="16.85546875" style="30" customWidth="1"/>
    <col min="14319" max="14319" width="13.42578125" style="30" customWidth="1"/>
    <col min="14320" max="14320" width="15" style="30" customWidth="1"/>
    <col min="14321" max="14321" width="15.140625" style="30" customWidth="1"/>
    <col min="14322" max="14322" width="12.85546875" style="30" customWidth="1"/>
    <col min="14323" max="14323" width="9.140625" style="30"/>
    <col min="14324" max="14324" width="20.28515625" style="30" bestFit="1" customWidth="1"/>
    <col min="14325" max="14325" width="17.140625" style="30" customWidth="1"/>
    <col min="14326" max="14326" width="15.140625" style="30" customWidth="1"/>
    <col min="14327" max="14327" width="15.7109375" style="30" customWidth="1"/>
    <col min="14328" max="14328" width="16.85546875" style="30" customWidth="1"/>
    <col min="14329" max="14329" width="14" style="30" customWidth="1"/>
    <col min="14330" max="14572" width="9.140625" style="30"/>
    <col min="14573" max="14573" width="19.140625" style="30" customWidth="1"/>
    <col min="14574" max="14574" width="16.85546875" style="30" customWidth="1"/>
    <col min="14575" max="14575" width="13.42578125" style="30" customWidth="1"/>
    <col min="14576" max="14576" width="15" style="30" customWidth="1"/>
    <col min="14577" max="14577" width="15.140625" style="30" customWidth="1"/>
    <col min="14578" max="14578" width="12.85546875" style="30" customWidth="1"/>
    <col min="14579" max="14579" width="9.140625" style="30"/>
    <col min="14580" max="14580" width="20.28515625" style="30" bestFit="1" customWidth="1"/>
    <col min="14581" max="14581" width="17.140625" style="30" customWidth="1"/>
    <col min="14582" max="14582" width="15.140625" style="30" customWidth="1"/>
    <col min="14583" max="14583" width="15.7109375" style="30" customWidth="1"/>
    <col min="14584" max="14584" width="16.85546875" style="30" customWidth="1"/>
    <col min="14585" max="14585" width="14" style="30" customWidth="1"/>
    <col min="14586" max="14828" width="9.140625" style="30"/>
    <col min="14829" max="14829" width="19.140625" style="30" customWidth="1"/>
    <col min="14830" max="14830" width="16.85546875" style="30" customWidth="1"/>
    <col min="14831" max="14831" width="13.42578125" style="30" customWidth="1"/>
    <col min="14832" max="14832" width="15" style="30" customWidth="1"/>
    <col min="14833" max="14833" width="15.140625" style="30" customWidth="1"/>
    <col min="14834" max="14834" width="12.85546875" style="30" customWidth="1"/>
    <col min="14835" max="14835" width="9.140625" style="30"/>
    <col min="14836" max="14836" width="20.28515625" style="30" bestFit="1" customWidth="1"/>
    <col min="14837" max="14837" width="17.140625" style="30" customWidth="1"/>
    <col min="14838" max="14838" width="15.140625" style="30" customWidth="1"/>
    <col min="14839" max="14839" width="15.7109375" style="30" customWidth="1"/>
    <col min="14840" max="14840" width="16.85546875" style="30" customWidth="1"/>
    <col min="14841" max="14841" width="14" style="30" customWidth="1"/>
    <col min="14842" max="15084" width="9.140625" style="30"/>
    <col min="15085" max="15085" width="19.140625" style="30" customWidth="1"/>
    <col min="15086" max="15086" width="16.85546875" style="30" customWidth="1"/>
    <col min="15087" max="15087" width="13.42578125" style="30" customWidth="1"/>
    <col min="15088" max="15088" width="15" style="30" customWidth="1"/>
    <col min="15089" max="15089" width="15.140625" style="30" customWidth="1"/>
    <col min="15090" max="15090" width="12.85546875" style="30" customWidth="1"/>
    <col min="15091" max="15091" width="9.140625" style="30"/>
    <col min="15092" max="15092" width="20.28515625" style="30" bestFit="1" customWidth="1"/>
    <col min="15093" max="15093" width="17.140625" style="30" customWidth="1"/>
    <col min="15094" max="15094" width="15.140625" style="30" customWidth="1"/>
    <col min="15095" max="15095" width="15.7109375" style="30" customWidth="1"/>
    <col min="15096" max="15096" width="16.85546875" style="30" customWidth="1"/>
    <col min="15097" max="15097" width="14" style="30" customWidth="1"/>
    <col min="15098" max="15340" width="9.140625" style="30"/>
    <col min="15341" max="15341" width="19.140625" style="30" customWidth="1"/>
    <col min="15342" max="15342" width="16.85546875" style="30" customWidth="1"/>
    <col min="15343" max="15343" width="13.42578125" style="30" customWidth="1"/>
    <col min="15344" max="15344" width="15" style="30" customWidth="1"/>
    <col min="15345" max="15345" width="15.140625" style="30" customWidth="1"/>
    <col min="15346" max="15346" width="12.85546875" style="30" customWidth="1"/>
    <col min="15347" max="15347" width="9.140625" style="30"/>
    <col min="15348" max="15348" width="20.28515625" style="30" bestFit="1" customWidth="1"/>
    <col min="15349" max="15349" width="17.140625" style="30" customWidth="1"/>
    <col min="15350" max="15350" width="15.140625" style="30" customWidth="1"/>
    <col min="15351" max="15351" width="15.7109375" style="30" customWidth="1"/>
    <col min="15352" max="15352" width="16.85546875" style="30" customWidth="1"/>
    <col min="15353" max="15353" width="14" style="30" customWidth="1"/>
    <col min="15354" max="15596" width="9.140625" style="30"/>
    <col min="15597" max="15597" width="19.140625" style="30" customWidth="1"/>
    <col min="15598" max="15598" width="16.85546875" style="30" customWidth="1"/>
    <col min="15599" max="15599" width="13.42578125" style="30" customWidth="1"/>
    <col min="15600" max="15600" width="15" style="30" customWidth="1"/>
    <col min="15601" max="15601" width="15.140625" style="30" customWidth="1"/>
    <col min="15602" max="15602" width="12.85546875" style="30" customWidth="1"/>
    <col min="15603" max="15603" width="9.140625" style="30"/>
    <col min="15604" max="15604" width="20.28515625" style="30" bestFit="1" customWidth="1"/>
    <col min="15605" max="15605" width="17.140625" style="30" customWidth="1"/>
    <col min="15606" max="15606" width="15.140625" style="30" customWidth="1"/>
    <col min="15607" max="15607" width="15.7109375" style="30" customWidth="1"/>
    <col min="15608" max="15608" width="16.85546875" style="30" customWidth="1"/>
    <col min="15609" max="15609" width="14" style="30" customWidth="1"/>
    <col min="15610" max="15852" width="9.140625" style="30"/>
    <col min="15853" max="15853" width="19.140625" style="30" customWidth="1"/>
    <col min="15854" max="15854" width="16.85546875" style="30" customWidth="1"/>
    <col min="15855" max="15855" width="13.42578125" style="30" customWidth="1"/>
    <col min="15856" max="15856" width="15" style="30" customWidth="1"/>
    <col min="15857" max="15857" width="15.140625" style="30" customWidth="1"/>
    <col min="15858" max="15858" width="12.85546875" style="30" customWidth="1"/>
    <col min="15859" max="15859" width="9.140625" style="30"/>
    <col min="15860" max="15860" width="20.28515625" style="30" bestFit="1" customWidth="1"/>
    <col min="15861" max="15861" width="17.140625" style="30" customWidth="1"/>
    <col min="15862" max="15862" width="15.140625" style="30" customWidth="1"/>
    <col min="15863" max="15863" width="15.7109375" style="30" customWidth="1"/>
    <col min="15864" max="15864" width="16.85546875" style="30" customWidth="1"/>
    <col min="15865" max="15865" width="14" style="30" customWidth="1"/>
    <col min="15866" max="16108" width="9.140625" style="30"/>
    <col min="16109" max="16109" width="19.140625" style="30" customWidth="1"/>
    <col min="16110" max="16110" width="16.85546875" style="30" customWidth="1"/>
    <col min="16111" max="16111" width="13.42578125" style="30" customWidth="1"/>
    <col min="16112" max="16112" width="15" style="30" customWidth="1"/>
    <col min="16113" max="16113" width="15.140625" style="30" customWidth="1"/>
    <col min="16114" max="16114" width="12.85546875" style="30" customWidth="1"/>
    <col min="16115" max="16115" width="9.140625" style="30"/>
    <col min="16116" max="16116" width="20.28515625" style="30" bestFit="1" customWidth="1"/>
    <col min="16117" max="16117" width="17.140625" style="30" customWidth="1"/>
    <col min="16118" max="16118" width="15.140625" style="30" customWidth="1"/>
    <col min="16119" max="16119" width="15.7109375" style="30" customWidth="1"/>
    <col min="16120" max="16120" width="16.85546875" style="30" customWidth="1"/>
    <col min="16121" max="16121" width="14" style="30" customWidth="1"/>
    <col min="16122" max="16364" width="9.140625" style="30"/>
    <col min="16365" max="16365" width="19.140625" style="30" customWidth="1"/>
    <col min="16366" max="16366" width="16.85546875" style="30" customWidth="1"/>
    <col min="16367" max="16367" width="13.42578125" style="30" customWidth="1"/>
    <col min="16368" max="16368" width="15" style="30" customWidth="1"/>
    <col min="16369" max="16369" width="15.140625" style="30" customWidth="1"/>
    <col min="16370" max="16370" width="12.85546875" style="30" customWidth="1"/>
    <col min="16371" max="16384" width="9.140625" style="30"/>
  </cols>
  <sheetData>
    <row r="1" spans="1:12" ht="33.75" customHeight="1" thickBot="1">
      <c r="A1" s="1007" t="s">
        <v>419</v>
      </c>
      <c r="B1" s="1007"/>
      <c r="C1" s="1007"/>
      <c r="D1" s="1007"/>
    </row>
    <row r="2" spans="1:12" ht="37.5" customHeight="1" thickBot="1">
      <c r="A2" s="147" t="s">
        <v>68</v>
      </c>
      <c r="B2" s="172" t="s">
        <v>32</v>
      </c>
      <c r="C2" s="146" t="s">
        <v>227</v>
      </c>
      <c r="D2" s="171" t="s">
        <v>173</v>
      </c>
    </row>
    <row r="3" spans="1:12" ht="21" customHeight="1">
      <c r="A3" s="2">
        <v>1395</v>
      </c>
      <c r="B3" s="68">
        <f>C3+D3</f>
        <v>862348</v>
      </c>
      <c r="C3" s="123">
        <v>233983</v>
      </c>
      <c r="D3" s="123">
        <v>628365</v>
      </c>
    </row>
    <row r="4" spans="1:12" ht="21" customHeight="1">
      <c r="A4" s="2">
        <v>1396</v>
      </c>
      <c r="B4" s="68">
        <f t="shared" ref="B4:B42" si="0">C4+D4</f>
        <v>876567</v>
      </c>
      <c r="C4" s="123">
        <v>192635</v>
      </c>
      <c r="D4" s="123">
        <v>683932</v>
      </c>
    </row>
    <row r="5" spans="1:12" ht="21" customHeight="1">
      <c r="A5" s="2">
        <v>1397</v>
      </c>
      <c r="B5" s="68">
        <f t="shared" si="0"/>
        <v>961991</v>
      </c>
      <c r="C5" s="123">
        <v>185960</v>
      </c>
      <c r="D5" s="123">
        <v>776031</v>
      </c>
      <c r="L5" s="328"/>
    </row>
    <row r="6" spans="1:12" ht="21" customHeight="1">
      <c r="A6" s="2">
        <v>1398</v>
      </c>
      <c r="B6" s="68">
        <f t="shared" si="0"/>
        <v>1081424</v>
      </c>
      <c r="C6" s="123">
        <v>172965</v>
      </c>
      <c r="D6" s="123">
        <v>908459</v>
      </c>
      <c r="L6" s="328"/>
    </row>
    <row r="7" spans="1:12" ht="21" customHeight="1">
      <c r="A7" s="2">
        <v>1399</v>
      </c>
      <c r="B7" s="68">
        <f t="shared" si="0"/>
        <v>1186661</v>
      </c>
      <c r="C7" s="123">
        <v>152292</v>
      </c>
      <c r="D7" s="123">
        <v>1034369</v>
      </c>
      <c r="L7" s="328"/>
    </row>
    <row r="8" spans="1:12" ht="21" customHeight="1">
      <c r="A8" s="2">
        <v>1400</v>
      </c>
      <c r="B8" s="68">
        <v>1496078</v>
      </c>
      <c r="C8" s="123">
        <v>136798</v>
      </c>
      <c r="D8" s="123">
        <v>1359280</v>
      </c>
      <c r="L8" s="328"/>
    </row>
    <row r="9" spans="1:12" ht="21" customHeight="1" thickBot="1">
      <c r="A9" s="2">
        <v>1401</v>
      </c>
      <c r="B9" s="68">
        <f>SUM(B10:B43)</f>
        <v>1738674</v>
      </c>
      <c r="C9" s="123">
        <f>SUM(C10:C42)</f>
        <v>105637</v>
      </c>
      <c r="D9" s="123">
        <f>SUM(D10:D42)</f>
        <v>1633037</v>
      </c>
      <c r="L9" s="328"/>
    </row>
    <row r="10" spans="1:12" ht="21" customHeight="1" thickBot="1">
      <c r="A10" s="5" t="s">
        <v>41</v>
      </c>
      <c r="B10" s="10">
        <f t="shared" si="0"/>
        <v>105863</v>
      </c>
      <c r="C10" s="7">
        <v>6124</v>
      </c>
      <c r="D10" s="6">
        <v>99739</v>
      </c>
      <c r="L10" s="328"/>
    </row>
    <row r="11" spans="1:12" ht="21" customHeight="1" thickBot="1">
      <c r="A11" s="11" t="s">
        <v>42</v>
      </c>
      <c r="B11" s="29">
        <f t="shared" si="0"/>
        <v>46420</v>
      </c>
      <c r="C11" s="21">
        <v>2926</v>
      </c>
      <c r="D11" s="6">
        <v>43494</v>
      </c>
      <c r="L11" s="328"/>
    </row>
    <row r="12" spans="1:12" ht="21" customHeight="1" thickBot="1">
      <c r="A12" s="11" t="s">
        <v>43</v>
      </c>
      <c r="B12" s="29">
        <f t="shared" si="0"/>
        <v>24366</v>
      </c>
      <c r="C12" s="21">
        <v>1716</v>
      </c>
      <c r="D12" s="6">
        <v>22650</v>
      </c>
      <c r="L12" s="328"/>
    </row>
    <row r="13" spans="1:12" ht="21" customHeight="1" thickBot="1">
      <c r="A13" s="11" t="s">
        <v>0</v>
      </c>
      <c r="B13" s="29">
        <f t="shared" si="0"/>
        <v>148297</v>
      </c>
      <c r="C13" s="21">
        <v>6658</v>
      </c>
      <c r="D13" s="6">
        <v>141639</v>
      </c>
      <c r="L13" s="328"/>
    </row>
    <row r="14" spans="1:12" ht="21" customHeight="1" thickBot="1">
      <c r="A14" s="11" t="s">
        <v>33</v>
      </c>
      <c r="B14" s="29">
        <f t="shared" si="0"/>
        <v>65790</v>
      </c>
      <c r="C14" s="21">
        <v>1246</v>
      </c>
      <c r="D14" s="6">
        <v>64544</v>
      </c>
      <c r="L14" s="328"/>
    </row>
    <row r="15" spans="1:12" ht="21" customHeight="1" thickBot="1">
      <c r="A15" s="11" t="s">
        <v>44</v>
      </c>
      <c r="B15" s="29">
        <f t="shared" si="0"/>
        <v>11670</v>
      </c>
      <c r="C15" s="21">
        <v>1555</v>
      </c>
      <c r="D15" s="6">
        <v>10115</v>
      </c>
      <c r="L15" s="328"/>
    </row>
    <row r="16" spans="1:12" ht="21" customHeight="1" thickBot="1">
      <c r="A16" s="11" t="s">
        <v>1</v>
      </c>
      <c r="B16" s="29">
        <f t="shared" si="0"/>
        <v>17483</v>
      </c>
      <c r="C16" s="21">
        <v>1571</v>
      </c>
      <c r="D16" s="6">
        <v>15912</v>
      </c>
      <c r="L16" s="328"/>
    </row>
    <row r="17" spans="1:12" ht="21" customHeight="1" thickBot="1">
      <c r="A17" s="11" t="s">
        <v>45</v>
      </c>
      <c r="B17" s="29">
        <f t="shared" si="0"/>
        <v>21191</v>
      </c>
      <c r="C17" s="21">
        <v>1730</v>
      </c>
      <c r="D17" s="6">
        <v>19461</v>
      </c>
      <c r="L17" s="328"/>
    </row>
    <row r="18" spans="1:12" ht="21" customHeight="1" thickBot="1">
      <c r="A18" s="11" t="s">
        <v>46</v>
      </c>
      <c r="B18" s="29">
        <f t="shared" si="0"/>
        <v>14596</v>
      </c>
      <c r="C18" s="21">
        <v>1473</v>
      </c>
      <c r="D18" s="6">
        <v>13123</v>
      </c>
      <c r="L18" s="328"/>
    </row>
    <row r="19" spans="1:12" ht="21" customHeight="1" thickBot="1">
      <c r="A19" s="11" t="s">
        <v>47</v>
      </c>
      <c r="B19" s="29">
        <f t="shared" si="0"/>
        <v>105578</v>
      </c>
      <c r="C19" s="21">
        <v>10744</v>
      </c>
      <c r="D19" s="6">
        <v>94834</v>
      </c>
      <c r="L19" s="328"/>
    </row>
    <row r="20" spans="1:12" ht="21" customHeight="1" thickBot="1">
      <c r="A20" s="11" t="s">
        <v>28</v>
      </c>
      <c r="B20" s="29">
        <f t="shared" si="0"/>
        <v>10872</v>
      </c>
      <c r="C20" s="21">
        <v>1605</v>
      </c>
      <c r="D20" s="6">
        <v>9267</v>
      </c>
      <c r="L20" s="328"/>
    </row>
    <row r="21" spans="1:12" ht="21" customHeight="1" thickBot="1">
      <c r="A21" s="11" t="s">
        <v>2</v>
      </c>
      <c r="B21" s="29">
        <f t="shared" si="0"/>
        <v>74479</v>
      </c>
      <c r="C21" s="21">
        <v>5951</v>
      </c>
      <c r="D21" s="6">
        <v>68528</v>
      </c>
      <c r="L21" s="328"/>
    </row>
    <row r="22" spans="1:12" ht="21" customHeight="1" thickBot="1">
      <c r="A22" s="11" t="s">
        <v>3</v>
      </c>
      <c r="B22" s="29">
        <f t="shared" si="0"/>
        <v>36273</v>
      </c>
      <c r="C22" s="21">
        <v>1577</v>
      </c>
      <c r="D22" s="6">
        <v>34696</v>
      </c>
      <c r="L22" s="328"/>
    </row>
    <row r="23" spans="1:12" ht="21" customHeight="1" thickBot="1">
      <c r="A23" s="11" t="s">
        <v>4</v>
      </c>
      <c r="B23" s="29">
        <f t="shared" si="0"/>
        <v>20114</v>
      </c>
      <c r="C23" s="21">
        <v>1170</v>
      </c>
      <c r="D23" s="6">
        <v>18944</v>
      </c>
      <c r="L23" s="328"/>
    </row>
    <row r="24" spans="1:12" ht="21" customHeight="1" thickBot="1">
      <c r="A24" s="11" t="s">
        <v>48</v>
      </c>
      <c r="B24" s="29">
        <f t="shared" si="0"/>
        <v>10391</v>
      </c>
      <c r="C24" s="21">
        <v>3402</v>
      </c>
      <c r="D24" s="6">
        <v>6989</v>
      </c>
      <c r="L24" s="328"/>
    </row>
    <row r="25" spans="1:12" ht="21" customHeight="1" thickBot="1">
      <c r="A25" s="11" t="s">
        <v>49</v>
      </c>
      <c r="B25" s="29">
        <f t="shared" si="0"/>
        <v>119563</v>
      </c>
      <c r="C25" s="21">
        <v>2321</v>
      </c>
      <c r="D25" s="6">
        <v>117242</v>
      </c>
      <c r="L25" s="328"/>
    </row>
    <row r="26" spans="1:12" ht="21" customHeight="1" thickBot="1">
      <c r="A26" s="11" t="s">
        <v>50</v>
      </c>
      <c r="B26" s="29">
        <f t="shared" si="0"/>
        <v>59822</v>
      </c>
      <c r="C26" s="21">
        <v>4119</v>
      </c>
      <c r="D26" s="6">
        <v>55703</v>
      </c>
      <c r="L26" s="328"/>
    </row>
    <row r="27" spans="1:12" ht="21" customHeight="1" thickBot="1">
      <c r="A27" s="11" t="s">
        <v>51</v>
      </c>
      <c r="B27" s="29">
        <f t="shared" si="0"/>
        <v>122314</v>
      </c>
      <c r="C27" s="21">
        <v>1509</v>
      </c>
      <c r="D27" s="6">
        <v>120805</v>
      </c>
      <c r="L27" s="328"/>
    </row>
    <row r="28" spans="1:12" ht="21" customHeight="1" thickBot="1">
      <c r="A28" s="11" t="s">
        <v>5</v>
      </c>
      <c r="B28" s="29">
        <f t="shared" si="0"/>
        <v>122286</v>
      </c>
      <c r="C28" s="21">
        <v>7781</v>
      </c>
      <c r="D28" s="6">
        <v>114505</v>
      </c>
      <c r="L28" s="328"/>
    </row>
    <row r="29" spans="1:12" ht="21" customHeight="1" thickBot="1">
      <c r="A29" s="11" t="s">
        <v>52</v>
      </c>
      <c r="B29" s="29">
        <f t="shared" si="0"/>
        <v>30769</v>
      </c>
      <c r="C29" s="21">
        <v>2033</v>
      </c>
      <c r="D29" s="6">
        <v>28736</v>
      </c>
      <c r="L29" s="328"/>
    </row>
    <row r="30" spans="1:12" ht="21" customHeight="1" thickBot="1">
      <c r="A30" s="11" t="s">
        <v>6</v>
      </c>
      <c r="B30" s="29">
        <f t="shared" si="0"/>
        <v>18750</v>
      </c>
      <c r="C30" s="21">
        <v>1649</v>
      </c>
      <c r="D30" s="6">
        <v>17101</v>
      </c>
      <c r="L30" s="328"/>
    </row>
    <row r="31" spans="1:12" ht="21" customHeight="1" thickBot="1">
      <c r="A31" s="11" t="s">
        <v>53</v>
      </c>
      <c r="B31" s="29">
        <f t="shared" si="0"/>
        <v>30033</v>
      </c>
      <c r="C31" s="21">
        <v>2714</v>
      </c>
      <c r="D31" s="6">
        <v>27319</v>
      </c>
      <c r="L31" s="328"/>
    </row>
    <row r="32" spans="1:12" ht="21" customHeight="1" thickBot="1">
      <c r="A32" s="11" t="s">
        <v>54</v>
      </c>
      <c r="B32" s="29">
        <f t="shared" si="0"/>
        <v>48369</v>
      </c>
      <c r="C32" s="21">
        <v>4919</v>
      </c>
      <c r="D32" s="6">
        <v>43450</v>
      </c>
      <c r="L32" s="328"/>
    </row>
    <row r="33" spans="1:12" ht="21" customHeight="1" thickBot="1">
      <c r="A33" s="11" t="s">
        <v>55</v>
      </c>
      <c r="B33" s="29">
        <f t="shared" si="0"/>
        <v>43336</v>
      </c>
      <c r="C33" s="21">
        <v>2731</v>
      </c>
      <c r="D33" s="6">
        <v>40605</v>
      </c>
      <c r="L33" s="328"/>
    </row>
    <row r="34" spans="1:12" ht="21" customHeight="1" thickBot="1">
      <c r="A34" s="11" t="s">
        <v>56</v>
      </c>
      <c r="B34" s="29">
        <f t="shared" si="0"/>
        <v>6679</v>
      </c>
      <c r="C34" s="21">
        <v>811</v>
      </c>
      <c r="D34" s="6">
        <v>5868</v>
      </c>
      <c r="L34" s="328"/>
    </row>
    <row r="35" spans="1:12" ht="21" customHeight="1" thickBot="1">
      <c r="A35" s="11" t="s">
        <v>7</v>
      </c>
      <c r="B35" s="29">
        <f t="shared" si="0"/>
        <v>35248</v>
      </c>
      <c r="C35" s="21">
        <v>2965</v>
      </c>
      <c r="D35" s="6">
        <v>32283</v>
      </c>
      <c r="L35" s="328"/>
    </row>
    <row r="36" spans="1:12" ht="21" customHeight="1" thickBot="1">
      <c r="A36" s="11" t="s">
        <v>57</v>
      </c>
      <c r="B36" s="29">
        <f t="shared" si="0"/>
        <v>111114</v>
      </c>
      <c r="C36" s="21">
        <v>3343</v>
      </c>
      <c r="D36" s="6">
        <v>107771</v>
      </c>
      <c r="L36" s="328"/>
    </row>
    <row r="37" spans="1:12" ht="21" customHeight="1" thickBot="1">
      <c r="A37" s="11" t="s">
        <v>8</v>
      </c>
      <c r="B37" s="29">
        <f t="shared" si="0"/>
        <v>36119</v>
      </c>
      <c r="C37" s="21">
        <v>3964</v>
      </c>
      <c r="D37" s="6">
        <v>32155</v>
      </c>
      <c r="L37" s="328"/>
    </row>
    <row r="38" spans="1:12" ht="21" customHeight="1" thickBot="1">
      <c r="A38" s="11" t="s">
        <v>9</v>
      </c>
      <c r="B38" s="29">
        <f t="shared" si="0"/>
        <v>120744</v>
      </c>
      <c r="C38" s="21">
        <v>4825</v>
      </c>
      <c r="D38" s="6">
        <v>115919</v>
      </c>
      <c r="L38" s="328"/>
    </row>
    <row r="39" spans="1:12" ht="21" customHeight="1" thickBot="1">
      <c r="A39" s="11" t="s">
        <v>58</v>
      </c>
      <c r="B39" s="29">
        <f t="shared" si="0"/>
        <v>38482</v>
      </c>
      <c r="C39" s="21">
        <v>2274</v>
      </c>
      <c r="D39" s="6">
        <v>36208</v>
      </c>
    </row>
    <row r="40" spans="1:12" ht="21" customHeight="1" thickBot="1">
      <c r="A40" s="11" t="s">
        <v>10</v>
      </c>
      <c r="B40" s="29">
        <f t="shared" si="0"/>
        <v>15413</v>
      </c>
      <c r="C40" s="21">
        <v>2221</v>
      </c>
      <c r="D40" s="6">
        <v>13192</v>
      </c>
    </row>
    <row r="41" spans="1:12" ht="21" customHeight="1" thickBot="1">
      <c r="A41" s="11" t="s">
        <v>11</v>
      </c>
      <c r="B41" s="29">
        <f t="shared" si="0"/>
        <v>45428</v>
      </c>
      <c r="C41" s="21">
        <v>4694</v>
      </c>
      <c r="D41" s="6">
        <v>40734</v>
      </c>
    </row>
    <row r="42" spans="1:12" ht="21" customHeight="1" thickBot="1">
      <c r="A42" s="11" t="s">
        <v>59</v>
      </c>
      <c r="B42" s="29">
        <f t="shared" si="0"/>
        <v>20822</v>
      </c>
      <c r="C42" s="21">
        <v>1316</v>
      </c>
      <c r="D42" s="6">
        <v>19506</v>
      </c>
    </row>
    <row r="43" spans="1:12" ht="0.75" hidden="1" customHeight="1">
      <c r="A43" s="1016"/>
      <c r="B43" s="1016"/>
      <c r="C43" s="1016"/>
      <c r="D43" s="1016"/>
    </row>
    <row r="44" spans="1:12" ht="21">
      <c r="C44" s="34"/>
      <c r="D44" s="34"/>
    </row>
  </sheetData>
  <mergeCells count="2">
    <mergeCell ref="A1:D1"/>
    <mergeCell ref="A43:D43"/>
  </mergeCells>
  <printOptions horizontalCentered="1" verticalCentered="1"/>
  <pageMargins left="0.39370078740157483" right="0.59055118110236227" top="0.19685039370078741" bottom="0.39370078740157483" header="0" footer="0"/>
  <pageSetup paperSize="9" scale="91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551F3-7B29-4FC7-B253-2E2467459EFE}">
  <sheetPr>
    <tabColor rgb="FF9999FF"/>
    <pageSetUpPr fitToPage="1"/>
  </sheetPr>
  <dimension ref="A1:L46"/>
  <sheetViews>
    <sheetView rightToLeft="1" view="pageBreakPreview" zoomScale="60" zoomScaleNormal="100" workbookViewId="0">
      <selection sqref="A1:E1"/>
    </sheetView>
  </sheetViews>
  <sheetFormatPr defaultColWidth="15.7109375" defaultRowHeight="22.5"/>
  <cols>
    <col min="1" max="1" width="23.28515625" style="28" customWidth="1"/>
    <col min="2" max="5" width="20.7109375" style="19" customWidth="1"/>
    <col min="6" max="231" width="15.7109375" style="19"/>
    <col min="232" max="232" width="19.140625" style="19" customWidth="1"/>
    <col min="233" max="233" width="15.140625" style="19" customWidth="1"/>
    <col min="234" max="237" width="16.140625" style="19" customWidth="1"/>
    <col min="238" max="243" width="15.7109375" style="19"/>
    <col min="244" max="244" width="21.28515625" style="19" bestFit="1" customWidth="1"/>
    <col min="245" max="245" width="15.140625" style="19" customWidth="1"/>
    <col min="246" max="249" width="16.140625" style="19" customWidth="1"/>
    <col min="250" max="487" width="15.7109375" style="19"/>
    <col min="488" max="488" width="19.140625" style="19" customWidth="1"/>
    <col min="489" max="489" width="15.140625" style="19" customWidth="1"/>
    <col min="490" max="493" width="16.140625" style="19" customWidth="1"/>
    <col min="494" max="499" width="15.7109375" style="19"/>
    <col min="500" max="500" width="21.28515625" style="19" bestFit="1" customWidth="1"/>
    <col min="501" max="501" width="15.140625" style="19" customWidth="1"/>
    <col min="502" max="505" width="16.140625" style="19" customWidth="1"/>
    <col min="506" max="743" width="15.7109375" style="19"/>
    <col min="744" max="744" width="19.140625" style="19" customWidth="1"/>
    <col min="745" max="745" width="15.140625" style="19" customWidth="1"/>
    <col min="746" max="749" width="16.140625" style="19" customWidth="1"/>
    <col min="750" max="755" width="15.7109375" style="19"/>
    <col min="756" max="756" width="21.28515625" style="19" bestFit="1" customWidth="1"/>
    <col min="757" max="757" width="15.140625" style="19" customWidth="1"/>
    <col min="758" max="761" width="16.140625" style="19" customWidth="1"/>
    <col min="762" max="999" width="15.7109375" style="19"/>
    <col min="1000" max="1000" width="19.140625" style="19" customWidth="1"/>
    <col min="1001" max="1001" width="15.140625" style="19" customWidth="1"/>
    <col min="1002" max="1005" width="16.140625" style="19" customWidth="1"/>
    <col min="1006" max="1011" width="15.7109375" style="19"/>
    <col min="1012" max="1012" width="21.28515625" style="19" bestFit="1" customWidth="1"/>
    <col min="1013" max="1013" width="15.140625" style="19" customWidth="1"/>
    <col min="1014" max="1017" width="16.140625" style="19" customWidth="1"/>
    <col min="1018" max="1255" width="15.7109375" style="19"/>
    <col min="1256" max="1256" width="19.140625" style="19" customWidth="1"/>
    <col min="1257" max="1257" width="15.140625" style="19" customWidth="1"/>
    <col min="1258" max="1261" width="16.140625" style="19" customWidth="1"/>
    <col min="1262" max="1267" width="15.7109375" style="19"/>
    <col min="1268" max="1268" width="21.28515625" style="19" bestFit="1" customWidth="1"/>
    <col min="1269" max="1269" width="15.140625" style="19" customWidth="1"/>
    <col min="1270" max="1273" width="16.140625" style="19" customWidth="1"/>
    <col min="1274" max="1511" width="15.7109375" style="19"/>
    <col min="1512" max="1512" width="19.140625" style="19" customWidth="1"/>
    <col min="1513" max="1513" width="15.140625" style="19" customWidth="1"/>
    <col min="1514" max="1517" width="16.140625" style="19" customWidth="1"/>
    <col min="1518" max="1523" width="15.7109375" style="19"/>
    <col min="1524" max="1524" width="21.28515625" style="19" bestFit="1" customWidth="1"/>
    <col min="1525" max="1525" width="15.140625" style="19" customWidth="1"/>
    <col min="1526" max="1529" width="16.140625" style="19" customWidth="1"/>
    <col min="1530" max="1767" width="15.7109375" style="19"/>
    <col min="1768" max="1768" width="19.140625" style="19" customWidth="1"/>
    <col min="1769" max="1769" width="15.140625" style="19" customWidth="1"/>
    <col min="1770" max="1773" width="16.140625" style="19" customWidth="1"/>
    <col min="1774" max="1779" width="15.7109375" style="19"/>
    <col min="1780" max="1780" width="21.28515625" style="19" bestFit="1" customWidth="1"/>
    <col min="1781" max="1781" width="15.140625" style="19" customWidth="1"/>
    <col min="1782" max="1785" width="16.140625" style="19" customWidth="1"/>
    <col min="1786" max="2023" width="15.7109375" style="19"/>
    <col min="2024" max="2024" width="19.140625" style="19" customWidth="1"/>
    <col min="2025" max="2025" width="15.140625" style="19" customWidth="1"/>
    <col min="2026" max="2029" width="16.140625" style="19" customWidth="1"/>
    <col min="2030" max="2035" width="15.7109375" style="19"/>
    <col min="2036" max="2036" width="21.28515625" style="19" bestFit="1" customWidth="1"/>
    <col min="2037" max="2037" width="15.140625" style="19" customWidth="1"/>
    <col min="2038" max="2041" width="16.140625" style="19" customWidth="1"/>
    <col min="2042" max="2279" width="15.7109375" style="19"/>
    <col min="2280" max="2280" width="19.140625" style="19" customWidth="1"/>
    <col min="2281" max="2281" width="15.140625" style="19" customWidth="1"/>
    <col min="2282" max="2285" width="16.140625" style="19" customWidth="1"/>
    <col min="2286" max="2291" width="15.7109375" style="19"/>
    <col min="2292" max="2292" width="21.28515625" style="19" bestFit="1" customWidth="1"/>
    <col min="2293" max="2293" width="15.140625" style="19" customWidth="1"/>
    <col min="2294" max="2297" width="16.140625" style="19" customWidth="1"/>
    <col min="2298" max="2535" width="15.7109375" style="19"/>
    <col min="2536" max="2536" width="19.140625" style="19" customWidth="1"/>
    <col min="2537" max="2537" width="15.140625" style="19" customWidth="1"/>
    <col min="2538" max="2541" width="16.140625" style="19" customWidth="1"/>
    <col min="2542" max="2547" width="15.7109375" style="19"/>
    <col min="2548" max="2548" width="21.28515625" style="19" bestFit="1" customWidth="1"/>
    <col min="2549" max="2549" width="15.140625" style="19" customWidth="1"/>
    <col min="2550" max="2553" width="16.140625" style="19" customWidth="1"/>
    <col min="2554" max="2791" width="15.7109375" style="19"/>
    <col min="2792" max="2792" width="19.140625" style="19" customWidth="1"/>
    <col min="2793" max="2793" width="15.140625" style="19" customWidth="1"/>
    <col min="2794" max="2797" width="16.140625" style="19" customWidth="1"/>
    <col min="2798" max="2803" width="15.7109375" style="19"/>
    <col min="2804" max="2804" width="21.28515625" style="19" bestFit="1" customWidth="1"/>
    <col min="2805" max="2805" width="15.140625" style="19" customWidth="1"/>
    <col min="2806" max="2809" width="16.140625" style="19" customWidth="1"/>
    <col min="2810" max="3047" width="15.7109375" style="19"/>
    <col min="3048" max="3048" width="19.140625" style="19" customWidth="1"/>
    <col min="3049" max="3049" width="15.140625" style="19" customWidth="1"/>
    <col min="3050" max="3053" width="16.140625" style="19" customWidth="1"/>
    <col min="3054" max="3059" width="15.7109375" style="19"/>
    <col min="3060" max="3060" width="21.28515625" style="19" bestFit="1" customWidth="1"/>
    <col min="3061" max="3061" width="15.140625" style="19" customWidth="1"/>
    <col min="3062" max="3065" width="16.140625" style="19" customWidth="1"/>
    <col min="3066" max="3303" width="15.7109375" style="19"/>
    <col min="3304" max="3304" width="19.140625" style="19" customWidth="1"/>
    <col min="3305" max="3305" width="15.140625" style="19" customWidth="1"/>
    <col min="3306" max="3309" width="16.140625" style="19" customWidth="1"/>
    <col min="3310" max="3315" width="15.7109375" style="19"/>
    <col min="3316" max="3316" width="21.28515625" style="19" bestFit="1" customWidth="1"/>
    <col min="3317" max="3317" width="15.140625" style="19" customWidth="1"/>
    <col min="3318" max="3321" width="16.140625" style="19" customWidth="1"/>
    <col min="3322" max="3559" width="15.7109375" style="19"/>
    <col min="3560" max="3560" width="19.140625" style="19" customWidth="1"/>
    <col min="3561" max="3561" width="15.140625" style="19" customWidth="1"/>
    <col min="3562" max="3565" width="16.140625" style="19" customWidth="1"/>
    <col min="3566" max="3571" width="15.7109375" style="19"/>
    <col min="3572" max="3572" width="21.28515625" style="19" bestFit="1" customWidth="1"/>
    <col min="3573" max="3573" width="15.140625" style="19" customWidth="1"/>
    <col min="3574" max="3577" width="16.140625" style="19" customWidth="1"/>
    <col min="3578" max="3815" width="15.7109375" style="19"/>
    <col min="3816" max="3816" width="19.140625" style="19" customWidth="1"/>
    <col min="3817" max="3817" width="15.140625" style="19" customWidth="1"/>
    <col min="3818" max="3821" width="16.140625" style="19" customWidth="1"/>
    <col min="3822" max="3827" width="15.7109375" style="19"/>
    <col min="3828" max="3828" width="21.28515625" style="19" bestFit="1" customWidth="1"/>
    <col min="3829" max="3829" width="15.140625" style="19" customWidth="1"/>
    <col min="3830" max="3833" width="16.140625" style="19" customWidth="1"/>
    <col min="3834" max="4071" width="15.7109375" style="19"/>
    <col min="4072" max="4072" width="19.140625" style="19" customWidth="1"/>
    <col min="4073" max="4073" width="15.140625" style="19" customWidth="1"/>
    <col min="4074" max="4077" width="16.140625" style="19" customWidth="1"/>
    <col min="4078" max="4083" width="15.7109375" style="19"/>
    <col min="4084" max="4084" width="21.28515625" style="19" bestFit="1" customWidth="1"/>
    <col min="4085" max="4085" width="15.140625" style="19" customWidth="1"/>
    <col min="4086" max="4089" width="16.140625" style="19" customWidth="1"/>
    <col min="4090" max="4327" width="15.7109375" style="19"/>
    <col min="4328" max="4328" width="19.140625" style="19" customWidth="1"/>
    <col min="4329" max="4329" width="15.140625" style="19" customWidth="1"/>
    <col min="4330" max="4333" width="16.140625" style="19" customWidth="1"/>
    <col min="4334" max="4339" width="15.7109375" style="19"/>
    <col min="4340" max="4340" width="21.28515625" style="19" bestFit="1" customWidth="1"/>
    <col min="4341" max="4341" width="15.140625" style="19" customWidth="1"/>
    <col min="4342" max="4345" width="16.140625" style="19" customWidth="1"/>
    <col min="4346" max="4583" width="15.7109375" style="19"/>
    <col min="4584" max="4584" width="19.140625" style="19" customWidth="1"/>
    <col min="4585" max="4585" width="15.140625" style="19" customWidth="1"/>
    <col min="4586" max="4589" width="16.140625" style="19" customWidth="1"/>
    <col min="4590" max="4595" width="15.7109375" style="19"/>
    <col min="4596" max="4596" width="21.28515625" style="19" bestFit="1" customWidth="1"/>
    <col min="4597" max="4597" width="15.140625" style="19" customWidth="1"/>
    <col min="4598" max="4601" width="16.140625" style="19" customWidth="1"/>
    <col min="4602" max="4839" width="15.7109375" style="19"/>
    <col min="4840" max="4840" width="19.140625" style="19" customWidth="1"/>
    <col min="4841" max="4841" width="15.140625" style="19" customWidth="1"/>
    <col min="4842" max="4845" width="16.140625" style="19" customWidth="1"/>
    <col min="4846" max="4851" width="15.7109375" style="19"/>
    <col min="4852" max="4852" width="21.28515625" style="19" bestFit="1" customWidth="1"/>
    <col min="4853" max="4853" width="15.140625" style="19" customWidth="1"/>
    <col min="4854" max="4857" width="16.140625" style="19" customWidth="1"/>
    <col min="4858" max="5095" width="15.7109375" style="19"/>
    <col min="5096" max="5096" width="19.140625" style="19" customWidth="1"/>
    <col min="5097" max="5097" width="15.140625" style="19" customWidth="1"/>
    <col min="5098" max="5101" width="16.140625" style="19" customWidth="1"/>
    <col min="5102" max="5107" width="15.7109375" style="19"/>
    <col min="5108" max="5108" width="21.28515625" style="19" bestFit="1" customWidth="1"/>
    <col min="5109" max="5109" width="15.140625" style="19" customWidth="1"/>
    <col min="5110" max="5113" width="16.140625" style="19" customWidth="1"/>
    <col min="5114" max="5351" width="15.7109375" style="19"/>
    <col min="5352" max="5352" width="19.140625" style="19" customWidth="1"/>
    <col min="5353" max="5353" width="15.140625" style="19" customWidth="1"/>
    <col min="5354" max="5357" width="16.140625" style="19" customWidth="1"/>
    <col min="5358" max="5363" width="15.7109375" style="19"/>
    <col min="5364" max="5364" width="21.28515625" style="19" bestFit="1" customWidth="1"/>
    <col min="5365" max="5365" width="15.140625" style="19" customWidth="1"/>
    <col min="5366" max="5369" width="16.140625" style="19" customWidth="1"/>
    <col min="5370" max="5607" width="15.7109375" style="19"/>
    <col min="5608" max="5608" width="19.140625" style="19" customWidth="1"/>
    <col min="5609" max="5609" width="15.140625" style="19" customWidth="1"/>
    <col min="5610" max="5613" width="16.140625" style="19" customWidth="1"/>
    <col min="5614" max="5619" width="15.7109375" style="19"/>
    <col min="5620" max="5620" width="21.28515625" style="19" bestFit="1" customWidth="1"/>
    <col min="5621" max="5621" width="15.140625" style="19" customWidth="1"/>
    <col min="5622" max="5625" width="16.140625" style="19" customWidth="1"/>
    <col min="5626" max="5863" width="15.7109375" style="19"/>
    <col min="5864" max="5864" width="19.140625" style="19" customWidth="1"/>
    <col min="5865" max="5865" width="15.140625" style="19" customWidth="1"/>
    <col min="5866" max="5869" width="16.140625" style="19" customWidth="1"/>
    <col min="5870" max="5875" width="15.7109375" style="19"/>
    <col min="5876" max="5876" width="21.28515625" style="19" bestFit="1" customWidth="1"/>
    <col min="5877" max="5877" width="15.140625" style="19" customWidth="1"/>
    <col min="5878" max="5881" width="16.140625" style="19" customWidth="1"/>
    <col min="5882" max="6119" width="15.7109375" style="19"/>
    <col min="6120" max="6120" width="19.140625" style="19" customWidth="1"/>
    <col min="6121" max="6121" width="15.140625" style="19" customWidth="1"/>
    <col min="6122" max="6125" width="16.140625" style="19" customWidth="1"/>
    <col min="6126" max="6131" width="15.7109375" style="19"/>
    <col min="6132" max="6132" width="21.28515625" style="19" bestFit="1" customWidth="1"/>
    <col min="6133" max="6133" width="15.140625" style="19" customWidth="1"/>
    <col min="6134" max="6137" width="16.140625" style="19" customWidth="1"/>
    <col min="6138" max="6375" width="15.7109375" style="19"/>
    <col min="6376" max="6376" width="19.140625" style="19" customWidth="1"/>
    <col min="6377" max="6377" width="15.140625" style="19" customWidth="1"/>
    <col min="6378" max="6381" width="16.140625" style="19" customWidth="1"/>
    <col min="6382" max="6387" width="15.7109375" style="19"/>
    <col min="6388" max="6388" width="21.28515625" style="19" bestFit="1" customWidth="1"/>
    <col min="6389" max="6389" width="15.140625" style="19" customWidth="1"/>
    <col min="6390" max="6393" width="16.140625" style="19" customWidth="1"/>
    <col min="6394" max="6631" width="15.7109375" style="19"/>
    <col min="6632" max="6632" width="19.140625" style="19" customWidth="1"/>
    <col min="6633" max="6633" width="15.140625" style="19" customWidth="1"/>
    <col min="6634" max="6637" width="16.140625" style="19" customWidth="1"/>
    <col min="6638" max="6643" width="15.7109375" style="19"/>
    <col min="6644" max="6644" width="21.28515625" style="19" bestFit="1" customWidth="1"/>
    <col min="6645" max="6645" width="15.140625" style="19" customWidth="1"/>
    <col min="6646" max="6649" width="16.140625" style="19" customWidth="1"/>
    <col min="6650" max="6887" width="15.7109375" style="19"/>
    <col min="6888" max="6888" width="19.140625" style="19" customWidth="1"/>
    <col min="6889" max="6889" width="15.140625" style="19" customWidth="1"/>
    <col min="6890" max="6893" width="16.140625" style="19" customWidth="1"/>
    <col min="6894" max="6899" width="15.7109375" style="19"/>
    <col min="6900" max="6900" width="21.28515625" style="19" bestFit="1" customWidth="1"/>
    <col min="6901" max="6901" width="15.140625" style="19" customWidth="1"/>
    <col min="6902" max="6905" width="16.140625" style="19" customWidth="1"/>
    <col min="6906" max="7143" width="15.7109375" style="19"/>
    <col min="7144" max="7144" width="19.140625" style="19" customWidth="1"/>
    <col min="7145" max="7145" width="15.140625" style="19" customWidth="1"/>
    <col min="7146" max="7149" width="16.140625" style="19" customWidth="1"/>
    <col min="7150" max="7155" width="15.7109375" style="19"/>
    <col min="7156" max="7156" width="21.28515625" style="19" bestFit="1" customWidth="1"/>
    <col min="7157" max="7157" width="15.140625" style="19" customWidth="1"/>
    <col min="7158" max="7161" width="16.140625" style="19" customWidth="1"/>
    <col min="7162" max="7399" width="15.7109375" style="19"/>
    <col min="7400" max="7400" width="19.140625" style="19" customWidth="1"/>
    <col min="7401" max="7401" width="15.140625" style="19" customWidth="1"/>
    <col min="7402" max="7405" width="16.140625" style="19" customWidth="1"/>
    <col min="7406" max="7411" width="15.7109375" style="19"/>
    <col min="7412" max="7412" width="21.28515625" style="19" bestFit="1" customWidth="1"/>
    <col min="7413" max="7413" width="15.140625" style="19" customWidth="1"/>
    <col min="7414" max="7417" width="16.140625" style="19" customWidth="1"/>
    <col min="7418" max="7655" width="15.7109375" style="19"/>
    <col min="7656" max="7656" width="19.140625" style="19" customWidth="1"/>
    <col min="7657" max="7657" width="15.140625" style="19" customWidth="1"/>
    <col min="7658" max="7661" width="16.140625" style="19" customWidth="1"/>
    <col min="7662" max="7667" width="15.7109375" style="19"/>
    <col min="7668" max="7668" width="21.28515625" style="19" bestFit="1" customWidth="1"/>
    <col min="7669" max="7669" width="15.140625" style="19" customWidth="1"/>
    <col min="7670" max="7673" width="16.140625" style="19" customWidth="1"/>
    <col min="7674" max="7911" width="15.7109375" style="19"/>
    <col min="7912" max="7912" width="19.140625" style="19" customWidth="1"/>
    <col min="7913" max="7913" width="15.140625" style="19" customWidth="1"/>
    <col min="7914" max="7917" width="16.140625" style="19" customWidth="1"/>
    <col min="7918" max="7923" width="15.7109375" style="19"/>
    <col min="7924" max="7924" width="21.28515625" style="19" bestFit="1" customWidth="1"/>
    <col min="7925" max="7925" width="15.140625" style="19" customWidth="1"/>
    <col min="7926" max="7929" width="16.140625" style="19" customWidth="1"/>
    <col min="7930" max="8167" width="15.7109375" style="19"/>
    <col min="8168" max="8168" width="19.140625" style="19" customWidth="1"/>
    <col min="8169" max="8169" width="15.140625" style="19" customWidth="1"/>
    <col min="8170" max="8173" width="16.140625" style="19" customWidth="1"/>
    <col min="8174" max="8179" width="15.7109375" style="19"/>
    <col min="8180" max="8180" width="21.28515625" style="19" bestFit="1" customWidth="1"/>
    <col min="8181" max="8181" width="15.140625" style="19" customWidth="1"/>
    <col min="8182" max="8185" width="16.140625" style="19" customWidth="1"/>
    <col min="8186" max="8423" width="15.7109375" style="19"/>
    <col min="8424" max="8424" width="19.140625" style="19" customWidth="1"/>
    <col min="8425" max="8425" width="15.140625" style="19" customWidth="1"/>
    <col min="8426" max="8429" width="16.140625" style="19" customWidth="1"/>
    <col min="8430" max="8435" width="15.7109375" style="19"/>
    <col min="8436" max="8436" width="21.28515625" style="19" bestFit="1" customWidth="1"/>
    <col min="8437" max="8437" width="15.140625" style="19" customWidth="1"/>
    <col min="8438" max="8441" width="16.140625" style="19" customWidth="1"/>
    <col min="8442" max="8679" width="15.7109375" style="19"/>
    <col min="8680" max="8680" width="19.140625" style="19" customWidth="1"/>
    <col min="8681" max="8681" width="15.140625" style="19" customWidth="1"/>
    <col min="8682" max="8685" width="16.140625" style="19" customWidth="1"/>
    <col min="8686" max="8691" width="15.7109375" style="19"/>
    <col min="8692" max="8692" width="21.28515625" style="19" bestFit="1" customWidth="1"/>
    <col min="8693" max="8693" width="15.140625" style="19" customWidth="1"/>
    <col min="8694" max="8697" width="16.140625" style="19" customWidth="1"/>
    <col min="8698" max="8935" width="15.7109375" style="19"/>
    <col min="8936" max="8936" width="19.140625" style="19" customWidth="1"/>
    <col min="8937" max="8937" width="15.140625" style="19" customWidth="1"/>
    <col min="8938" max="8941" width="16.140625" style="19" customWidth="1"/>
    <col min="8942" max="8947" width="15.7109375" style="19"/>
    <col min="8948" max="8948" width="21.28515625" style="19" bestFit="1" customWidth="1"/>
    <col min="8949" max="8949" width="15.140625" style="19" customWidth="1"/>
    <col min="8950" max="8953" width="16.140625" style="19" customWidth="1"/>
    <col min="8954" max="9191" width="15.7109375" style="19"/>
    <col min="9192" max="9192" width="19.140625" style="19" customWidth="1"/>
    <col min="9193" max="9193" width="15.140625" style="19" customWidth="1"/>
    <col min="9194" max="9197" width="16.140625" style="19" customWidth="1"/>
    <col min="9198" max="9203" width="15.7109375" style="19"/>
    <col min="9204" max="9204" width="21.28515625" style="19" bestFit="1" customWidth="1"/>
    <col min="9205" max="9205" width="15.140625" style="19" customWidth="1"/>
    <col min="9206" max="9209" width="16.140625" style="19" customWidth="1"/>
    <col min="9210" max="9447" width="15.7109375" style="19"/>
    <col min="9448" max="9448" width="19.140625" style="19" customWidth="1"/>
    <col min="9449" max="9449" width="15.140625" style="19" customWidth="1"/>
    <col min="9450" max="9453" width="16.140625" style="19" customWidth="1"/>
    <col min="9454" max="9459" width="15.7109375" style="19"/>
    <col min="9460" max="9460" width="21.28515625" style="19" bestFit="1" customWidth="1"/>
    <col min="9461" max="9461" width="15.140625" style="19" customWidth="1"/>
    <col min="9462" max="9465" width="16.140625" style="19" customWidth="1"/>
    <col min="9466" max="9703" width="15.7109375" style="19"/>
    <col min="9704" max="9704" width="19.140625" style="19" customWidth="1"/>
    <col min="9705" max="9705" width="15.140625" style="19" customWidth="1"/>
    <col min="9706" max="9709" width="16.140625" style="19" customWidth="1"/>
    <col min="9710" max="9715" width="15.7109375" style="19"/>
    <col min="9716" max="9716" width="21.28515625" style="19" bestFit="1" customWidth="1"/>
    <col min="9717" max="9717" width="15.140625" style="19" customWidth="1"/>
    <col min="9718" max="9721" width="16.140625" style="19" customWidth="1"/>
    <col min="9722" max="9959" width="15.7109375" style="19"/>
    <col min="9960" max="9960" width="19.140625" style="19" customWidth="1"/>
    <col min="9961" max="9961" width="15.140625" style="19" customWidth="1"/>
    <col min="9962" max="9965" width="16.140625" style="19" customWidth="1"/>
    <col min="9966" max="9971" width="15.7109375" style="19"/>
    <col min="9972" max="9972" width="21.28515625" style="19" bestFit="1" customWidth="1"/>
    <col min="9973" max="9973" width="15.140625" style="19" customWidth="1"/>
    <col min="9974" max="9977" width="16.140625" style="19" customWidth="1"/>
    <col min="9978" max="10215" width="15.7109375" style="19"/>
    <col min="10216" max="10216" width="19.140625" style="19" customWidth="1"/>
    <col min="10217" max="10217" width="15.140625" style="19" customWidth="1"/>
    <col min="10218" max="10221" width="16.140625" style="19" customWidth="1"/>
    <col min="10222" max="10227" width="15.7109375" style="19"/>
    <col min="10228" max="10228" width="21.28515625" style="19" bestFit="1" customWidth="1"/>
    <col min="10229" max="10229" width="15.140625" style="19" customWidth="1"/>
    <col min="10230" max="10233" width="16.140625" style="19" customWidth="1"/>
    <col min="10234" max="10471" width="15.7109375" style="19"/>
    <col min="10472" max="10472" width="19.140625" style="19" customWidth="1"/>
    <col min="10473" max="10473" width="15.140625" style="19" customWidth="1"/>
    <col min="10474" max="10477" width="16.140625" style="19" customWidth="1"/>
    <col min="10478" max="10483" width="15.7109375" style="19"/>
    <col min="10484" max="10484" width="21.28515625" style="19" bestFit="1" customWidth="1"/>
    <col min="10485" max="10485" width="15.140625" style="19" customWidth="1"/>
    <col min="10486" max="10489" width="16.140625" style="19" customWidth="1"/>
    <col min="10490" max="10727" width="15.7109375" style="19"/>
    <col min="10728" max="10728" width="19.140625" style="19" customWidth="1"/>
    <col min="10729" max="10729" width="15.140625" style="19" customWidth="1"/>
    <col min="10730" max="10733" width="16.140625" style="19" customWidth="1"/>
    <col min="10734" max="10739" width="15.7109375" style="19"/>
    <col min="10740" max="10740" width="21.28515625" style="19" bestFit="1" customWidth="1"/>
    <col min="10741" max="10741" width="15.140625" style="19" customWidth="1"/>
    <col min="10742" max="10745" width="16.140625" style="19" customWidth="1"/>
    <col min="10746" max="10983" width="15.7109375" style="19"/>
    <col min="10984" max="10984" width="19.140625" style="19" customWidth="1"/>
    <col min="10985" max="10985" width="15.140625" style="19" customWidth="1"/>
    <col min="10986" max="10989" width="16.140625" style="19" customWidth="1"/>
    <col min="10990" max="10995" width="15.7109375" style="19"/>
    <col min="10996" max="10996" width="21.28515625" style="19" bestFit="1" customWidth="1"/>
    <col min="10997" max="10997" width="15.140625" style="19" customWidth="1"/>
    <col min="10998" max="11001" width="16.140625" style="19" customWidth="1"/>
    <col min="11002" max="11239" width="15.7109375" style="19"/>
    <col min="11240" max="11240" width="19.140625" style="19" customWidth="1"/>
    <col min="11241" max="11241" width="15.140625" style="19" customWidth="1"/>
    <col min="11242" max="11245" width="16.140625" style="19" customWidth="1"/>
    <col min="11246" max="11251" width="15.7109375" style="19"/>
    <col min="11252" max="11252" width="21.28515625" style="19" bestFit="1" customWidth="1"/>
    <col min="11253" max="11253" width="15.140625" style="19" customWidth="1"/>
    <col min="11254" max="11257" width="16.140625" style="19" customWidth="1"/>
    <col min="11258" max="11495" width="15.7109375" style="19"/>
    <col min="11496" max="11496" width="19.140625" style="19" customWidth="1"/>
    <col min="11497" max="11497" width="15.140625" style="19" customWidth="1"/>
    <col min="11498" max="11501" width="16.140625" style="19" customWidth="1"/>
    <col min="11502" max="11507" width="15.7109375" style="19"/>
    <col min="11508" max="11508" width="21.28515625" style="19" bestFit="1" customWidth="1"/>
    <col min="11509" max="11509" width="15.140625" style="19" customWidth="1"/>
    <col min="11510" max="11513" width="16.140625" style="19" customWidth="1"/>
    <col min="11514" max="11751" width="15.7109375" style="19"/>
    <col min="11752" max="11752" width="19.140625" style="19" customWidth="1"/>
    <col min="11753" max="11753" width="15.140625" style="19" customWidth="1"/>
    <col min="11754" max="11757" width="16.140625" style="19" customWidth="1"/>
    <col min="11758" max="11763" width="15.7109375" style="19"/>
    <col min="11764" max="11764" width="21.28515625" style="19" bestFit="1" customWidth="1"/>
    <col min="11765" max="11765" width="15.140625" style="19" customWidth="1"/>
    <col min="11766" max="11769" width="16.140625" style="19" customWidth="1"/>
    <col min="11770" max="12007" width="15.7109375" style="19"/>
    <col min="12008" max="12008" width="19.140625" style="19" customWidth="1"/>
    <col min="12009" max="12009" width="15.140625" style="19" customWidth="1"/>
    <col min="12010" max="12013" width="16.140625" style="19" customWidth="1"/>
    <col min="12014" max="12019" width="15.7109375" style="19"/>
    <col min="12020" max="12020" width="21.28515625" style="19" bestFit="1" customWidth="1"/>
    <col min="12021" max="12021" width="15.140625" style="19" customWidth="1"/>
    <col min="12022" max="12025" width="16.140625" style="19" customWidth="1"/>
    <col min="12026" max="12263" width="15.7109375" style="19"/>
    <col min="12264" max="12264" width="19.140625" style="19" customWidth="1"/>
    <col min="12265" max="12265" width="15.140625" style="19" customWidth="1"/>
    <col min="12266" max="12269" width="16.140625" style="19" customWidth="1"/>
    <col min="12270" max="12275" width="15.7109375" style="19"/>
    <col min="12276" max="12276" width="21.28515625" style="19" bestFit="1" customWidth="1"/>
    <col min="12277" max="12277" width="15.140625" style="19" customWidth="1"/>
    <col min="12278" max="12281" width="16.140625" style="19" customWidth="1"/>
    <col min="12282" max="12519" width="15.7109375" style="19"/>
    <col min="12520" max="12520" width="19.140625" style="19" customWidth="1"/>
    <col min="12521" max="12521" width="15.140625" style="19" customWidth="1"/>
    <col min="12522" max="12525" width="16.140625" style="19" customWidth="1"/>
    <col min="12526" max="12531" width="15.7109375" style="19"/>
    <col min="12532" max="12532" width="21.28515625" style="19" bestFit="1" customWidth="1"/>
    <col min="12533" max="12533" width="15.140625" style="19" customWidth="1"/>
    <col min="12534" max="12537" width="16.140625" style="19" customWidth="1"/>
    <col min="12538" max="12775" width="15.7109375" style="19"/>
    <col min="12776" max="12776" width="19.140625" style="19" customWidth="1"/>
    <col min="12777" max="12777" width="15.140625" style="19" customWidth="1"/>
    <col min="12778" max="12781" width="16.140625" style="19" customWidth="1"/>
    <col min="12782" max="12787" width="15.7109375" style="19"/>
    <col min="12788" max="12788" width="21.28515625" style="19" bestFit="1" customWidth="1"/>
    <col min="12789" max="12789" width="15.140625" style="19" customWidth="1"/>
    <col min="12790" max="12793" width="16.140625" style="19" customWidth="1"/>
    <col min="12794" max="13031" width="15.7109375" style="19"/>
    <col min="13032" max="13032" width="19.140625" style="19" customWidth="1"/>
    <col min="13033" max="13033" width="15.140625" style="19" customWidth="1"/>
    <col min="13034" max="13037" width="16.140625" style="19" customWidth="1"/>
    <col min="13038" max="13043" width="15.7109375" style="19"/>
    <col min="13044" max="13044" width="21.28515625" style="19" bestFit="1" customWidth="1"/>
    <col min="13045" max="13045" width="15.140625" style="19" customWidth="1"/>
    <col min="13046" max="13049" width="16.140625" style="19" customWidth="1"/>
    <col min="13050" max="13287" width="15.7109375" style="19"/>
    <col min="13288" max="13288" width="19.140625" style="19" customWidth="1"/>
    <col min="13289" max="13289" width="15.140625" style="19" customWidth="1"/>
    <col min="13290" max="13293" width="16.140625" style="19" customWidth="1"/>
    <col min="13294" max="13299" width="15.7109375" style="19"/>
    <col min="13300" max="13300" width="21.28515625" style="19" bestFit="1" customWidth="1"/>
    <col min="13301" max="13301" width="15.140625" style="19" customWidth="1"/>
    <col min="13302" max="13305" width="16.140625" style="19" customWidth="1"/>
    <col min="13306" max="13543" width="15.7109375" style="19"/>
    <col min="13544" max="13544" width="19.140625" style="19" customWidth="1"/>
    <col min="13545" max="13545" width="15.140625" style="19" customWidth="1"/>
    <col min="13546" max="13549" width="16.140625" style="19" customWidth="1"/>
    <col min="13550" max="13555" width="15.7109375" style="19"/>
    <col min="13556" max="13556" width="21.28515625" style="19" bestFit="1" customWidth="1"/>
    <col min="13557" max="13557" width="15.140625" style="19" customWidth="1"/>
    <col min="13558" max="13561" width="16.140625" style="19" customWidth="1"/>
    <col min="13562" max="13799" width="15.7109375" style="19"/>
    <col min="13800" max="13800" width="19.140625" style="19" customWidth="1"/>
    <col min="13801" max="13801" width="15.140625" style="19" customWidth="1"/>
    <col min="13802" max="13805" width="16.140625" style="19" customWidth="1"/>
    <col min="13806" max="13811" width="15.7109375" style="19"/>
    <col min="13812" max="13812" width="21.28515625" style="19" bestFit="1" customWidth="1"/>
    <col min="13813" max="13813" width="15.140625" style="19" customWidth="1"/>
    <col min="13814" max="13817" width="16.140625" style="19" customWidth="1"/>
    <col min="13818" max="14055" width="15.7109375" style="19"/>
    <col min="14056" max="14056" width="19.140625" style="19" customWidth="1"/>
    <col min="14057" max="14057" width="15.140625" style="19" customWidth="1"/>
    <col min="14058" max="14061" width="16.140625" style="19" customWidth="1"/>
    <col min="14062" max="14067" width="15.7109375" style="19"/>
    <col min="14068" max="14068" width="21.28515625" style="19" bestFit="1" customWidth="1"/>
    <col min="14069" max="14069" width="15.140625" style="19" customWidth="1"/>
    <col min="14070" max="14073" width="16.140625" style="19" customWidth="1"/>
    <col min="14074" max="14311" width="15.7109375" style="19"/>
    <col min="14312" max="14312" width="19.140625" style="19" customWidth="1"/>
    <col min="14313" max="14313" width="15.140625" style="19" customWidth="1"/>
    <col min="14314" max="14317" width="16.140625" style="19" customWidth="1"/>
    <col min="14318" max="14323" width="15.7109375" style="19"/>
    <col min="14324" max="14324" width="21.28515625" style="19" bestFit="1" customWidth="1"/>
    <col min="14325" max="14325" width="15.140625" style="19" customWidth="1"/>
    <col min="14326" max="14329" width="16.140625" style="19" customWidth="1"/>
    <col min="14330" max="14567" width="15.7109375" style="19"/>
    <col min="14568" max="14568" width="19.140625" style="19" customWidth="1"/>
    <col min="14569" max="14569" width="15.140625" style="19" customWidth="1"/>
    <col min="14570" max="14573" width="16.140625" style="19" customWidth="1"/>
    <col min="14574" max="14579" width="15.7109375" style="19"/>
    <col min="14580" max="14580" width="21.28515625" style="19" bestFit="1" customWidth="1"/>
    <col min="14581" max="14581" width="15.140625" style="19" customWidth="1"/>
    <col min="14582" max="14585" width="16.140625" style="19" customWidth="1"/>
    <col min="14586" max="14823" width="15.7109375" style="19"/>
    <col min="14824" max="14824" width="19.140625" style="19" customWidth="1"/>
    <col min="14825" max="14825" width="15.140625" style="19" customWidth="1"/>
    <col min="14826" max="14829" width="16.140625" style="19" customWidth="1"/>
    <col min="14830" max="14835" width="15.7109375" style="19"/>
    <col min="14836" max="14836" width="21.28515625" style="19" bestFit="1" customWidth="1"/>
    <col min="14837" max="14837" width="15.140625" style="19" customWidth="1"/>
    <col min="14838" max="14841" width="16.140625" style="19" customWidth="1"/>
    <col min="14842" max="15079" width="15.7109375" style="19"/>
    <col min="15080" max="15080" width="19.140625" style="19" customWidth="1"/>
    <col min="15081" max="15081" width="15.140625" style="19" customWidth="1"/>
    <col min="15082" max="15085" width="16.140625" style="19" customWidth="1"/>
    <col min="15086" max="15091" width="15.7109375" style="19"/>
    <col min="15092" max="15092" width="21.28515625" style="19" bestFit="1" customWidth="1"/>
    <col min="15093" max="15093" width="15.140625" style="19" customWidth="1"/>
    <col min="15094" max="15097" width="16.140625" style="19" customWidth="1"/>
    <col min="15098" max="15335" width="15.7109375" style="19"/>
    <col min="15336" max="15336" width="19.140625" style="19" customWidth="1"/>
    <col min="15337" max="15337" width="15.140625" style="19" customWidth="1"/>
    <col min="15338" max="15341" width="16.140625" style="19" customWidth="1"/>
    <col min="15342" max="15347" width="15.7109375" style="19"/>
    <col min="15348" max="15348" width="21.28515625" style="19" bestFit="1" customWidth="1"/>
    <col min="15349" max="15349" width="15.140625" style="19" customWidth="1"/>
    <col min="15350" max="15353" width="16.140625" style="19" customWidth="1"/>
    <col min="15354" max="15591" width="15.7109375" style="19"/>
    <col min="15592" max="15592" width="19.140625" style="19" customWidth="1"/>
    <col min="15593" max="15593" width="15.140625" style="19" customWidth="1"/>
    <col min="15594" max="15597" width="16.140625" style="19" customWidth="1"/>
    <col min="15598" max="15603" width="15.7109375" style="19"/>
    <col min="15604" max="15604" width="21.28515625" style="19" bestFit="1" customWidth="1"/>
    <col min="15605" max="15605" width="15.140625" style="19" customWidth="1"/>
    <col min="15606" max="15609" width="16.140625" style="19" customWidth="1"/>
    <col min="15610" max="15847" width="15.7109375" style="19"/>
    <col min="15848" max="15848" width="19.140625" style="19" customWidth="1"/>
    <col min="15849" max="15849" width="15.140625" style="19" customWidth="1"/>
    <col min="15850" max="15853" width="16.140625" style="19" customWidth="1"/>
    <col min="15854" max="15859" width="15.7109375" style="19"/>
    <col min="15860" max="15860" width="21.28515625" style="19" bestFit="1" customWidth="1"/>
    <col min="15861" max="15861" width="15.140625" style="19" customWidth="1"/>
    <col min="15862" max="15865" width="16.140625" style="19" customWidth="1"/>
    <col min="15866" max="16103" width="15.7109375" style="19"/>
    <col min="16104" max="16104" width="19.140625" style="19" customWidth="1"/>
    <col min="16105" max="16105" width="15.140625" style="19" customWidth="1"/>
    <col min="16106" max="16109" width="16.140625" style="19" customWidth="1"/>
    <col min="16110" max="16115" width="15.7109375" style="19"/>
    <col min="16116" max="16116" width="21.28515625" style="19" bestFit="1" customWidth="1"/>
    <col min="16117" max="16117" width="15.140625" style="19" customWidth="1"/>
    <col min="16118" max="16121" width="16.140625" style="19" customWidth="1"/>
    <col min="16122" max="16359" width="15.7109375" style="19"/>
    <col min="16360" max="16360" width="19.140625" style="19" customWidth="1"/>
    <col min="16361" max="16361" width="15.140625" style="19" customWidth="1"/>
    <col min="16362" max="16365" width="16.140625" style="19" customWidth="1"/>
    <col min="16366" max="16384" width="15.7109375" style="19"/>
  </cols>
  <sheetData>
    <row r="1" spans="1:12" ht="33.75" customHeight="1" thickBot="1">
      <c r="A1" s="1037" t="s">
        <v>420</v>
      </c>
      <c r="B1" s="1037"/>
      <c r="C1" s="1037"/>
      <c r="D1" s="1037"/>
      <c r="E1" s="1037"/>
    </row>
    <row r="2" spans="1:12" ht="42.75" customHeight="1" thickBot="1">
      <c r="A2" s="147" t="s">
        <v>68</v>
      </c>
      <c r="B2" s="147" t="s">
        <v>32</v>
      </c>
      <c r="C2" s="153">
        <v>0.12</v>
      </c>
      <c r="D2" s="153">
        <v>0.14000000000000001</v>
      </c>
      <c r="E2" s="153">
        <v>0.18</v>
      </c>
    </row>
    <row r="3" spans="1:12" ht="21" customHeight="1">
      <c r="A3" s="2">
        <v>1395</v>
      </c>
      <c r="B3" s="3">
        <f>SUM(C3:E3)</f>
        <v>862348</v>
      </c>
      <c r="C3" s="3">
        <v>149655</v>
      </c>
      <c r="D3" s="3">
        <v>47472</v>
      </c>
      <c r="E3" s="3">
        <v>665221</v>
      </c>
    </row>
    <row r="4" spans="1:12" ht="21" customHeight="1">
      <c r="A4" s="2">
        <v>1396</v>
      </c>
      <c r="B4" s="3">
        <f t="shared" ref="B4:B42" si="0">SUM(C4:E4)</f>
        <v>876567</v>
      </c>
      <c r="C4" s="3">
        <v>187456</v>
      </c>
      <c r="D4" s="3">
        <v>69496</v>
      </c>
      <c r="E4" s="3">
        <v>619615</v>
      </c>
    </row>
    <row r="5" spans="1:12" ht="21" customHeight="1">
      <c r="A5" s="2">
        <v>1397</v>
      </c>
      <c r="B5" s="3">
        <f t="shared" si="0"/>
        <v>961991</v>
      </c>
      <c r="C5" s="3">
        <v>253947</v>
      </c>
      <c r="D5" s="3">
        <v>93366</v>
      </c>
      <c r="E5" s="3">
        <v>614678</v>
      </c>
      <c r="L5" s="326"/>
    </row>
    <row r="6" spans="1:12" ht="21" customHeight="1">
      <c r="A6" s="2">
        <v>1398</v>
      </c>
      <c r="B6" s="3">
        <f t="shared" si="0"/>
        <v>1081424</v>
      </c>
      <c r="C6" s="3">
        <v>324855</v>
      </c>
      <c r="D6" s="3">
        <v>131738</v>
      </c>
      <c r="E6" s="3">
        <v>624831</v>
      </c>
      <c r="L6" s="326"/>
    </row>
    <row r="7" spans="1:12" ht="21" customHeight="1">
      <c r="A7" s="2">
        <v>1399</v>
      </c>
      <c r="B7" s="3">
        <f t="shared" si="0"/>
        <v>1186661</v>
      </c>
      <c r="C7" s="3">
        <v>377007</v>
      </c>
      <c r="D7" s="3">
        <v>170381</v>
      </c>
      <c r="E7" s="3">
        <v>639273</v>
      </c>
      <c r="L7" s="326"/>
    </row>
    <row r="8" spans="1:12" ht="21" customHeight="1">
      <c r="A8" s="2">
        <v>1400</v>
      </c>
      <c r="B8" s="3">
        <v>1496078</v>
      </c>
      <c r="C8" s="3">
        <v>487979</v>
      </c>
      <c r="D8" s="3">
        <v>257528</v>
      </c>
      <c r="E8" s="3">
        <v>750571</v>
      </c>
      <c r="L8" s="326"/>
    </row>
    <row r="9" spans="1:12" ht="21" customHeight="1" thickBot="1">
      <c r="A9" s="2">
        <v>1401</v>
      </c>
      <c r="B9" s="3">
        <f>SUM(C9:E9)</f>
        <v>1738674</v>
      </c>
      <c r="C9" s="3">
        <f>SUM(C10:C42)</f>
        <v>558718</v>
      </c>
      <c r="D9" s="3">
        <f t="shared" ref="D9:E9" si="1">SUM(D10:D42)</f>
        <v>352387</v>
      </c>
      <c r="E9" s="3">
        <f t="shared" si="1"/>
        <v>827569</v>
      </c>
      <c r="L9" s="326"/>
    </row>
    <row r="10" spans="1:12" ht="21" customHeight="1" thickBot="1">
      <c r="A10" s="5" t="s">
        <v>41</v>
      </c>
      <c r="B10" s="10">
        <f t="shared" si="0"/>
        <v>105863</v>
      </c>
      <c r="C10" s="7">
        <v>22478</v>
      </c>
      <c r="D10" s="6">
        <v>15734</v>
      </c>
      <c r="E10" s="7">
        <v>67651</v>
      </c>
      <c r="L10" s="326"/>
    </row>
    <row r="11" spans="1:12" ht="21" customHeight="1" thickBot="1">
      <c r="A11" s="11" t="s">
        <v>42</v>
      </c>
      <c r="B11" s="29">
        <f t="shared" si="0"/>
        <v>46420</v>
      </c>
      <c r="C11" s="21">
        <v>10573</v>
      </c>
      <c r="D11" s="22">
        <v>10540</v>
      </c>
      <c r="E11" s="21">
        <v>25307</v>
      </c>
      <c r="L11" s="326"/>
    </row>
    <row r="12" spans="1:12" ht="21" customHeight="1" thickBot="1">
      <c r="A12" s="11" t="s">
        <v>43</v>
      </c>
      <c r="B12" s="29">
        <f t="shared" si="0"/>
        <v>24366</v>
      </c>
      <c r="C12" s="21">
        <v>4035</v>
      </c>
      <c r="D12" s="22">
        <v>3995</v>
      </c>
      <c r="E12" s="21">
        <v>16336</v>
      </c>
      <c r="L12" s="326"/>
    </row>
    <row r="13" spans="1:12" ht="21" customHeight="1" thickBot="1">
      <c r="A13" s="11" t="s">
        <v>0</v>
      </c>
      <c r="B13" s="29">
        <f t="shared" si="0"/>
        <v>148297</v>
      </c>
      <c r="C13" s="21">
        <v>55384</v>
      </c>
      <c r="D13" s="22">
        <v>27816</v>
      </c>
      <c r="E13" s="21">
        <v>65097</v>
      </c>
      <c r="L13" s="326"/>
    </row>
    <row r="14" spans="1:12" ht="21" customHeight="1" thickBot="1">
      <c r="A14" s="11" t="s">
        <v>33</v>
      </c>
      <c r="B14" s="29">
        <f t="shared" si="0"/>
        <v>65790</v>
      </c>
      <c r="C14" s="21">
        <v>29167</v>
      </c>
      <c r="D14" s="22">
        <v>18936</v>
      </c>
      <c r="E14" s="21">
        <v>17687</v>
      </c>
      <c r="L14" s="326"/>
    </row>
    <row r="15" spans="1:12" ht="21" customHeight="1" thickBot="1">
      <c r="A15" s="11" t="s">
        <v>44</v>
      </c>
      <c r="B15" s="29">
        <f t="shared" si="0"/>
        <v>11670</v>
      </c>
      <c r="C15" s="21">
        <v>2738</v>
      </c>
      <c r="D15" s="22">
        <v>2248</v>
      </c>
      <c r="E15" s="21">
        <v>6684</v>
      </c>
      <c r="L15" s="326"/>
    </row>
    <row r="16" spans="1:12" ht="21" customHeight="1" thickBot="1">
      <c r="A16" s="11" t="s">
        <v>1</v>
      </c>
      <c r="B16" s="29">
        <f t="shared" si="0"/>
        <v>17483</v>
      </c>
      <c r="C16" s="21">
        <v>6850</v>
      </c>
      <c r="D16" s="22">
        <v>3536</v>
      </c>
      <c r="E16" s="21">
        <v>7097</v>
      </c>
      <c r="L16" s="326"/>
    </row>
    <row r="17" spans="1:12" ht="21" customHeight="1" thickBot="1">
      <c r="A17" s="11" t="s">
        <v>45</v>
      </c>
      <c r="B17" s="29">
        <f t="shared" si="0"/>
        <v>21191</v>
      </c>
      <c r="C17" s="21">
        <v>7544</v>
      </c>
      <c r="D17" s="22">
        <v>4501</v>
      </c>
      <c r="E17" s="21">
        <v>9146</v>
      </c>
      <c r="L17" s="326"/>
    </row>
    <row r="18" spans="1:12" ht="21" customHeight="1" thickBot="1">
      <c r="A18" s="11" t="s">
        <v>46</v>
      </c>
      <c r="B18" s="29">
        <f t="shared" si="0"/>
        <v>14596</v>
      </c>
      <c r="C18" s="21">
        <v>2975</v>
      </c>
      <c r="D18" s="22">
        <v>2013</v>
      </c>
      <c r="E18" s="21">
        <v>9608</v>
      </c>
      <c r="L18" s="326"/>
    </row>
    <row r="19" spans="1:12" ht="21" customHeight="1" thickBot="1">
      <c r="A19" s="11" t="s">
        <v>47</v>
      </c>
      <c r="B19" s="29">
        <f t="shared" si="0"/>
        <v>105578</v>
      </c>
      <c r="C19" s="21">
        <v>24448</v>
      </c>
      <c r="D19" s="22">
        <v>21324</v>
      </c>
      <c r="E19" s="21">
        <v>59806</v>
      </c>
      <c r="L19" s="326"/>
    </row>
    <row r="20" spans="1:12" ht="21" customHeight="1" thickBot="1">
      <c r="A20" s="11" t="s">
        <v>28</v>
      </c>
      <c r="B20" s="29">
        <f t="shared" si="0"/>
        <v>10872</v>
      </c>
      <c r="C20" s="21">
        <v>2412</v>
      </c>
      <c r="D20" s="22">
        <v>2234</v>
      </c>
      <c r="E20" s="21">
        <v>6226</v>
      </c>
      <c r="L20" s="326"/>
    </row>
    <row r="21" spans="1:12" ht="21" customHeight="1" thickBot="1">
      <c r="A21" s="11" t="s">
        <v>2</v>
      </c>
      <c r="B21" s="29">
        <f t="shared" si="0"/>
        <v>74479</v>
      </c>
      <c r="C21" s="21">
        <v>18418</v>
      </c>
      <c r="D21" s="22">
        <v>14199</v>
      </c>
      <c r="E21" s="21">
        <v>41862</v>
      </c>
      <c r="L21" s="326"/>
    </row>
    <row r="22" spans="1:12" ht="21" customHeight="1" thickBot="1">
      <c r="A22" s="11" t="s">
        <v>3</v>
      </c>
      <c r="B22" s="29">
        <f t="shared" si="0"/>
        <v>36273</v>
      </c>
      <c r="C22" s="21">
        <v>11402</v>
      </c>
      <c r="D22" s="22">
        <v>6795</v>
      </c>
      <c r="E22" s="21">
        <v>18076</v>
      </c>
      <c r="L22" s="326"/>
    </row>
    <row r="23" spans="1:12" ht="21" customHeight="1" thickBot="1">
      <c r="A23" s="11" t="s">
        <v>4</v>
      </c>
      <c r="B23" s="29">
        <f t="shared" si="0"/>
        <v>20114</v>
      </c>
      <c r="C23" s="21">
        <v>8338</v>
      </c>
      <c r="D23" s="22">
        <v>3874</v>
      </c>
      <c r="E23" s="21">
        <v>7902</v>
      </c>
      <c r="L23" s="326"/>
    </row>
    <row r="24" spans="1:12" ht="21" customHeight="1" thickBot="1">
      <c r="A24" s="11" t="s">
        <v>48</v>
      </c>
      <c r="B24" s="29">
        <f t="shared" si="0"/>
        <v>10391</v>
      </c>
      <c r="C24" s="21">
        <v>890</v>
      </c>
      <c r="D24" s="22">
        <v>2384</v>
      </c>
      <c r="E24" s="21">
        <v>7117</v>
      </c>
      <c r="L24" s="326"/>
    </row>
    <row r="25" spans="1:12" ht="21" customHeight="1" thickBot="1">
      <c r="A25" s="11" t="s">
        <v>49</v>
      </c>
      <c r="B25" s="29">
        <f t="shared" si="0"/>
        <v>119563</v>
      </c>
      <c r="C25" s="21">
        <v>50607</v>
      </c>
      <c r="D25" s="22">
        <v>26083</v>
      </c>
      <c r="E25" s="21">
        <v>42873</v>
      </c>
      <c r="L25" s="326"/>
    </row>
    <row r="26" spans="1:12" ht="21" customHeight="1" thickBot="1">
      <c r="A26" s="11" t="s">
        <v>50</v>
      </c>
      <c r="B26" s="29">
        <f t="shared" si="0"/>
        <v>59822</v>
      </c>
      <c r="C26" s="21">
        <v>18614</v>
      </c>
      <c r="D26" s="22">
        <v>13450</v>
      </c>
      <c r="E26" s="21">
        <v>27758</v>
      </c>
      <c r="L26" s="326"/>
    </row>
    <row r="27" spans="1:12" ht="21" customHeight="1" thickBot="1">
      <c r="A27" s="11" t="s">
        <v>51</v>
      </c>
      <c r="B27" s="29">
        <f t="shared" si="0"/>
        <v>122314</v>
      </c>
      <c r="C27" s="21">
        <v>54160</v>
      </c>
      <c r="D27" s="22">
        <v>28890</v>
      </c>
      <c r="E27" s="21">
        <v>39264</v>
      </c>
      <c r="L27" s="326"/>
    </row>
    <row r="28" spans="1:12" ht="21" customHeight="1" thickBot="1">
      <c r="A28" s="11" t="s">
        <v>5</v>
      </c>
      <c r="B28" s="29">
        <f t="shared" si="0"/>
        <v>122286</v>
      </c>
      <c r="C28" s="21">
        <v>23088</v>
      </c>
      <c r="D28" s="22">
        <v>16472</v>
      </c>
      <c r="E28" s="21">
        <v>82726</v>
      </c>
      <c r="L28" s="326"/>
    </row>
    <row r="29" spans="1:12" ht="21" customHeight="1" thickBot="1">
      <c r="A29" s="11" t="s">
        <v>52</v>
      </c>
      <c r="B29" s="29">
        <f t="shared" si="0"/>
        <v>30769</v>
      </c>
      <c r="C29" s="21">
        <v>12125</v>
      </c>
      <c r="D29" s="22">
        <v>7272</v>
      </c>
      <c r="E29" s="21">
        <v>11372</v>
      </c>
      <c r="L29" s="326"/>
    </row>
    <row r="30" spans="1:12" ht="21" customHeight="1" thickBot="1">
      <c r="A30" s="11" t="s">
        <v>6</v>
      </c>
      <c r="B30" s="29">
        <f t="shared" si="0"/>
        <v>18750</v>
      </c>
      <c r="C30" s="21">
        <v>3878</v>
      </c>
      <c r="D30" s="22">
        <v>1955</v>
      </c>
      <c r="E30" s="21">
        <v>12917</v>
      </c>
      <c r="L30" s="326"/>
    </row>
    <row r="31" spans="1:12" ht="21" customHeight="1" thickBot="1">
      <c r="A31" s="11" t="s">
        <v>53</v>
      </c>
      <c r="B31" s="29">
        <f t="shared" si="0"/>
        <v>30033</v>
      </c>
      <c r="C31" s="21">
        <v>4893</v>
      </c>
      <c r="D31" s="22">
        <v>3712</v>
      </c>
      <c r="E31" s="21">
        <v>21428</v>
      </c>
      <c r="L31" s="326"/>
    </row>
    <row r="32" spans="1:12" ht="21" customHeight="1" thickBot="1">
      <c r="A32" s="11" t="s">
        <v>54</v>
      </c>
      <c r="B32" s="29">
        <f t="shared" si="0"/>
        <v>48369</v>
      </c>
      <c r="C32" s="21">
        <v>10948</v>
      </c>
      <c r="D32" s="22">
        <v>7562</v>
      </c>
      <c r="E32" s="21">
        <v>29859</v>
      </c>
      <c r="L32" s="326"/>
    </row>
    <row r="33" spans="1:12" ht="21" customHeight="1" thickBot="1">
      <c r="A33" s="11" t="s">
        <v>55</v>
      </c>
      <c r="B33" s="29">
        <f t="shared" si="0"/>
        <v>43336</v>
      </c>
      <c r="C33" s="21">
        <v>14829</v>
      </c>
      <c r="D33" s="22">
        <v>11285</v>
      </c>
      <c r="E33" s="21">
        <v>17222</v>
      </c>
      <c r="L33" s="326"/>
    </row>
    <row r="34" spans="1:12" ht="21" customHeight="1" thickBot="1">
      <c r="A34" s="11" t="s">
        <v>56</v>
      </c>
      <c r="B34" s="29">
        <f t="shared" si="0"/>
        <v>6679</v>
      </c>
      <c r="C34" s="21">
        <v>1657</v>
      </c>
      <c r="D34" s="22">
        <v>1940</v>
      </c>
      <c r="E34" s="21">
        <v>3082</v>
      </c>
      <c r="L34" s="326"/>
    </row>
    <row r="35" spans="1:12" ht="21" customHeight="1" thickBot="1">
      <c r="A35" s="11" t="s">
        <v>7</v>
      </c>
      <c r="B35" s="29">
        <f t="shared" si="0"/>
        <v>35248</v>
      </c>
      <c r="C35" s="21">
        <v>10000</v>
      </c>
      <c r="D35" s="22">
        <v>9064</v>
      </c>
      <c r="E35" s="21">
        <v>16184</v>
      </c>
      <c r="L35" s="326"/>
    </row>
    <row r="36" spans="1:12" ht="21" customHeight="1" thickBot="1">
      <c r="A36" s="11" t="s">
        <v>57</v>
      </c>
      <c r="B36" s="29">
        <f t="shared" si="0"/>
        <v>111114</v>
      </c>
      <c r="C36" s="21">
        <v>49496</v>
      </c>
      <c r="D36" s="22">
        <v>29186</v>
      </c>
      <c r="E36" s="21">
        <v>32432</v>
      </c>
      <c r="L36" s="326"/>
    </row>
    <row r="37" spans="1:12" ht="21" customHeight="1" thickBot="1">
      <c r="A37" s="11" t="s">
        <v>8</v>
      </c>
      <c r="B37" s="29">
        <f t="shared" si="0"/>
        <v>36119</v>
      </c>
      <c r="C37" s="21">
        <v>12119</v>
      </c>
      <c r="D37" s="22">
        <v>6082</v>
      </c>
      <c r="E37" s="21">
        <v>17918</v>
      </c>
      <c r="L37" s="326"/>
    </row>
    <row r="38" spans="1:12" ht="21" customHeight="1" thickBot="1">
      <c r="A38" s="11" t="s">
        <v>9</v>
      </c>
      <c r="B38" s="29">
        <f t="shared" si="0"/>
        <v>120744</v>
      </c>
      <c r="C38" s="21">
        <v>45716</v>
      </c>
      <c r="D38" s="22">
        <v>26388</v>
      </c>
      <c r="E38" s="21">
        <v>48640</v>
      </c>
      <c r="L38" s="326"/>
    </row>
    <row r="39" spans="1:12" ht="21" customHeight="1" thickBot="1">
      <c r="A39" s="11" t="s">
        <v>58</v>
      </c>
      <c r="B39" s="29">
        <f t="shared" si="0"/>
        <v>38482</v>
      </c>
      <c r="C39" s="21">
        <v>15706</v>
      </c>
      <c r="D39" s="22">
        <v>8794</v>
      </c>
      <c r="E39" s="21">
        <v>13982</v>
      </c>
    </row>
    <row r="40" spans="1:12" ht="21" customHeight="1" thickBot="1">
      <c r="A40" s="11" t="s">
        <v>10</v>
      </c>
      <c r="B40" s="29">
        <f t="shared" si="0"/>
        <v>15413</v>
      </c>
      <c r="C40" s="21">
        <v>4369</v>
      </c>
      <c r="D40" s="22">
        <v>3582</v>
      </c>
      <c r="E40" s="21">
        <v>7462</v>
      </c>
    </row>
    <row r="41" spans="1:12" ht="21" customHeight="1" thickBot="1">
      <c r="A41" s="11" t="s">
        <v>11</v>
      </c>
      <c r="B41" s="29">
        <f t="shared" si="0"/>
        <v>45428</v>
      </c>
      <c r="C41" s="21">
        <v>12162</v>
      </c>
      <c r="D41" s="22">
        <v>7934</v>
      </c>
      <c r="E41" s="21">
        <v>25332</v>
      </c>
    </row>
    <row r="42" spans="1:12" ht="21" customHeight="1" thickBot="1">
      <c r="A42" s="11" t="s">
        <v>59</v>
      </c>
      <c r="B42" s="29">
        <f t="shared" si="0"/>
        <v>20822</v>
      </c>
      <c r="C42" s="21">
        <v>6699</v>
      </c>
      <c r="D42" s="22">
        <v>2607</v>
      </c>
      <c r="E42" s="21">
        <v>11516</v>
      </c>
    </row>
    <row r="43" spans="1:12" ht="12.75" customHeight="1">
      <c r="A43" s="154"/>
      <c r="B43" s="155"/>
      <c r="C43" s="155"/>
      <c r="D43" s="155"/>
      <c r="E43" s="155"/>
    </row>
    <row r="44" spans="1:12" ht="12.75" customHeight="1">
      <c r="A44" s="154"/>
      <c r="B44" s="155"/>
      <c r="C44" s="155"/>
      <c r="D44" s="155"/>
      <c r="E44" s="155"/>
    </row>
    <row r="45" spans="1:12" ht="12.75" customHeight="1">
      <c r="A45" s="26"/>
      <c r="B45" s="148"/>
      <c r="C45" s="148"/>
      <c r="D45" s="148"/>
      <c r="E45" s="148"/>
    </row>
    <row r="46" spans="1:12" ht="12.75" customHeight="1">
      <c r="A46" s="26"/>
      <c r="B46" s="148"/>
      <c r="C46" s="148"/>
      <c r="D46" s="148"/>
      <c r="E46" s="148"/>
    </row>
  </sheetData>
  <mergeCells count="1">
    <mergeCell ref="A1:E1"/>
  </mergeCells>
  <printOptions horizontalCentered="1" verticalCentered="1"/>
  <pageMargins left="0.39370078740157483" right="0.59055118110236227" top="0.19685039370078741" bottom="0.39370078740157483" header="0" footer="0"/>
  <pageSetup paperSize="9" scale="8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4BE0B-AB9D-4837-BF15-F9271E88AC2F}">
  <sheetPr>
    <tabColor rgb="FF9999FF"/>
    <pageSetUpPr fitToPage="1"/>
  </sheetPr>
  <dimension ref="A1:Q44"/>
  <sheetViews>
    <sheetView rightToLeft="1" view="pageBreakPreview" zoomScale="60" workbookViewId="0">
      <selection sqref="A1:N1"/>
    </sheetView>
  </sheetViews>
  <sheetFormatPr defaultColWidth="14.5703125" defaultRowHeight="18.75"/>
  <cols>
    <col min="1" max="1" width="17.42578125" style="30" customWidth="1"/>
    <col min="2" max="2" width="11.42578125" style="35" customWidth="1"/>
    <col min="3" max="3" width="10.140625" style="35" customWidth="1"/>
    <col min="4" max="4" width="9" style="35" customWidth="1"/>
    <col min="5" max="5" width="10.5703125" style="35" customWidth="1"/>
    <col min="6" max="6" width="9.28515625" style="35" customWidth="1"/>
    <col min="7" max="7" width="10.140625" style="35" customWidth="1"/>
    <col min="8" max="8" width="11.5703125" style="35" customWidth="1"/>
    <col min="9" max="9" width="8.140625" style="35" customWidth="1"/>
    <col min="10" max="10" width="9.7109375" style="35" customWidth="1"/>
    <col min="11" max="12" width="7.5703125" style="35" customWidth="1"/>
    <col min="13" max="13" width="8.42578125" style="35" customWidth="1"/>
    <col min="14" max="14" width="6.42578125" style="35" customWidth="1"/>
    <col min="15" max="15" width="12.7109375" style="35" customWidth="1"/>
    <col min="16" max="16" width="16.5703125" style="35" customWidth="1"/>
    <col min="17" max="17" width="7.85546875" style="35" customWidth="1"/>
    <col min="18" max="253" width="15.7109375" style="35" customWidth="1"/>
    <col min="254" max="254" width="19.7109375" style="35" customWidth="1"/>
    <col min="255" max="255" width="16.85546875" style="35" customWidth="1"/>
    <col min="256" max="256" width="14.5703125" style="35"/>
    <col min="257" max="257" width="17.42578125" style="35" customWidth="1"/>
    <col min="258" max="259" width="11.42578125" style="35" customWidth="1"/>
    <col min="260" max="260" width="13.85546875" style="35" customWidth="1"/>
    <col min="261" max="261" width="11.140625" style="35" customWidth="1"/>
    <col min="262" max="262" width="12.42578125" style="35" customWidth="1"/>
    <col min="263" max="263" width="11.140625" style="35" customWidth="1"/>
    <col min="264" max="264" width="15" style="35" customWidth="1"/>
    <col min="265" max="265" width="11.7109375" style="35" customWidth="1"/>
    <col min="266" max="266" width="7.5703125" style="35" customWidth="1"/>
    <col min="267" max="267" width="8.42578125" style="35" customWidth="1"/>
    <col min="268" max="268" width="6.42578125" style="35" customWidth="1"/>
    <col min="269" max="269" width="10.7109375" style="35" customWidth="1"/>
    <col min="270" max="509" width="15.7109375" style="35" customWidth="1"/>
    <col min="510" max="510" width="19.7109375" style="35" customWidth="1"/>
    <col min="511" max="511" width="16.85546875" style="35" customWidth="1"/>
    <col min="512" max="512" width="14.5703125" style="35"/>
    <col min="513" max="513" width="17.42578125" style="35" customWidth="1"/>
    <col min="514" max="515" width="11.42578125" style="35" customWidth="1"/>
    <col min="516" max="516" width="13.85546875" style="35" customWidth="1"/>
    <col min="517" max="517" width="11.140625" style="35" customWidth="1"/>
    <col min="518" max="518" width="12.42578125" style="35" customWidth="1"/>
    <col min="519" max="519" width="11.140625" style="35" customWidth="1"/>
    <col min="520" max="520" width="15" style="35" customWidth="1"/>
    <col min="521" max="521" width="11.7109375" style="35" customWidth="1"/>
    <col min="522" max="522" width="7.5703125" style="35" customWidth="1"/>
    <col min="523" max="523" width="8.42578125" style="35" customWidth="1"/>
    <col min="524" max="524" width="6.42578125" style="35" customWidth="1"/>
    <col min="525" max="525" width="10.7109375" style="35" customWidth="1"/>
    <col min="526" max="765" width="15.7109375" style="35" customWidth="1"/>
    <col min="766" max="766" width="19.7109375" style="35" customWidth="1"/>
    <col min="767" max="767" width="16.85546875" style="35" customWidth="1"/>
    <col min="768" max="768" width="14.5703125" style="35"/>
    <col min="769" max="769" width="17.42578125" style="35" customWidth="1"/>
    <col min="770" max="771" width="11.42578125" style="35" customWidth="1"/>
    <col min="772" max="772" width="13.85546875" style="35" customWidth="1"/>
    <col min="773" max="773" width="11.140625" style="35" customWidth="1"/>
    <col min="774" max="774" width="12.42578125" style="35" customWidth="1"/>
    <col min="775" max="775" width="11.140625" style="35" customWidth="1"/>
    <col min="776" max="776" width="15" style="35" customWidth="1"/>
    <col min="777" max="777" width="11.7109375" style="35" customWidth="1"/>
    <col min="778" max="778" width="7.5703125" style="35" customWidth="1"/>
    <col min="779" max="779" width="8.42578125" style="35" customWidth="1"/>
    <col min="780" max="780" width="6.42578125" style="35" customWidth="1"/>
    <col min="781" max="781" width="10.7109375" style="35" customWidth="1"/>
    <col min="782" max="1021" width="15.7109375" style="35" customWidth="1"/>
    <col min="1022" max="1022" width="19.7109375" style="35" customWidth="1"/>
    <col min="1023" max="1023" width="16.85546875" style="35" customWidth="1"/>
    <col min="1024" max="1024" width="14.5703125" style="35"/>
    <col min="1025" max="1025" width="17.42578125" style="35" customWidth="1"/>
    <col min="1026" max="1027" width="11.42578125" style="35" customWidth="1"/>
    <col min="1028" max="1028" width="13.85546875" style="35" customWidth="1"/>
    <col min="1029" max="1029" width="11.140625" style="35" customWidth="1"/>
    <col min="1030" max="1030" width="12.42578125" style="35" customWidth="1"/>
    <col min="1031" max="1031" width="11.140625" style="35" customWidth="1"/>
    <col min="1032" max="1032" width="15" style="35" customWidth="1"/>
    <col min="1033" max="1033" width="11.7109375" style="35" customWidth="1"/>
    <col min="1034" max="1034" width="7.5703125" style="35" customWidth="1"/>
    <col min="1035" max="1035" width="8.42578125" style="35" customWidth="1"/>
    <col min="1036" max="1036" width="6.42578125" style="35" customWidth="1"/>
    <col min="1037" max="1037" width="10.7109375" style="35" customWidth="1"/>
    <col min="1038" max="1277" width="15.7109375" style="35" customWidth="1"/>
    <col min="1278" max="1278" width="19.7109375" style="35" customWidth="1"/>
    <col min="1279" max="1279" width="16.85546875" style="35" customWidth="1"/>
    <col min="1280" max="1280" width="14.5703125" style="35"/>
    <col min="1281" max="1281" width="17.42578125" style="35" customWidth="1"/>
    <col min="1282" max="1283" width="11.42578125" style="35" customWidth="1"/>
    <col min="1284" max="1284" width="13.85546875" style="35" customWidth="1"/>
    <col min="1285" max="1285" width="11.140625" style="35" customWidth="1"/>
    <col min="1286" max="1286" width="12.42578125" style="35" customWidth="1"/>
    <col min="1287" max="1287" width="11.140625" style="35" customWidth="1"/>
    <col min="1288" max="1288" width="15" style="35" customWidth="1"/>
    <col min="1289" max="1289" width="11.7109375" style="35" customWidth="1"/>
    <col min="1290" max="1290" width="7.5703125" style="35" customWidth="1"/>
    <col min="1291" max="1291" width="8.42578125" style="35" customWidth="1"/>
    <col min="1292" max="1292" width="6.42578125" style="35" customWidth="1"/>
    <col min="1293" max="1293" width="10.7109375" style="35" customWidth="1"/>
    <col min="1294" max="1533" width="15.7109375" style="35" customWidth="1"/>
    <col min="1534" max="1534" width="19.7109375" style="35" customWidth="1"/>
    <col min="1535" max="1535" width="16.85546875" style="35" customWidth="1"/>
    <col min="1536" max="1536" width="14.5703125" style="35"/>
    <col min="1537" max="1537" width="17.42578125" style="35" customWidth="1"/>
    <col min="1538" max="1539" width="11.42578125" style="35" customWidth="1"/>
    <col min="1540" max="1540" width="13.85546875" style="35" customWidth="1"/>
    <col min="1541" max="1541" width="11.140625" style="35" customWidth="1"/>
    <col min="1542" max="1542" width="12.42578125" style="35" customWidth="1"/>
    <col min="1543" max="1543" width="11.140625" style="35" customWidth="1"/>
    <col min="1544" max="1544" width="15" style="35" customWidth="1"/>
    <col min="1545" max="1545" width="11.7109375" style="35" customWidth="1"/>
    <col min="1546" max="1546" width="7.5703125" style="35" customWidth="1"/>
    <col min="1547" max="1547" width="8.42578125" style="35" customWidth="1"/>
    <col min="1548" max="1548" width="6.42578125" style="35" customWidth="1"/>
    <col min="1549" max="1549" width="10.7109375" style="35" customWidth="1"/>
    <col min="1550" max="1789" width="15.7109375" style="35" customWidth="1"/>
    <col min="1790" max="1790" width="19.7109375" style="35" customWidth="1"/>
    <col min="1791" max="1791" width="16.85546875" style="35" customWidth="1"/>
    <col min="1792" max="1792" width="14.5703125" style="35"/>
    <col min="1793" max="1793" width="17.42578125" style="35" customWidth="1"/>
    <col min="1794" max="1795" width="11.42578125" style="35" customWidth="1"/>
    <col min="1796" max="1796" width="13.85546875" style="35" customWidth="1"/>
    <col min="1797" max="1797" width="11.140625" style="35" customWidth="1"/>
    <col min="1798" max="1798" width="12.42578125" style="35" customWidth="1"/>
    <col min="1799" max="1799" width="11.140625" style="35" customWidth="1"/>
    <col min="1800" max="1800" width="15" style="35" customWidth="1"/>
    <col min="1801" max="1801" width="11.7109375" style="35" customWidth="1"/>
    <col min="1802" max="1802" width="7.5703125" style="35" customWidth="1"/>
    <col min="1803" max="1803" width="8.42578125" style="35" customWidth="1"/>
    <col min="1804" max="1804" width="6.42578125" style="35" customWidth="1"/>
    <col min="1805" max="1805" width="10.7109375" style="35" customWidth="1"/>
    <col min="1806" max="2045" width="15.7109375" style="35" customWidth="1"/>
    <col min="2046" max="2046" width="19.7109375" style="35" customWidth="1"/>
    <col min="2047" max="2047" width="16.85546875" style="35" customWidth="1"/>
    <col min="2048" max="2048" width="14.5703125" style="35"/>
    <col min="2049" max="2049" width="17.42578125" style="35" customWidth="1"/>
    <col min="2050" max="2051" width="11.42578125" style="35" customWidth="1"/>
    <col min="2052" max="2052" width="13.85546875" style="35" customWidth="1"/>
    <col min="2053" max="2053" width="11.140625" style="35" customWidth="1"/>
    <col min="2054" max="2054" width="12.42578125" style="35" customWidth="1"/>
    <col min="2055" max="2055" width="11.140625" style="35" customWidth="1"/>
    <col min="2056" max="2056" width="15" style="35" customWidth="1"/>
    <col min="2057" max="2057" width="11.7109375" style="35" customWidth="1"/>
    <col min="2058" max="2058" width="7.5703125" style="35" customWidth="1"/>
    <col min="2059" max="2059" width="8.42578125" style="35" customWidth="1"/>
    <col min="2060" max="2060" width="6.42578125" style="35" customWidth="1"/>
    <col min="2061" max="2061" width="10.7109375" style="35" customWidth="1"/>
    <col min="2062" max="2301" width="15.7109375" style="35" customWidth="1"/>
    <col min="2302" max="2302" width="19.7109375" style="35" customWidth="1"/>
    <col min="2303" max="2303" width="16.85546875" style="35" customWidth="1"/>
    <col min="2304" max="2304" width="14.5703125" style="35"/>
    <col min="2305" max="2305" width="17.42578125" style="35" customWidth="1"/>
    <col min="2306" max="2307" width="11.42578125" style="35" customWidth="1"/>
    <col min="2308" max="2308" width="13.85546875" style="35" customWidth="1"/>
    <col min="2309" max="2309" width="11.140625" style="35" customWidth="1"/>
    <col min="2310" max="2310" width="12.42578125" style="35" customWidth="1"/>
    <col min="2311" max="2311" width="11.140625" style="35" customWidth="1"/>
    <col min="2312" max="2312" width="15" style="35" customWidth="1"/>
    <col min="2313" max="2313" width="11.7109375" style="35" customWidth="1"/>
    <col min="2314" max="2314" width="7.5703125" style="35" customWidth="1"/>
    <col min="2315" max="2315" width="8.42578125" style="35" customWidth="1"/>
    <col min="2316" max="2316" width="6.42578125" style="35" customWidth="1"/>
    <col min="2317" max="2317" width="10.7109375" style="35" customWidth="1"/>
    <col min="2318" max="2557" width="15.7109375" style="35" customWidth="1"/>
    <col min="2558" max="2558" width="19.7109375" style="35" customWidth="1"/>
    <col min="2559" max="2559" width="16.85546875" style="35" customWidth="1"/>
    <col min="2560" max="2560" width="14.5703125" style="35"/>
    <col min="2561" max="2561" width="17.42578125" style="35" customWidth="1"/>
    <col min="2562" max="2563" width="11.42578125" style="35" customWidth="1"/>
    <col min="2564" max="2564" width="13.85546875" style="35" customWidth="1"/>
    <col min="2565" max="2565" width="11.140625" style="35" customWidth="1"/>
    <col min="2566" max="2566" width="12.42578125" style="35" customWidth="1"/>
    <col min="2567" max="2567" width="11.140625" style="35" customWidth="1"/>
    <col min="2568" max="2568" width="15" style="35" customWidth="1"/>
    <col min="2569" max="2569" width="11.7109375" style="35" customWidth="1"/>
    <col min="2570" max="2570" width="7.5703125" style="35" customWidth="1"/>
    <col min="2571" max="2571" width="8.42578125" style="35" customWidth="1"/>
    <col min="2572" max="2572" width="6.42578125" style="35" customWidth="1"/>
    <col min="2573" max="2573" width="10.7109375" style="35" customWidth="1"/>
    <col min="2574" max="2813" width="15.7109375" style="35" customWidth="1"/>
    <col min="2814" max="2814" width="19.7109375" style="35" customWidth="1"/>
    <col min="2815" max="2815" width="16.85546875" style="35" customWidth="1"/>
    <col min="2816" max="2816" width="14.5703125" style="35"/>
    <col min="2817" max="2817" width="17.42578125" style="35" customWidth="1"/>
    <col min="2818" max="2819" width="11.42578125" style="35" customWidth="1"/>
    <col min="2820" max="2820" width="13.85546875" style="35" customWidth="1"/>
    <col min="2821" max="2821" width="11.140625" style="35" customWidth="1"/>
    <col min="2822" max="2822" width="12.42578125" style="35" customWidth="1"/>
    <col min="2823" max="2823" width="11.140625" style="35" customWidth="1"/>
    <col min="2824" max="2824" width="15" style="35" customWidth="1"/>
    <col min="2825" max="2825" width="11.7109375" style="35" customWidth="1"/>
    <col min="2826" max="2826" width="7.5703125" style="35" customWidth="1"/>
    <col min="2827" max="2827" width="8.42578125" style="35" customWidth="1"/>
    <col min="2828" max="2828" width="6.42578125" style="35" customWidth="1"/>
    <col min="2829" max="2829" width="10.7109375" style="35" customWidth="1"/>
    <col min="2830" max="3069" width="15.7109375" style="35" customWidth="1"/>
    <col min="3070" max="3070" width="19.7109375" style="35" customWidth="1"/>
    <col min="3071" max="3071" width="16.85546875" style="35" customWidth="1"/>
    <col min="3072" max="3072" width="14.5703125" style="35"/>
    <col min="3073" max="3073" width="17.42578125" style="35" customWidth="1"/>
    <col min="3074" max="3075" width="11.42578125" style="35" customWidth="1"/>
    <col min="3076" max="3076" width="13.85546875" style="35" customWidth="1"/>
    <col min="3077" max="3077" width="11.140625" style="35" customWidth="1"/>
    <col min="3078" max="3078" width="12.42578125" style="35" customWidth="1"/>
    <col min="3079" max="3079" width="11.140625" style="35" customWidth="1"/>
    <col min="3080" max="3080" width="15" style="35" customWidth="1"/>
    <col min="3081" max="3081" width="11.7109375" style="35" customWidth="1"/>
    <col min="3082" max="3082" width="7.5703125" style="35" customWidth="1"/>
    <col min="3083" max="3083" width="8.42578125" style="35" customWidth="1"/>
    <col min="3084" max="3084" width="6.42578125" style="35" customWidth="1"/>
    <col min="3085" max="3085" width="10.7109375" style="35" customWidth="1"/>
    <col min="3086" max="3325" width="15.7109375" style="35" customWidth="1"/>
    <col min="3326" max="3326" width="19.7109375" style="35" customWidth="1"/>
    <col min="3327" max="3327" width="16.85546875" style="35" customWidth="1"/>
    <col min="3328" max="3328" width="14.5703125" style="35"/>
    <col min="3329" max="3329" width="17.42578125" style="35" customWidth="1"/>
    <col min="3330" max="3331" width="11.42578125" style="35" customWidth="1"/>
    <col min="3332" max="3332" width="13.85546875" style="35" customWidth="1"/>
    <col min="3333" max="3333" width="11.140625" style="35" customWidth="1"/>
    <col min="3334" max="3334" width="12.42578125" style="35" customWidth="1"/>
    <col min="3335" max="3335" width="11.140625" style="35" customWidth="1"/>
    <col min="3336" max="3336" width="15" style="35" customWidth="1"/>
    <col min="3337" max="3337" width="11.7109375" style="35" customWidth="1"/>
    <col min="3338" max="3338" width="7.5703125" style="35" customWidth="1"/>
    <col min="3339" max="3339" width="8.42578125" style="35" customWidth="1"/>
    <col min="3340" max="3340" width="6.42578125" style="35" customWidth="1"/>
    <col min="3341" max="3341" width="10.7109375" style="35" customWidth="1"/>
    <col min="3342" max="3581" width="15.7109375" style="35" customWidth="1"/>
    <col min="3582" max="3582" width="19.7109375" style="35" customWidth="1"/>
    <col min="3583" max="3583" width="16.85546875" style="35" customWidth="1"/>
    <col min="3584" max="3584" width="14.5703125" style="35"/>
    <col min="3585" max="3585" width="17.42578125" style="35" customWidth="1"/>
    <col min="3586" max="3587" width="11.42578125" style="35" customWidth="1"/>
    <col min="3588" max="3588" width="13.85546875" style="35" customWidth="1"/>
    <col min="3589" max="3589" width="11.140625" style="35" customWidth="1"/>
    <col min="3590" max="3590" width="12.42578125" style="35" customWidth="1"/>
    <col min="3591" max="3591" width="11.140625" style="35" customWidth="1"/>
    <col min="3592" max="3592" width="15" style="35" customWidth="1"/>
    <col min="3593" max="3593" width="11.7109375" style="35" customWidth="1"/>
    <col min="3594" max="3594" width="7.5703125" style="35" customWidth="1"/>
    <col min="3595" max="3595" width="8.42578125" style="35" customWidth="1"/>
    <col min="3596" max="3596" width="6.42578125" style="35" customWidth="1"/>
    <col min="3597" max="3597" width="10.7109375" style="35" customWidth="1"/>
    <col min="3598" max="3837" width="15.7109375" style="35" customWidth="1"/>
    <col min="3838" max="3838" width="19.7109375" style="35" customWidth="1"/>
    <col min="3839" max="3839" width="16.85546875" style="35" customWidth="1"/>
    <col min="3840" max="3840" width="14.5703125" style="35"/>
    <col min="3841" max="3841" width="17.42578125" style="35" customWidth="1"/>
    <col min="3842" max="3843" width="11.42578125" style="35" customWidth="1"/>
    <col min="3844" max="3844" width="13.85546875" style="35" customWidth="1"/>
    <col min="3845" max="3845" width="11.140625" style="35" customWidth="1"/>
    <col min="3846" max="3846" width="12.42578125" style="35" customWidth="1"/>
    <col min="3847" max="3847" width="11.140625" style="35" customWidth="1"/>
    <col min="3848" max="3848" width="15" style="35" customWidth="1"/>
    <col min="3849" max="3849" width="11.7109375" style="35" customWidth="1"/>
    <col min="3850" max="3850" width="7.5703125" style="35" customWidth="1"/>
    <col min="3851" max="3851" width="8.42578125" style="35" customWidth="1"/>
    <col min="3852" max="3852" width="6.42578125" style="35" customWidth="1"/>
    <col min="3853" max="3853" width="10.7109375" style="35" customWidth="1"/>
    <col min="3854" max="4093" width="15.7109375" style="35" customWidth="1"/>
    <col min="4094" max="4094" width="19.7109375" style="35" customWidth="1"/>
    <col min="4095" max="4095" width="16.85546875" style="35" customWidth="1"/>
    <col min="4096" max="4096" width="14.5703125" style="35"/>
    <col min="4097" max="4097" width="17.42578125" style="35" customWidth="1"/>
    <col min="4098" max="4099" width="11.42578125" style="35" customWidth="1"/>
    <col min="4100" max="4100" width="13.85546875" style="35" customWidth="1"/>
    <col min="4101" max="4101" width="11.140625" style="35" customWidth="1"/>
    <col min="4102" max="4102" width="12.42578125" style="35" customWidth="1"/>
    <col min="4103" max="4103" width="11.140625" style="35" customWidth="1"/>
    <col min="4104" max="4104" width="15" style="35" customWidth="1"/>
    <col min="4105" max="4105" width="11.7109375" style="35" customWidth="1"/>
    <col min="4106" max="4106" width="7.5703125" style="35" customWidth="1"/>
    <col min="4107" max="4107" width="8.42578125" style="35" customWidth="1"/>
    <col min="4108" max="4108" width="6.42578125" style="35" customWidth="1"/>
    <col min="4109" max="4109" width="10.7109375" style="35" customWidth="1"/>
    <col min="4110" max="4349" width="15.7109375" style="35" customWidth="1"/>
    <col min="4350" max="4350" width="19.7109375" style="35" customWidth="1"/>
    <col min="4351" max="4351" width="16.85546875" style="35" customWidth="1"/>
    <col min="4352" max="4352" width="14.5703125" style="35"/>
    <col min="4353" max="4353" width="17.42578125" style="35" customWidth="1"/>
    <col min="4354" max="4355" width="11.42578125" style="35" customWidth="1"/>
    <col min="4356" max="4356" width="13.85546875" style="35" customWidth="1"/>
    <col min="4357" max="4357" width="11.140625" style="35" customWidth="1"/>
    <col min="4358" max="4358" width="12.42578125" style="35" customWidth="1"/>
    <col min="4359" max="4359" width="11.140625" style="35" customWidth="1"/>
    <col min="4360" max="4360" width="15" style="35" customWidth="1"/>
    <col min="4361" max="4361" width="11.7109375" style="35" customWidth="1"/>
    <col min="4362" max="4362" width="7.5703125" style="35" customWidth="1"/>
    <col min="4363" max="4363" width="8.42578125" style="35" customWidth="1"/>
    <col min="4364" max="4364" width="6.42578125" style="35" customWidth="1"/>
    <col min="4365" max="4365" width="10.7109375" style="35" customWidth="1"/>
    <col min="4366" max="4605" width="15.7109375" style="35" customWidth="1"/>
    <col min="4606" max="4606" width="19.7109375" style="35" customWidth="1"/>
    <col min="4607" max="4607" width="16.85546875" style="35" customWidth="1"/>
    <col min="4608" max="4608" width="14.5703125" style="35"/>
    <col min="4609" max="4609" width="17.42578125" style="35" customWidth="1"/>
    <col min="4610" max="4611" width="11.42578125" style="35" customWidth="1"/>
    <col min="4612" max="4612" width="13.85546875" style="35" customWidth="1"/>
    <col min="4613" max="4613" width="11.140625" style="35" customWidth="1"/>
    <col min="4614" max="4614" width="12.42578125" style="35" customWidth="1"/>
    <col min="4615" max="4615" width="11.140625" style="35" customWidth="1"/>
    <col min="4616" max="4616" width="15" style="35" customWidth="1"/>
    <col min="4617" max="4617" width="11.7109375" style="35" customWidth="1"/>
    <col min="4618" max="4618" width="7.5703125" style="35" customWidth="1"/>
    <col min="4619" max="4619" width="8.42578125" style="35" customWidth="1"/>
    <col min="4620" max="4620" width="6.42578125" style="35" customWidth="1"/>
    <col min="4621" max="4621" width="10.7109375" style="35" customWidth="1"/>
    <col min="4622" max="4861" width="15.7109375" style="35" customWidth="1"/>
    <col min="4862" max="4862" width="19.7109375" style="35" customWidth="1"/>
    <col min="4863" max="4863" width="16.85546875" style="35" customWidth="1"/>
    <col min="4864" max="4864" width="14.5703125" style="35"/>
    <col min="4865" max="4865" width="17.42578125" style="35" customWidth="1"/>
    <col min="4866" max="4867" width="11.42578125" style="35" customWidth="1"/>
    <col min="4868" max="4868" width="13.85546875" style="35" customWidth="1"/>
    <col min="4869" max="4869" width="11.140625" style="35" customWidth="1"/>
    <col min="4870" max="4870" width="12.42578125" style="35" customWidth="1"/>
    <col min="4871" max="4871" width="11.140625" style="35" customWidth="1"/>
    <col min="4872" max="4872" width="15" style="35" customWidth="1"/>
    <col min="4873" max="4873" width="11.7109375" style="35" customWidth="1"/>
    <col min="4874" max="4874" width="7.5703125" style="35" customWidth="1"/>
    <col min="4875" max="4875" width="8.42578125" style="35" customWidth="1"/>
    <col min="4876" max="4876" width="6.42578125" style="35" customWidth="1"/>
    <col min="4877" max="4877" width="10.7109375" style="35" customWidth="1"/>
    <col min="4878" max="5117" width="15.7109375" style="35" customWidth="1"/>
    <col min="5118" max="5118" width="19.7109375" style="35" customWidth="1"/>
    <col min="5119" max="5119" width="16.85546875" style="35" customWidth="1"/>
    <col min="5120" max="5120" width="14.5703125" style="35"/>
    <col min="5121" max="5121" width="17.42578125" style="35" customWidth="1"/>
    <col min="5122" max="5123" width="11.42578125" style="35" customWidth="1"/>
    <col min="5124" max="5124" width="13.85546875" style="35" customWidth="1"/>
    <col min="5125" max="5125" width="11.140625" style="35" customWidth="1"/>
    <col min="5126" max="5126" width="12.42578125" style="35" customWidth="1"/>
    <col min="5127" max="5127" width="11.140625" style="35" customWidth="1"/>
    <col min="5128" max="5128" width="15" style="35" customWidth="1"/>
    <col min="5129" max="5129" width="11.7109375" style="35" customWidth="1"/>
    <col min="5130" max="5130" width="7.5703125" style="35" customWidth="1"/>
    <col min="5131" max="5131" width="8.42578125" style="35" customWidth="1"/>
    <col min="5132" max="5132" width="6.42578125" style="35" customWidth="1"/>
    <col min="5133" max="5133" width="10.7109375" style="35" customWidth="1"/>
    <col min="5134" max="5373" width="15.7109375" style="35" customWidth="1"/>
    <col min="5374" max="5374" width="19.7109375" style="35" customWidth="1"/>
    <col min="5375" max="5375" width="16.85546875" style="35" customWidth="1"/>
    <col min="5376" max="5376" width="14.5703125" style="35"/>
    <col min="5377" max="5377" width="17.42578125" style="35" customWidth="1"/>
    <col min="5378" max="5379" width="11.42578125" style="35" customWidth="1"/>
    <col min="5380" max="5380" width="13.85546875" style="35" customWidth="1"/>
    <col min="5381" max="5381" width="11.140625" style="35" customWidth="1"/>
    <col min="5382" max="5382" width="12.42578125" style="35" customWidth="1"/>
    <col min="5383" max="5383" width="11.140625" style="35" customWidth="1"/>
    <col min="5384" max="5384" width="15" style="35" customWidth="1"/>
    <col min="5385" max="5385" width="11.7109375" style="35" customWidth="1"/>
    <col min="5386" max="5386" width="7.5703125" style="35" customWidth="1"/>
    <col min="5387" max="5387" width="8.42578125" style="35" customWidth="1"/>
    <col min="5388" max="5388" width="6.42578125" style="35" customWidth="1"/>
    <col min="5389" max="5389" width="10.7109375" style="35" customWidth="1"/>
    <col min="5390" max="5629" width="15.7109375" style="35" customWidth="1"/>
    <col min="5630" max="5630" width="19.7109375" style="35" customWidth="1"/>
    <col min="5631" max="5631" width="16.85546875" style="35" customWidth="1"/>
    <col min="5632" max="5632" width="14.5703125" style="35"/>
    <col min="5633" max="5633" width="17.42578125" style="35" customWidth="1"/>
    <col min="5634" max="5635" width="11.42578125" style="35" customWidth="1"/>
    <col min="5636" max="5636" width="13.85546875" style="35" customWidth="1"/>
    <col min="5637" max="5637" width="11.140625" style="35" customWidth="1"/>
    <col min="5638" max="5638" width="12.42578125" style="35" customWidth="1"/>
    <col min="5639" max="5639" width="11.140625" style="35" customWidth="1"/>
    <col min="5640" max="5640" width="15" style="35" customWidth="1"/>
    <col min="5641" max="5641" width="11.7109375" style="35" customWidth="1"/>
    <col min="5642" max="5642" width="7.5703125" style="35" customWidth="1"/>
    <col min="5643" max="5643" width="8.42578125" style="35" customWidth="1"/>
    <col min="5644" max="5644" width="6.42578125" style="35" customWidth="1"/>
    <col min="5645" max="5645" width="10.7109375" style="35" customWidth="1"/>
    <col min="5646" max="5885" width="15.7109375" style="35" customWidth="1"/>
    <col min="5886" max="5886" width="19.7109375" style="35" customWidth="1"/>
    <col min="5887" max="5887" width="16.85546875" style="35" customWidth="1"/>
    <col min="5888" max="5888" width="14.5703125" style="35"/>
    <col min="5889" max="5889" width="17.42578125" style="35" customWidth="1"/>
    <col min="5890" max="5891" width="11.42578125" style="35" customWidth="1"/>
    <col min="5892" max="5892" width="13.85546875" style="35" customWidth="1"/>
    <col min="5893" max="5893" width="11.140625" style="35" customWidth="1"/>
    <col min="5894" max="5894" width="12.42578125" style="35" customWidth="1"/>
    <col min="5895" max="5895" width="11.140625" style="35" customWidth="1"/>
    <col min="5896" max="5896" width="15" style="35" customWidth="1"/>
    <col min="5897" max="5897" width="11.7109375" style="35" customWidth="1"/>
    <col min="5898" max="5898" width="7.5703125" style="35" customWidth="1"/>
    <col min="5899" max="5899" width="8.42578125" style="35" customWidth="1"/>
    <col min="5900" max="5900" width="6.42578125" style="35" customWidth="1"/>
    <col min="5901" max="5901" width="10.7109375" style="35" customWidth="1"/>
    <col min="5902" max="6141" width="15.7109375" style="35" customWidth="1"/>
    <col min="6142" max="6142" width="19.7109375" style="35" customWidth="1"/>
    <col min="6143" max="6143" width="16.85546875" style="35" customWidth="1"/>
    <col min="6144" max="6144" width="14.5703125" style="35"/>
    <col min="6145" max="6145" width="17.42578125" style="35" customWidth="1"/>
    <col min="6146" max="6147" width="11.42578125" style="35" customWidth="1"/>
    <col min="6148" max="6148" width="13.85546875" style="35" customWidth="1"/>
    <col min="6149" max="6149" width="11.140625" style="35" customWidth="1"/>
    <col min="6150" max="6150" width="12.42578125" style="35" customWidth="1"/>
    <col min="6151" max="6151" width="11.140625" style="35" customWidth="1"/>
    <col min="6152" max="6152" width="15" style="35" customWidth="1"/>
    <col min="6153" max="6153" width="11.7109375" style="35" customWidth="1"/>
    <col min="6154" max="6154" width="7.5703125" style="35" customWidth="1"/>
    <col min="6155" max="6155" width="8.42578125" style="35" customWidth="1"/>
    <col min="6156" max="6156" width="6.42578125" style="35" customWidth="1"/>
    <col min="6157" max="6157" width="10.7109375" style="35" customWidth="1"/>
    <col min="6158" max="6397" width="15.7109375" style="35" customWidth="1"/>
    <col min="6398" max="6398" width="19.7109375" style="35" customWidth="1"/>
    <col min="6399" max="6399" width="16.85546875" style="35" customWidth="1"/>
    <col min="6400" max="6400" width="14.5703125" style="35"/>
    <col min="6401" max="6401" width="17.42578125" style="35" customWidth="1"/>
    <col min="6402" max="6403" width="11.42578125" style="35" customWidth="1"/>
    <col min="6404" max="6404" width="13.85546875" style="35" customWidth="1"/>
    <col min="6405" max="6405" width="11.140625" style="35" customWidth="1"/>
    <col min="6406" max="6406" width="12.42578125" style="35" customWidth="1"/>
    <col min="6407" max="6407" width="11.140625" style="35" customWidth="1"/>
    <col min="6408" max="6408" width="15" style="35" customWidth="1"/>
    <col min="6409" max="6409" width="11.7109375" style="35" customWidth="1"/>
    <col min="6410" max="6410" width="7.5703125" style="35" customWidth="1"/>
    <col min="6411" max="6411" width="8.42578125" style="35" customWidth="1"/>
    <col min="6412" max="6412" width="6.42578125" style="35" customWidth="1"/>
    <col min="6413" max="6413" width="10.7109375" style="35" customWidth="1"/>
    <col min="6414" max="6653" width="15.7109375" style="35" customWidth="1"/>
    <col min="6654" max="6654" width="19.7109375" style="35" customWidth="1"/>
    <col min="6655" max="6655" width="16.85546875" style="35" customWidth="1"/>
    <col min="6656" max="6656" width="14.5703125" style="35"/>
    <col min="6657" max="6657" width="17.42578125" style="35" customWidth="1"/>
    <col min="6658" max="6659" width="11.42578125" style="35" customWidth="1"/>
    <col min="6660" max="6660" width="13.85546875" style="35" customWidth="1"/>
    <col min="6661" max="6661" width="11.140625" style="35" customWidth="1"/>
    <col min="6662" max="6662" width="12.42578125" style="35" customWidth="1"/>
    <col min="6663" max="6663" width="11.140625" style="35" customWidth="1"/>
    <col min="6664" max="6664" width="15" style="35" customWidth="1"/>
    <col min="6665" max="6665" width="11.7109375" style="35" customWidth="1"/>
    <col min="6666" max="6666" width="7.5703125" style="35" customWidth="1"/>
    <col min="6667" max="6667" width="8.42578125" style="35" customWidth="1"/>
    <col min="6668" max="6668" width="6.42578125" style="35" customWidth="1"/>
    <col min="6669" max="6669" width="10.7109375" style="35" customWidth="1"/>
    <col min="6670" max="6909" width="15.7109375" style="35" customWidth="1"/>
    <col min="6910" max="6910" width="19.7109375" style="35" customWidth="1"/>
    <col min="6911" max="6911" width="16.85546875" style="35" customWidth="1"/>
    <col min="6912" max="6912" width="14.5703125" style="35"/>
    <col min="6913" max="6913" width="17.42578125" style="35" customWidth="1"/>
    <col min="6914" max="6915" width="11.42578125" style="35" customWidth="1"/>
    <col min="6916" max="6916" width="13.85546875" style="35" customWidth="1"/>
    <col min="6917" max="6917" width="11.140625" style="35" customWidth="1"/>
    <col min="6918" max="6918" width="12.42578125" style="35" customWidth="1"/>
    <col min="6919" max="6919" width="11.140625" style="35" customWidth="1"/>
    <col min="6920" max="6920" width="15" style="35" customWidth="1"/>
    <col min="6921" max="6921" width="11.7109375" style="35" customWidth="1"/>
    <col min="6922" max="6922" width="7.5703125" style="35" customWidth="1"/>
    <col min="6923" max="6923" width="8.42578125" style="35" customWidth="1"/>
    <col min="6924" max="6924" width="6.42578125" style="35" customWidth="1"/>
    <col min="6925" max="6925" width="10.7109375" style="35" customWidth="1"/>
    <col min="6926" max="7165" width="15.7109375" style="35" customWidth="1"/>
    <col min="7166" max="7166" width="19.7109375" style="35" customWidth="1"/>
    <col min="7167" max="7167" width="16.85546875" style="35" customWidth="1"/>
    <col min="7168" max="7168" width="14.5703125" style="35"/>
    <col min="7169" max="7169" width="17.42578125" style="35" customWidth="1"/>
    <col min="7170" max="7171" width="11.42578125" style="35" customWidth="1"/>
    <col min="7172" max="7172" width="13.85546875" style="35" customWidth="1"/>
    <col min="7173" max="7173" width="11.140625" style="35" customWidth="1"/>
    <col min="7174" max="7174" width="12.42578125" style="35" customWidth="1"/>
    <col min="7175" max="7175" width="11.140625" style="35" customWidth="1"/>
    <col min="7176" max="7176" width="15" style="35" customWidth="1"/>
    <col min="7177" max="7177" width="11.7109375" style="35" customWidth="1"/>
    <col min="7178" max="7178" width="7.5703125" style="35" customWidth="1"/>
    <col min="7179" max="7179" width="8.42578125" style="35" customWidth="1"/>
    <col min="7180" max="7180" width="6.42578125" style="35" customWidth="1"/>
    <col min="7181" max="7181" width="10.7109375" style="35" customWidth="1"/>
    <col min="7182" max="7421" width="15.7109375" style="35" customWidth="1"/>
    <col min="7422" max="7422" width="19.7109375" style="35" customWidth="1"/>
    <col min="7423" max="7423" width="16.85546875" style="35" customWidth="1"/>
    <col min="7424" max="7424" width="14.5703125" style="35"/>
    <col min="7425" max="7425" width="17.42578125" style="35" customWidth="1"/>
    <col min="7426" max="7427" width="11.42578125" style="35" customWidth="1"/>
    <col min="7428" max="7428" width="13.85546875" style="35" customWidth="1"/>
    <col min="7429" max="7429" width="11.140625" style="35" customWidth="1"/>
    <col min="7430" max="7430" width="12.42578125" style="35" customWidth="1"/>
    <col min="7431" max="7431" width="11.140625" style="35" customWidth="1"/>
    <col min="7432" max="7432" width="15" style="35" customWidth="1"/>
    <col min="7433" max="7433" width="11.7109375" style="35" customWidth="1"/>
    <col min="7434" max="7434" width="7.5703125" style="35" customWidth="1"/>
    <col min="7435" max="7435" width="8.42578125" style="35" customWidth="1"/>
    <col min="7436" max="7436" width="6.42578125" style="35" customWidth="1"/>
    <col min="7437" max="7437" width="10.7109375" style="35" customWidth="1"/>
    <col min="7438" max="7677" width="15.7109375" style="35" customWidth="1"/>
    <col min="7678" max="7678" width="19.7109375" style="35" customWidth="1"/>
    <col min="7679" max="7679" width="16.85546875" style="35" customWidth="1"/>
    <col min="7680" max="7680" width="14.5703125" style="35"/>
    <col min="7681" max="7681" width="17.42578125" style="35" customWidth="1"/>
    <col min="7682" max="7683" width="11.42578125" style="35" customWidth="1"/>
    <col min="7684" max="7684" width="13.85546875" style="35" customWidth="1"/>
    <col min="7685" max="7685" width="11.140625" style="35" customWidth="1"/>
    <col min="7686" max="7686" width="12.42578125" style="35" customWidth="1"/>
    <col min="7687" max="7687" width="11.140625" style="35" customWidth="1"/>
    <col min="7688" max="7688" width="15" style="35" customWidth="1"/>
    <col min="7689" max="7689" width="11.7109375" style="35" customWidth="1"/>
    <col min="7690" max="7690" width="7.5703125" style="35" customWidth="1"/>
    <col min="7691" max="7691" width="8.42578125" style="35" customWidth="1"/>
    <col min="7692" max="7692" width="6.42578125" style="35" customWidth="1"/>
    <col min="7693" max="7693" width="10.7109375" style="35" customWidth="1"/>
    <col min="7694" max="7933" width="15.7109375" style="35" customWidth="1"/>
    <col min="7934" max="7934" width="19.7109375" style="35" customWidth="1"/>
    <col min="7935" max="7935" width="16.85546875" style="35" customWidth="1"/>
    <col min="7936" max="7936" width="14.5703125" style="35"/>
    <col min="7937" max="7937" width="17.42578125" style="35" customWidth="1"/>
    <col min="7938" max="7939" width="11.42578125" style="35" customWidth="1"/>
    <col min="7940" max="7940" width="13.85546875" style="35" customWidth="1"/>
    <col min="7941" max="7941" width="11.140625" style="35" customWidth="1"/>
    <col min="7942" max="7942" width="12.42578125" style="35" customWidth="1"/>
    <col min="7943" max="7943" width="11.140625" style="35" customWidth="1"/>
    <col min="7944" max="7944" width="15" style="35" customWidth="1"/>
    <col min="7945" max="7945" width="11.7109375" style="35" customWidth="1"/>
    <col min="7946" max="7946" width="7.5703125" style="35" customWidth="1"/>
    <col min="7947" max="7947" width="8.42578125" style="35" customWidth="1"/>
    <col min="7948" max="7948" width="6.42578125" style="35" customWidth="1"/>
    <col min="7949" max="7949" width="10.7109375" style="35" customWidth="1"/>
    <col min="7950" max="8189" width="15.7109375" style="35" customWidth="1"/>
    <col min="8190" max="8190" width="19.7109375" style="35" customWidth="1"/>
    <col min="8191" max="8191" width="16.85546875" style="35" customWidth="1"/>
    <col min="8192" max="8192" width="14.5703125" style="35"/>
    <col min="8193" max="8193" width="17.42578125" style="35" customWidth="1"/>
    <col min="8194" max="8195" width="11.42578125" style="35" customWidth="1"/>
    <col min="8196" max="8196" width="13.85546875" style="35" customWidth="1"/>
    <col min="8197" max="8197" width="11.140625" style="35" customWidth="1"/>
    <col min="8198" max="8198" width="12.42578125" style="35" customWidth="1"/>
    <col min="8199" max="8199" width="11.140625" style="35" customWidth="1"/>
    <col min="8200" max="8200" width="15" style="35" customWidth="1"/>
    <col min="8201" max="8201" width="11.7109375" style="35" customWidth="1"/>
    <col min="8202" max="8202" width="7.5703125" style="35" customWidth="1"/>
    <col min="8203" max="8203" width="8.42578125" style="35" customWidth="1"/>
    <col min="8204" max="8204" width="6.42578125" style="35" customWidth="1"/>
    <col min="8205" max="8205" width="10.7109375" style="35" customWidth="1"/>
    <col min="8206" max="8445" width="15.7109375" style="35" customWidth="1"/>
    <col min="8446" max="8446" width="19.7109375" style="35" customWidth="1"/>
    <col min="8447" max="8447" width="16.85546875" style="35" customWidth="1"/>
    <col min="8448" max="8448" width="14.5703125" style="35"/>
    <col min="8449" max="8449" width="17.42578125" style="35" customWidth="1"/>
    <col min="8450" max="8451" width="11.42578125" style="35" customWidth="1"/>
    <col min="8452" max="8452" width="13.85546875" style="35" customWidth="1"/>
    <col min="8453" max="8453" width="11.140625" style="35" customWidth="1"/>
    <col min="8454" max="8454" width="12.42578125" style="35" customWidth="1"/>
    <col min="8455" max="8455" width="11.140625" style="35" customWidth="1"/>
    <col min="8456" max="8456" width="15" style="35" customWidth="1"/>
    <col min="8457" max="8457" width="11.7109375" style="35" customWidth="1"/>
    <col min="8458" max="8458" width="7.5703125" style="35" customWidth="1"/>
    <col min="8459" max="8459" width="8.42578125" style="35" customWidth="1"/>
    <col min="8460" max="8460" width="6.42578125" style="35" customWidth="1"/>
    <col min="8461" max="8461" width="10.7109375" style="35" customWidth="1"/>
    <col min="8462" max="8701" width="15.7109375" style="35" customWidth="1"/>
    <col min="8702" max="8702" width="19.7109375" style="35" customWidth="1"/>
    <col min="8703" max="8703" width="16.85546875" style="35" customWidth="1"/>
    <col min="8704" max="8704" width="14.5703125" style="35"/>
    <col min="8705" max="8705" width="17.42578125" style="35" customWidth="1"/>
    <col min="8706" max="8707" width="11.42578125" style="35" customWidth="1"/>
    <col min="8708" max="8708" width="13.85546875" style="35" customWidth="1"/>
    <col min="8709" max="8709" width="11.140625" style="35" customWidth="1"/>
    <col min="8710" max="8710" width="12.42578125" style="35" customWidth="1"/>
    <col min="8711" max="8711" width="11.140625" style="35" customWidth="1"/>
    <col min="8712" max="8712" width="15" style="35" customWidth="1"/>
    <col min="8713" max="8713" width="11.7109375" style="35" customWidth="1"/>
    <col min="8714" max="8714" width="7.5703125" style="35" customWidth="1"/>
    <col min="8715" max="8715" width="8.42578125" style="35" customWidth="1"/>
    <col min="8716" max="8716" width="6.42578125" style="35" customWidth="1"/>
    <col min="8717" max="8717" width="10.7109375" style="35" customWidth="1"/>
    <col min="8718" max="8957" width="15.7109375" style="35" customWidth="1"/>
    <col min="8958" max="8958" width="19.7109375" style="35" customWidth="1"/>
    <col min="8959" max="8959" width="16.85546875" style="35" customWidth="1"/>
    <col min="8960" max="8960" width="14.5703125" style="35"/>
    <col min="8961" max="8961" width="17.42578125" style="35" customWidth="1"/>
    <col min="8962" max="8963" width="11.42578125" style="35" customWidth="1"/>
    <col min="8964" max="8964" width="13.85546875" style="35" customWidth="1"/>
    <col min="8965" max="8965" width="11.140625" style="35" customWidth="1"/>
    <col min="8966" max="8966" width="12.42578125" style="35" customWidth="1"/>
    <col min="8967" max="8967" width="11.140625" style="35" customWidth="1"/>
    <col min="8968" max="8968" width="15" style="35" customWidth="1"/>
    <col min="8969" max="8969" width="11.7109375" style="35" customWidth="1"/>
    <col min="8970" max="8970" width="7.5703125" style="35" customWidth="1"/>
    <col min="8971" max="8971" width="8.42578125" style="35" customWidth="1"/>
    <col min="8972" max="8972" width="6.42578125" style="35" customWidth="1"/>
    <col min="8973" max="8973" width="10.7109375" style="35" customWidth="1"/>
    <col min="8974" max="9213" width="15.7109375" style="35" customWidth="1"/>
    <col min="9214" max="9214" width="19.7109375" style="35" customWidth="1"/>
    <col min="9215" max="9215" width="16.85546875" style="35" customWidth="1"/>
    <col min="9216" max="9216" width="14.5703125" style="35"/>
    <col min="9217" max="9217" width="17.42578125" style="35" customWidth="1"/>
    <col min="9218" max="9219" width="11.42578125" style="35" customWidth="1"/>
    <col min="9220" max="9220" width="13.85546875" style="35" customWidth="1"/>
    <col min="9221" max="9221" width="11.140625" style="35" customWidth="1"/>
    <col min="9222" max="9222" width="12.42578125" style="35" customWidth="1"/>
    <col min="9223" max="9223" width="11.140625" style="35" customWidth="1"/>
    <col min="9224" max="9224" width="15" style="35" customWidth="1"/>
    <col min="9225" max="9225" width="11.7109375" style="35" customWidth="1"/>
    <col min="9226" max="9226" width="7.5703125" style="35" customWidth="1"/>
    <col min="9227" max="9227" width="8.42578125" style="35" customWidth="1"/>
    <col min="9228" max="9228" width="6.42578125" style="35" customWidth="1"/>
    <col min="9229" max="9229" width="10.7109375" style="35" customWidth="1"/>
    <col min="9230" max="9469" width="15.7109375" style="35" customWidth="1"/>
    <col min="9470" max="9470" width="19.7109375" style="35" customWidth="1"/>
    <col min="9471" max="9471" width="16.85546875" style="35" customWidth="1"/>
    <col min="9472" max="9472" width="14.5703125" style="35"/>
    <col min="9473" max="9473" width="17.42578125" style="35" customWidth="1"/>
    <col min="9474" max="9475" width="11.42578125" style="35" customWidth="1"/>
    <col min="9476" max="9476" width="13.85546875" style="35" customWidth="1"/>
    <col min="9477" max="9477" width="11.140625" style="35" customWidth="1"/>
    <col min="9478" max="9478" width="12.42578125" style="35" customWidth="1"/>
    <col min="9479" max="9479" width="11.140625" style="35" customWidth="1"/>
    <col min="9480" max="9480" width="15" style="35" customWidth="1"/>
    <col min="9481" max="9481" width="11.7109375" style="35" customWidth="1"/>
    <col min="9482" max="9482" width="7.5703125" style="35" customWidth="1"/>
    <col min="9483" max="9483" width="8.42578125" style="35" customWidth="1"/>
    <col min="9484" max="9484" width="6.42578125" style="35" customWidth="1"/>
    <col min="9485" max="9485" width="10.7109375" style="35" customWidth="1"/>
    <col min="9486" max="9725" width="15.7109375" style="35" customWidth="1"/>
    <col min="9726" max="9726" width="19.7109375" style="35" customWidth="1"/>
    <col min="9727" max="9727" width="16.85546875" style="35" customWidth="1"/>
    <col min="9728" max="9728" width="14.5703125" style="35"/>
    <col min="9729" max="9729" width="17.42578125" style="35" customWidth="1"/>
    <col min="9730" max="9731" width="11.42578125" style="35" customWidth="1"/>
    <col min="9732" max="9732" width="13.85546875" style="35" customWidth="1"/>
    <col min="9733" max="9733" width="11.140625" style="35" customWidth="1"/>
    <col min="9734" max="9734" width="12.42578125" style="35" customWidth="1"/>
    <col min="9735" max="9735" width="11.140625" style="35" customWidth="1"/>
    <col min="9736" max="9736" width="15" style="35" customWidth="1"/>
    <col min="9737" max="9737" width="11.7109375" style="35" customWidth="1"/>
    <col min="9738" max="9738" width="7.5703125" style="35" customWidth="1"/>
    <col min="9739" max="9739" width="8.42578125" style="35" customWidth="1"/>
    <col min="9740" max="9740" width="6.42578125" style="35" customWidth="1"/>
    <col min="9741" max="9741" width="10.7109375" style="35" customWidth="1"/>
    <col min="9742" max="9981" width="15.7109375" style="35" customWidth="1"/>
    <col min="9982" max="9982" width="19.7109375" style="35" customWidth="1"/>
    <col min="9983" max="9983" width="16.85546875" style="35" customWidth="1"/>
    <col min="9984" max="9984" width="14.5703125" style="35"/>
    <col min="9985" max="9985" width="17.42578125" style="35" customWidth="1"/>
    <col min="9986" max="9987" width="11.42578125" style="35" customWidth="1"/>
    <col min="9988" max="9988" width="13.85546875" style="35" customWidth="1"/>
    <col min="9989" max="9989" width="11.140625" style="35" customWidth="1"/>
    <col min="9990" max="9990" width="12.42578125" style="35" customWidth="1"/>
    <col min="9991" max="9991" width="11.140625" style="35" customWidth="1"/>
    <col min="9992" max="9992" width="15" style="35" customWidth="1"/>
    <col min="9993" max="9993" width="11.7109375" style="35" customWidth="1"/>
    <col min="9994" max="9994" width="7.5703125" style="35" customWidth="1"/>
    <col min="9995" max="9995" width="8.42578125" style="35" customWidth="1"/>
    <col min="9996" max="9996" width="6.42578125" style="35" customWidth="1"/>
    <col min="9997" max="9997" width="10.7109375" style="35" customWidth="1"/>
    <col min="9998" max="10237" width="15.7109375" style="35" customWidth="1"/>
    <col min="10238" max="10238" width="19.7109375" style="35" customWidth="1"/>
    <col min="10239" max="10239" width="16.85546875" style="35" customWidth="1"/>
    <col min="10240" max="10240" width="14.5703125" style="35"/>
    <col min="10241" max="10241" width="17.42578125" style="35" customWidth="1"/>
    <col min="10242" max="10243" width="11.42578125" style="35" customWidth="1"/>
    <col min="10244" max="10244" width="13.85546875" style="35" customWidth="1"/>
    <col min="10245" max="10245" width="11.140625" style="35" customWidth="1"/>
    <col min="10246" max="10246" width="12.42578125" style="35" customWidth="1"/>
    <col min="10247" max="10247" width="11.140625" style="35" customWidth="1"/>
    <col min="10248" max="10248" width="15" style="35" customWidth="1"/>
    <col min="10249" max="10249" width="11.7109375" style="35" customWidth="1"/>
    <col min="10250" max="10250" width="7.5703125" style="35" customWidth="1"/>
    <col min="10251" max="10251" width="8.42578125" style="35" customWidth="1"/>
    <col min="10252" max="10252" width="6.42578125" style="35" customWidth="1"/>
    <col min="10253" max="10253" width="10.7109375" style="35" customWidth="1"/>
    <col min="10254" max="10493" width="15.7109375" style="35" customWidth="1"/>
    <col min="10494" max="10494" width="19.7109375" style="35" customWidth="1"/>
    <col min="10495" max="10495" width="16.85546875" style="35" customWidth="1"/>
    <col min="10496" max="10496" width="14.5703125" style="35"/>
    <col min="10497" max="10497" width="17.42578125" style="35" customWidth="1"/>
    <col min="10498" max="10499" width="11.42578125" style="35" customWidth="1"/>
    <col min="10500" max="10500" width="13.85546875" style="35" customWidth="1"/>
    <col min="10501" max="10501" width="11.140625" style="35" customWidth="1"/>
    <col min="10502" max="10502" width="12.42578125" style="35" customWidth="1"/>
    <col min="10503" max="10503" width="11.140625" style="35" customWidth="1"/>
    <col min="10504" max="10504" width="15" style="35" customWidth="1"/>
    <col min="10505" max="10505" width="11.7109375" style="35" customWidth="1"/>
    <col min="10506" max="10506" width="7.5703125" style="35" customWidth="1"/>
    <col min="10507" max="10507" width="8.42578125" style="35" customWidth="1"/>
    <col min="10508" max="10508" width="6.42578125" style="35" customWidth="1"/>
    <col min="10509" max="10509" width="10.7109375" style="35" customWidth="1"/>
    <col min="10510" max="10749" width="15.7109375" style="35" customWidth="1"/>
    <col min="10750" max="10750" width="19.7109375" style="35" customWidth="1"/>
    <col min="10751" max="10751" width="16.85546875" style="35" customWidth="1"/>
    <col min="10752" max="10752" width="14.5703125" style="35"/>
    <col min="10753" max="10753" width="17.42578125" style="35" customWidth="1"/>
    <col min="10754" max="10755" width="11.42578125" style="35" customWidth="1"/>
    <col min="10756" max="10756" width="13.85546875" style="35" customWidth="1"/>
    <col min="10757" max="10757" width="11.140625" style="35" customWidth="1"/>
    <col min="10758" max="10758" width="12.42578125" style="35" customWidth="1"/>
    <col min="10759" max="10759" width="11.140625" style="35" customWidth="1"/>
    <col min="10760" max="10760" width="15" style="35" customWidth="1"/>
    <col min="10761" max="10761" width="11.7109375" style="35" customWidth="1"/>
    <col min="10762" max="10762" width="7.5703125" style="35" customWidth="1"/>
    <col min="10763" max="10763" width="8.42578125" style="35" customWidth="1"/>
    <col min="10764" max="10764" width="6.42578125" style="35" customWidth="1"/>
    <col min="10765" max="10765" width="10.7109375" style="35" customWidth="1"/>
    <col min="10766" max="11005" width="15.7109375" style="35" customWidth="1"/>
    <col min="11006" max="11006" width="19.7109375" style="35" customWidth="1"/>
    <col min="11007" max="11007" width="16.85546875" style="35" customWidth="1"/>
    <col min="11008" max="11008" width="14.5703125" style="35"/>
    <col min="11009" max="11009" width="17.42578125" style="35" customWidth="1"/>
    <col min="11010" max="11011" width="11.42578125" style="35" customWidth="1"/>
    <col min="11012" max="11012" width="13.85546875" style="35" customWidth="1"/>
    <col min="11013" max="11013" width="11.140625" style="35" customWidth="1"/>
    <col min="11014" max="11014" width="12.42578125" style="35" customWidth="1"/>
    <col min="11015" max="11015" width="11.140625" style="35" customWidth="1"/>
    <col min="11016" max="11016" width="15" style="35" customWidth="1"/>
    <col min="11017" max="11017" width="11.7109375" style="35" customWidth="1"/>
    <col min="11018" max="11018" width="7.5703125" style="35" customWidth="1"/>
    <col min="11019" max="11019" width="8.42578125" style="35" customWidth="1"/>
    <col min="11020" max="11020" width="6.42578125" style="35" customWidth="1"/>
    <col min="11021" max="11021" width="10.7109375" style="35" customWidth="1"/>
    <col min="11022" max="11261" width="15.7109375" style="35" customWidth="1"/>
    <col min="11262" max="11262" width="19.7109375" style="35" customWidth="1"/>
    <col min="11263" max="11263" width="16.85546875" style="35" customWidth="1"/>
    <col min="11264" max="11264" width="14.5703125" style="35"/>
    <col min="11265" max="11265" width="17.42578125" style="35" customWidth="1"/>
    <col min="11266" max="11267" width="11.42578125" style="35" customWidth="1"/>
    <col min="11268" max="11268" width="13.85546875" style="35" customWidth="1"/>
    <col min="11269" max="11269" width="11.140625" style="35" customWidth="1"/>
    <col min="11270" max="11270" width="12.42578125" style="35" customWidth="1"/>
    <col min="11271" max="11271" width="11.140625" style="35" customWidth="1"/>
    <col min="11272" max="11272" width="15" style="35" customWidth="1"/>
    <col min="11273" max="11273" width="11.7109375" style="35" customWidth="1"/>
    <col min="11274" max="11274" width="7.5703125" style="35" customWidth="1"/>
    <col min="11275" max="11275" width="8.42578125" style="35" customWidth="1"/>
    <col min="11276" max="11276" width="6.42578125" style="35" customWidth="1"/>
    <col min="11277" max="11277" width="10.7109375" style="35" customWidth="1"/>
    <col min="11278" max="11517" width="15.7109375" style="35" customWidth="1"/>
    <col min="11518" max="11518" width="19.7109375" style="35" customWidth="1"/>
    <col min="11519" max="11519" width="16.85546875" style="35" customWidth="1"/>
    <col min="11520" max="11520" width="14.5703125" style="35"/>
    <col min="11521" max="11521" width="17.42578125" style="35" customWidth="1"/>
    <col min="11522" max="11523" width="11.42578125" style="35" customWidth="1"/>
    <col min="11524" max="11524" width="13.85546875" style="35" customWidth="1"/>
    <col min="11525" max="11525" width="11.140625" style="35" customWidth="1"/>
    <col min="11526" max="11526" width="12.42578125" style="35" customWidth="1"/>
    <col min="11527" max="11527" width="11.140625" style="35" customWidth="1"/>
    <col min="11528" max="11528" width="15" style="35" customWidth="1"/>
    <col min="11529" max="11529" width="11.7109375" style="35" customWidth="1"/>
    <col min="11530" max="11530" width="7.5703125" style="35" customWidth="1"/>
    <col min="11531" max="11531" width="8.42578125" style="35" customWidth="1"/>
    <col min="11532" max="11532" width="6.42578125" style="35" customWidth="1"/>
    <col min="11533" max="11533" width="10.7109375" style="35" customWidth="1"/>
    <col min="11534" max="11773" width="15.7109375" style="35" customWidth="1"/>
    <col min="11774" max="11774" width="19.7109375" style="35" customWidth="1"/>
    <col min="11775" max="11775" width="16.85546875" style="35" customWidth="1"/>
    <col min="11776" max="11776" width="14.5703125" style="35"/>
    <col min="11777" max="11777" width="17.42578125" style="35" customWidth="1"/>
    <col min="11778" max="11779" width="11.42578125" style="35" customWidth="1"/>
    <col min="11780" max="11780" width="13.85546875" style="35" customWidth="1"/>
    <col min="11781" max="11781" width="11.140625" style="35" customWidth="1"/>
    <col min="11782" max="11782" width="12.42578125" style="35" customWidth="1"/>
    <col min="11783" max="11783" width="11.140625" style="35" customWidth="1"/>
    <col min="11784" max="11784" width="15" style="35" customWidth="1"/>
    <col min="11785" max="11785" width="11.7109375" style="35" customWidth="1"/>
    <col min="11786" max="11786" width="7.5703125" style="35" customWidth="1"/>
    <col min="11787" max="11787" width="8.42578125" style="35" customWidth="1"/>
    <col min="11788" max="11788" width="6.42578125" style="35" customWidth="1"/>
    <col min="11789" max="11789" width="10.7109375" style="35" customWidth="1"/>
    <col min="11790" max="12029" width="15.7109375" style="35" customWidth="1"/>
    <col min="12030" max="12030" width="19.7109375" style="35" customWidth="1"/>
    <col min="12031" max="12031" width="16.85546875" style="35" customWidth="1"/>
    <col min="12032" max="12032" width="14.5703125" style="35"/>
    <col min="12033" max="12033" width="17.42578125" style="35" customWidth="1"/>
    <col min="12034" max="12035" width="11.42578125" style="35" customWidth="1"/>
    <col min="12036" max="12036" width="13.85546875" style="35" customWidth="1"/>
    <col min="12037" max="12037" width="11.140625" style="35" customWidth="1"/>
    <col min="12038" max="12038" width="12.42578125" style="35" customWidth="1"/>
    <col min="12039" max="12039" width="11.140625" style="35" customWidth="1"/>
    <col min="12040" max="12040" width="15" style="35" customWidth="1"/>
    <col min="12041" max="12041" width="11.7109375" style="35" customWidth="1"/>
    <col min="12042" max="12042" width="7.5703125" style="35" customWidth="1"/>
    <col min="12043" max="12043" width="8.42578125" style="35" customWidth="1"/>
    <col min="12044" max="12044" width="6.42578125" style="35" customWidth="1"/>
    <col min="12045" max="12045" width="10.7109375" style="35" customWidth="1"/>
    <col min="12046" max="12285" width="15.7109375" style="35" customWidth="1"/>
    <col min="12286" max="12286" width="19.7109375" style="35" customWidth="1"/>
    <col min="12287" max="12287" width="16.85546875" style="35" customWidth="1"/>
    <col min="12288" max="12288" width="14.5703125" style="35"/>
    <col min="12289" max="12289" width="17.42578125" style="35" customWidth="1"/>
    <col min="12290" max="12291" width="11.42578125" style="35" customWidth="1"/>
    <col min="12292" max="12292" width="13.85546875" style="35" customWidth="1"/>
    <col min="12293" max="12293" width="11.140625" style="35" customWidth="1"/>
    <col min="12294" max="12294" width="12.42578125" style="35" customWidth="1"/>
    <col min="12295" max="12295" width="11.140625" style="35" customWidth="1"/>
    <col min="12296" max="12296" width="15" style="35" customWidth="1"/>
    <col min="12297" max="12297" width="11.7109375" style="35" customWidth="1"/>
    <col min="12298" max="12298" width="7.5703125" style="35" customWidth="1"/>
    <col min="12299" max="12299" width="8.42578125" style="35" customWidth="1"/>
    <col min="12300" max="12300" width="6.42578125" style="35" customWidth="1"/>
    <col min="12301" max="12301" width="10.7109375" style="35" customWidth="1"/>
    <col min="12302" max="12541" width="15.7109375" style="35" customWidth="1"/>
    <col min="12542" max="12542" width="19.7109375" style="35" customWidth="1"/>
    <col min="12543" max="12543" width="16.85546875" style="35" customWidth="1"/>
    <col min="12544" max="12544" width="14.5703125" style="35"/>
    <col min="12545" max="12545" width="17.42578125" style="35" customWidth="1"/>
    <col min="12546" max="12547" width="11.42578125" style="35" customWidth="1"/>
    <col min="12548" max="12548" width="13.85546875" style="35" customWidth="1"/>
    <col min="12549" max="12549" width="11.140625" style="35" customWidth="1"/>
    <col min="12550" max="12550" width="12.42578125" style="35" customWidth="1"/>
    <col min="12551" max="12551" width="11.140625" style="35" customWidth="1"/>
    <col min="12552" max="12552" width="15" style="35" customWidth="1"/>
    <col min="12553" max="12553" width="11.7109375" style="35" customWidth="1"/>
    <col min="12554" max="12554" width="7.5703125" style="35" customWidth="1"/>
    <col min="12555" max="12555" width="8.42578125" style="35" customWidth="1"/>
    <col min="12556" max="12556" width="6.42578125" style="35" customWidth="1"/>
    <col min="12557" max="12557" width="10.7109375" style="35" customWidth="1"/>
    <col min="12558" max="12797" width="15.7109375" style="35" customWidth="1"/>
    <col min="12798" max="12798" width="19.7109375" style="35" customWidth="1"/>
    <col min="12799" max="12799" width="16.85546875" style="35" customWidth="1"/>
    <col min="12800" max="12800" width="14.5703125" style="35"/>
    <col min="12801" max="12801" width="17.42578125" style="35" customWidth="1"/>
    <col min="12802" max="12803" width="11.42578125" style="35" customWidth="1"/>
    <col min="12804" max="12804" width="13.85546875" style="35" customWidth="1"/>
    <col min="12805" max="12805" width="11.140625" style="35" customWidth="1"/>
    <col min="12806" max="12806" width="12.42578125" style="35" customWidth="1"/>
    <col min="12807" max="12807" width="11.140625" style="35" customWidth="1"/>
    <col min="12808" max="12808" width="15" style="35" customWidth="1"/>
    <col min="12809" max="12809" width="11.7109375" style="35" customWidth="1"/>
    <col min="12810" max="12810" width="7.5703125" style="35" customWidth="1"/>
    <col min="12811" max="12811" width="8.42578125" style="35" customWidth="1"/>
    <col min="12812" max="12812" width="6.42578125" style="35" customWidth="1"/>
    <col min="12813" max="12813" width="10.7109375" style="35" customWidth="1"/>
    <col min="12814" max="13053" width="15.7109375" style="35" customWidth="1"/>
    <col min="13054" max="13054" width="19.7109375" style="35" customWidth="1"/>
    <col min="13055" max="13055" width="16.85546875" style="35" customWidth="1"/>
    <col min="13056" max="13056" width="14.5703125" style="35"/>
    <col min="13057" max="13057" width="17.42578125" style="35" customWidth="1"/>
    <col min="13058" max="13059" width="11.42578125" style="35" customWidth="1"/>
    <col min="13060" max="13060" width="13.85546875" style="35" customWidth="1"/>
    <col min="13061" max="13061" width="11.140625" style="35" customWidth="1"/>
    <col min="13062" max="13062" width="12.42578125" style="35" customWidth="1"/>
    <col min="13063" max="13063" width="11.140625" style="35" customWidth="1"/>
    <col min="13064" max="13064" width="15" style="35" customWidth="1"/>
    <col min="13065" max="13065" width="11.7109375" style="35" customWidth="1"/>
    <col min="13066" max="13066" width="7.5703125" style="35" customWidth="1"/>
    <col min="13067" max="13067" width="8.42578125" style="35" customWidth="1"/>
    <col min="13068" max="13068" width="6.42578125" style="35" customWidth="1"/>
    <col min="13069" max="13069" width="10.7109375" style="35" customWidth="1"/>
    <col min="13070" max="13309" width="15.7109375" style="35" customWidth="1"/>
    <col min="13310" max="13310" width="19.7109375" style="35" customWidth="1"/>
    <col min="13311" max="13311" width="16.85546875" style="35" customWidth="1"/>
    <col min="13312" max="13312" width="14.5703125" style="35"/>
    <col min="13313" max="13313" width="17.42578125" style="35" customWidth="1"/>
    <col min="13314" max="13315" width="11.42578125" style="35" customWidth="1"/>
    <col min="13316" max="13316" width="13.85546875" style="35" customWidth="1"/>
    <col min="13317" max="13317" width="11.140625" style="35" customWidth="1"/>
    <col min="13318" max="13318" width="12.42578125" style="35" customWidth="1"/>
    <col min="13319" max="13319" width="11.140625" style="35" customWidth="1"/>
    <col min="13320" max="13320" width="15" style="35" customWidth="1"/>
    <col min="13321" max="13321" width="11.7109375" style="35" customWidth="1"/>
    <col min="13322" max="13322" width="7.5703125" style="35" customWidth="1"/>
    <col min="13323" max="13323" width="8.42578125" style="35" customWidth="1"/>
    <col min="13324" max="13324" width="6.42578125" style="35" customWidth="1"/>
    <col min="13325" max="13325" width="10.7109375" style="35" customWidth="1"/>
    <col min="13326" max="13565" width="15.7109375" style="35" customWidth="1"/>
    <col min="13566" max="13566" width="19.7109375" style="35" customWidth="1"/>
    <col min="13567" max="13567" width="16.85546875" style="35" customWidth="1"/>
    <col min="13568" max="13568" width="14.5703125" style="35"/>
    <col min="13569" max="13569" width="17.42578125" style="35" customWidth="1"/>
    <col min="13570" max="13571" width="11.42578125" style="35" customWidth="1"/>
    <col min="13572" max="13572" width="13.85546875" style="35" customWidth="1"/>
    <col min="13573" max="13573" width="11.140625" style="35" customWidth="1"/>
    <col min="13574" max="13574" width="12.42578125" style="35" customWidth="1"/>
    <col min="13575" max="13575" width="11.140625" style="35" customWidth="1"/>
    <col min="13576" max="13576" width="15" style="35" customWidth="1"/>
    <col min="13577" max="13577" width="11.7109375" style="35" customWidth="1"/>
    <col min="13578" max="13578" width="7.5703125" style="35" customWidth="1"/>
    <col min="13579" max="13579" width="8.42578125" style="35" customWidth="1"/>
    <col min="13580" max="13580" width="6.42578125" style="35" customWidth="1"/>
    <col min="13581" max="13581" width="10.7109375" style="35" customWidth="1"/>
    <col min="13582" max="13821" width="15.7109375" style="35" customWidth="1"/>
    <col min="13822" max="13822" width="19.7109375" style="35" customWidth="1"/>
    <col min="13823" max="13823" width="16.85546875" style="35" customWidth="1"/>
    <col min="13824" max="13824" width="14.5703125" style="35"/>
    <col min="13825" max="13825" width="17.42578125" style="35" customWidth="1"/>
    <col min="13826" max="13827" width="11.42578125" style="35" customWidth="1"/>
    <col min="13828" max="13828" width="13.85546875" style="35" customWidth="1"/>
    <col min="13829" max="13829" width="11.140625" style="35" customWidth="1"/>
    <col min="13830" max="13830" width="12.42578125" style="35" customWidth="1"/>
    <col min="13831" max="13831" width="11.140625" style="35" customWidth="1"/>
    <col min="13832" max="13832" width="15" style="35" customWidth="1"/>
    <col min="13833" max="13833" width="11.7109375" style="35" customWidth="1"/>
    <col min="13834" max="13834" width="7.5703125" style="35" customWidth="1"/>
    <col min="13835" max="13835" width="8.42578125" style="35" customWidth="1"/>
    <col min="13836" max="13836" width="6.42578125" style="35" customWidth="1"/>
    <col min="13837" max="13837" width="10.7109375" style="35" customWidth="1"/>
    <col min="13838" max="14077" width="15.7109375" style="35" customWidth="1"/>
    <col min="14078" max="14078" width="19.7109375" style="35" customWidth="1"/>
    <col min="14079" max="14079" width="16.85546875" style="35" customWidth="1"/>
    <col min="14080" max="14080" width="14.5703125" style="35"/>
    <col min="14081" max="14081" width="17.42578125" style="35" customWidth="1"/>
    <col min="14082" max="14083" width="11.42578125" style="35" customWidth="1"/>
    <col min="14084" max="14084" width="13.85546875" style="35" customWidth="1"/>
    <col min="14085" max="14085" width="11.140625" style="35" customWidth="1"/>
    <col min="14086" max="14086" width="12.42578125" style="35" customWidth="1"/>
    <col min="14087" max="14087" width="11.140625" style="35" customWidth="1"/>
    <col min="14088" max="14088" width="15" style="35" customWidth="1"/>
    <col min="14089" max="14089" width="11.7109375" style="35" customWidth="1"/>
    <col min="14090" max="14090" width="7.5703125" style="35" customWidth="1"/>
    <col min="14091" max="14091" width="8.42578125" style="35" customWidth="1"/>
    <col min="14092" max="14092" width="6.42578125" style="35" customWidth="1"/>
    <col min="14093" max="14093" width="10.7109375" style="35" customWidth="1"/>
    <col min="14094" max="14333" width="15.7109375" style="35" customWidth="1"/>
    <col min="14334" max="14334" width="19.7109375" style="35" customWidth="1"/>
    <col min="14335" max="14335" width="16.85546875" style="35" customWidth="1"/>
    <col min="14336" max="14336" width="14.5703125" style="35"/>
    <col min="14337" max="14337" width="17.42578125" style="35" customWidth="1"/>
    <col min="14338" max="14339" width="11.42578125" style="35" customWidth="1"/>
    <col min="14340" max="14340" width="13.85546875" style="35" customWidth="1"/>
    <col min="14341" max="14341" width="11.140625" style="35" customWidth="1"/>
    <col min="14342" max="14342" width="12.42578125" style="35" customWidth="1"/>
    <col min="14343" max="14343" width="11.140625" style="35" customWidth="1"/>
    <col min="14344" max="14344" width="15" style="35" customWidth="1"/>
    <col min="14345" max="14345" width="11.7109375" style="35" customWidth="1"/>
    <col min="14346" max="14346" width="7.5703125" style="35" customWidth="1"/>
    <col min="14347" max="14347" width="8.42578125" style="35" customWidth="1"/>
    <col min="14348" max="14348" width="6.42578125" style="35" customWidth="1"/>
    <col min="14349" max="14349" width="10.7109375" style="35" customWidth="1"/>
    <col min="14350" max="14589" width="15.7109375" style="35" customWidth="1"/>
    <col min="14590" max="14590" width="19.7109375" style="35" customWidth="1"/>
    <col min="14591" max="14591" width="16.85546875" style="35" customWidth="1"/>
    <col min="14592" max="14592" width="14.5703125" style="35"/>
    <col min="14593" max="14593" width="17.42578125" style="35" customWidth="1"/>
    <col min="14594" max="14595" width="11.42578125" style="35" customWidth="1"/>
    <col min="14596" max="14596" width="13.85546875" style="35" customWidth="1"/>
    <col min="14597" max="14597" width="11.140625" style="35" customWidth="1"/>
    <col min="14598" max="14598" width="12.42578125" style="35" customWidth="1"/>
    <col min="14599" max="14599" width="11.140625" style="35" customWidth="1"/>
    <col min="14600" max="14600" width="15" style="35" customWidth="1"/>
    <col min="14601" max="14601" width="11.7109375" style="35" customWidth="1"/>
    <col min="14602" max="14602" width="7.5703125" style="35" customWidth="1"/>
    <col min="14603" max="14603" width="8.42578125" style="35" customWidth="1"/>
    <col min="14604" max="14604" width="6.42578125" style="35" customWidth="1"/>
    <col min="14605" max="14605" width="10.7109375" style="35" customWidth="1"/>
    <col min="14606" max="14845" width="15.7109375" style="35" customWidth="1"/>
    <col min="14846" max="14846" width="19.7109375" style="35" customWidth="1"/>
    <col min="14847" max="14847" width="16.85546875" style="35" customWidth="1"/>
    <col min="14848" max="14848" width="14.5703125" style="35"/>
    <col min="14849" max="14849" width="17.42578125" style="35" customWidth="1"/>
    <col min="14850" max="14851" width="11.42578125" style="35" customWidth="1"/>
    <col min="14852" max="14852" width="13.85546875" style="35" customWidth="1"/>
    <col min="14853" max="14853" width="11.140625" style="35" customWidth="1"/>
    <col min="14854" max="14854" width="12.42578125" style="35" customWidth="1"/>
    <col min="14855" max="14855" width="11.140625" style="35" customWidth="1"/>
    <col min="14856" max="14856" width="15" style="35" customWidth="1"/>
    <col min="14857" max="14857" width="11.7109375" style="35" customWidth="1"/>
    <col min="14858" max="14858" width="7.5703125" style="35" customWidth="1"/>
    <col min="14859" max="14859" width="8.42578125" style="35" customWidth="1"/>
    <col min="14860" max="14860" width="6.42578125" style="35" customWidth="1"/>
    <col min="14861" max="14861" width="10.7109375" style="35" customWidth="1"/>
    <col min="14862" max="15101" width="15.7109375" style="35" customWidth="1"/>
    <col min="15102" max="15102" width="19.7109375" style="35" customWidth="1"/>
    <col min="15103" max="15103" width="16.85546875" style="35" customWidth="1"/>
    <col min="15104" max="15104" width="14.5703125" style="35"/>
    <col min="15105" max="15105" width="17.42578125" style="35" customWidth="1"/>
    <col min="15106" max="15107" width="11.42578125" style="35" customWidth="1"/>
    <col min="15108" max="15108" width="13.85546875" style="35" customWidth="1"/>
    <col min="15109" max="15109" width="11.140625" style="35" customWidth="1"/>
    <col min="15110" max="15110" width="12.42578125" style="35" customWidth="1"/>
    <col min="15111" max="15111" width="11.140625" style="35" customWidth="1"/>
    <col min="15112" max="15112" width="15" style="35" customWidth="1"/>
    <col min="15113" max="15113" width="11.7109375" style="35" customWidth="1"/>
    <col min="15114" max="15114" width="7.5703125" style="35" customWidth="1"/>
    <col min="15115" max="15115" width="8.42578125" style="35" customWidth="1"/>
    <col min="15116" max="15116" width="6.42578125" style="35" customWidth="1"/>
    <col min="15117" max="15117" width="10.7109375" style="35" customWidth="1"/>
    <col min="15118" max="15357" width="15.7109375" style="35" customWidth="1"/>
    <col min="15358" max="15358" width="19.7109375" style="35" customWidth="1"/>
    <col min="15359" max="15359" width="16.85546875" style="35" customWidth="1"/>
    <col min="15360" max="15360" width="14.5703125" style="35"/>
    <col min="15361" max="15361" width="17.42578125" style="35" customWidth="1"/>
    <col min="15362" max="15363" width="11.42578125" style="35" customWidth="1"/>
    <col min="15364" max="15364" width="13.85546875" style="35" customWidth="1"/>
    <col min="15365" max="15365" width="11.140625" style="35" customWidth="1"/>
    <col min="15366" max="15366" width="12.42578125" style="35" customWidth="1"/>
    <col min="15367" max="15367" width="11.140625" style="35" customWidth="1"/>
    <col min="15368" max="15368" width="15" style="35" customWidth="1"/>
    <col min="15369" max="15369" width="11.7109375" style="35" customWidth="1"/>
    <col min="15370" max="15370" width="7.5703125" style="35" customWidth="1"/>
    <col min="15371" max="15371" width="8.42578125" style="35" customWidth="1"/>
    <col min="15372" max="15372" width="6.42578125" style="35" customWidth="1"/>
    <col min="15373" max="15373" width="10.7109375" style="35" customWidth="1"/>
    <col min="15374" max="15613" width="15.7109375" style="35" customWidth="1"/>
    <col min="15614" max="15614" width="19.7109375" style="35" customWidth="1"/>
    <col min="15615" max="15615" width="16.85546875" style="35" customWidth="1"/>
    <col min="15616" max="15616" width="14.5703125" style="35"/>
    <col min="15617" max="15617" width="17.42578125" style="35" customWidth="1"/>
    <col min="15618" max="15619" width="11.42578125" style="35" customWidth="1"/>
    <col min="15620" max="15620" width="13.85546875" style="35" customWidth="1"/>
    <col min="15621" max="15621" width="11.140625" style="35" customWidth="1"/>
    <col min="15622" max="15622" width="12.42578125" style="35" customWidth="1"/>
    <col min="15623" max="15623" width="11.140625" style="35" customWidth="1"/>
    <col min="15624" max="15624" width="15" style="35" customWidth="1"/>
    <col min="15625" max="15625" width="11.7109375" style="35" customWidth="1"/>
    <col min="15626" max="15626" width="7.5703125" style="35" customWidth="1"/>
    <col min="15627" max="15627" width="8.42578125" style="35" customWidth="1"/>
    <col min="15628" max="15628" width="6.42578125" style="35" customWidth="1"/>
    <col min="15629" max="15629" width="10.7109375" style="35" customWidth="1"/>
    <col min="15630" max="15869" width="15.7109375" style="35" customWidth="1"/>
    <col min="15870" max="15870" width="19.7109375" style="35" customWidth="1"/>
    <col min="15871" max="15871" width="16.85546875" style="35" customWidth="1"/>
    <col min="15872" max="15872" width="14.5703125" style="35"/>
    <col min="15873" max="15873" width="17.42578125" style="35" customWidth="1"/>
    <col min="15874" max="15875" width="11.42578125" style="35" customWidth="1"/>
    <col min="15876" max="15876" width="13.85546875" style="35" customWidth="1"/>
    <col min="15877" max="15877" width="11.140625" style="35" customWidth="1"/>
    <col min="15878" max="15878" width="12.42578125" style="35" customWidth="1"/>
    <col min="15879" max="15879" width="11.140625" style="35" customWidth="1"/>
    <col min="15880" max="15880" width="15" style="35" customWidth="1"/>
    <col min="15881" max="15881" width="11.7109375" style="35" customWidth="1"/>
    <col min="15882" max="15882" width="7.5703125" style="35" customWidth="1"/>
    <col min="15883" max="15883" width="8.42578125" style="35" customWidth="1"/>
    <col min="15884" max="15884" width="6.42578125" style="35" customWidth="1"/>
    <col min="15885" max="15885" width="10.7109375" style="35" customWidth="1"/>
    <col min="15886" max="16125" width="15.7109375" style="35" customWidth="1"/>
    <col min="16126" max="16126" width="19.7109375" style="35" customWidth="1"/>
    <col min="16127" max="16127" width="16.85546875" style="35" customWidth="1"/>
    <col min="16128" max="16128" width="14.5703125" style="35"/>
    <col min="16129" max="16129" width="17.42578125" style="35" customWidth="1"/>
    <col min="16130" max="16131" width="11.42578125" style="35" customWidth="1"/>
    <col min="16132" max="16132" width="13.85546875" style="35" customWidth="1"/>
    <col min="16133" max="16133" width="11.140625" style="35" customWidth="1"/>
    <col min="16134" max="16134" width="12.42578125" style="35" customWidth="1"/>
    <col min="16135" max="16135" width="11.140625" style="35" customWidth="1"/>
    <col min="16136" max="16136" width="15" style="35" customWidth="1"/>
    <col min="16137" max="16137" width="11.7109375" style="35" customWidth="1"/>
    <col min="16138" max="16138" width="7.5703125" style="35" customWidth="1"/>
    <col min="16139" max="16139" width="8.42578125" style="35" customWidth="1"/>
    <col min="16140" max="16140" width="6.42578125" style="35" customWidth="1"/>
    <col min="16141" max="16141" width="10.7109375" style="35" customWidth="1"/>
    <col min="16142" max="16381" width="15.7109375" style="35" customWidth="1"/>
    <col min="16382" max="16382" width="19.7109375" style="35" customWidth="1"/>
    <col min="16383" max="16383" width="16.85546875" style="35" customWidth="1"/>
    <col min="16384" max="16384" width="14.5703125" style="35"/>
  </cols>
  <sheetData>
    <row r="1" spans="1:17" ht="33.75" customHeight="1" thickBot="1">
      <c r="A1" s="1007" t="s">
        <v>291</v>
      </c>
      <c r="B1" s="1007"/>
      <c r="C1" s="1007"/>
      <c r="D1" s="1007"/>
      <c r="E1" s="1007"/>
      <c r="F1" s="1007"/>
      <c r="G1" s="1007"/>
      <c r="H1" s="1007"/>
      <c r="I1" s="1007"/>
      <c r="J1" s="1007"/>
      <c r="K1" s="1007"/>
      <c r="L1" s="1007"/>
      <c r="M1" s="1007"/>
      <c r="N1" s="1007"/>
      <c r="O1" s="175"/>
      <c r="P1" s="175"/>
      <c r="Q1" s="175"/>
    </row>
    <row r="2" spans="1:17" ht="87.75" customHeight="1" thickBot="1">
      <c r="A2" s="42" t="s">
        <v>68</v>
      </c>
      <c r="B2" s="42" t="s">
        <v>32</v>
      </c>
      <c r="C2" s="42" t="s">
        <v>188</v>
      </c>
      <c r="D2" s="42" t="s">
        <v>81</v>
      </c>
      <c r="E2" s="42" t="s">
        <v>82</v>
      </c>
      <c r="F2" s="42" t="s">
        <v>83</v>
      </c>
      <c r="G2" s="42" t="s">
        <v>84</v>
      </c>
      <c r="H2" s="42" t="s">
        <v>85</v>
      </c>
      <c r="I2" s="42" t="s">
        <v>182</v>
      </c>
      <c r="J2" s="42" t="s">
        <v>86</v>
      </c>
      <c r="K2" s="42" t="s">
        <v>87</v>
      </c>
      <c r="L2" s="42" t="s">
        <v>183</v>
      </c>
      <c r="M2" s="42" t="s">
        <v>88</v>
      </c>
      <c r="N2" s="42" t="s">
        <v>89</v>
      </c>
      <c r="O2" s="179"/>
      <c r="P2" s="179"/>
      <c r="Q2" s="179"/>
    </row>
    <row r="3" spans="1:17" ht="23.1" customHeight="1">
      <c r="A3" s="2">
        <v>1395</v>
      </c>
      <c r="B3" s="4">
        <v>862348</v>
      </c>
      <c r="C3" s="4">
        <v>462737</v>
      </c>
      <c r="D3" s="4">
        <v>23273</v>
      </c>
      <c r="E3" s="4">
        <v>111949</v>
      </c>
      <c r="F3" s="4">
        <v>910</v>
      </c>
      <c r="G3" s="4">
        <v>101331</v>
      </c>
      <c r="H3" s="4">
        <v>158481</v>
      </c>
      <c r="I3" s="4">
        <v>0</v>
      </c>
      <c r="J3" s="4">
        <v>2278</v>
      </c>
      <c r="K3" s="4">
        <v>938</v>
      </c>
      <c r="L3" s="4">
        <v>0</v>
      </c>
      <c r="M3" s="4">
        <v>0</v>
      </c>
      <c r="N3" s="4">
        <v>451</v>
      </c>
      <c r="O3" s="4"/>
      <c r="P3" s="4"/>
      <c r="Q3" s="4"/>
    </row>
    <row r="4" spans="1:17" ht="23.1" customHeight="1">
      <c r="A4" s="2">
        <v>1396</v>
      </c>
      <c r="B4" s="4">
        <v>876567</v>
      </c>
      <c r="C4" s="4">
        <v>502484</v>
      </c>
      <c r="D4" s="4">
        <v>28743</v>
      </c>
      <c r="E4" s="4">
        <v>66333</v>
      </c>
      <c r="F4" s="4">
        <v>717</v>
      </c>
      <c r="G4" s="4">
        <v>136286</v>
      </c>
      <c r="H4" s="4">
        <v>138057</v>
      </c>
      <c r="I4" s="4">
        <v>0</v>
      </c>
      <c r="J4" s="4">
        <v>2024</v>
      </c>
      <c r="K4" s="4">
        <v>1666</v>
      </c>
      <c r="L4" s="4">
        <v>0</v>
      </c>
      <c r="M4" s="4">
        <v>0</v>
      </c>
      <c r="N4" s="4">
        <v>257</v>
      </c>
      <c r="O4" s="4"/>
      <c r="P4" s="4"/>
      <c r="Q4" s="4"/>
    </row>
    <row r="5" spans="1:17" ht="23.1" customHeight="1">
      <c r="A5" s="2">
        <v>1397</v>
      </c>
      <c r="B5" s="4">
        <v>961991</v>
      </c>
      <c r="C5" s="4">
        <v>480485</v>
      </c>
      <c r="D5" s="4">
        <v>31138</v>
      </c>
      <c r="E5" s="4">
        <v>59902</v>
      </c>
      <c r="F5" s="4">
        <v>590</v>
      </c>
      <c r="G5" s="4">
        <v>247011</v>
      </c>
      <c r="H5" s="4">
        <v>135176</v>
      </c>
      <c r="I5" s="4">
        <v>0</v>
      </c>
      <c r="J5" s="4">
        <v>1597</v>
      </c>
      <c r="K5" s="4">
        <v>2799</v>
      </c>
      <c r="L5" s="4">
        <v>0</v>
      </c>
      <c r="M5" s="4">
        <v>3288</v>
      </c>
      <c r="N5" s="4">
        <v>5</v>
      </c>
      <c r="O5" s="4"/>
      <c r="P5" s="4"/>
      <c r="Q5" s="4"/>
    </row>
    <row r="6" spans="1:17" ht="23.1" customHeight="1">
      <c r="A6" s="2">
        <v>1398</v>
      </c>
      <c r="B6" s="4">
        <v>1081424</v>
      </c>
      <c r="C6" s="4">
        <v>563403</v>
      </c>
      <c r="D6" s="4">
        <v>35314</v>
      </c>
      <c r="E6" s="4">
        <v>43276</v>
      </c>
      <c r="F6" s="4">
        <v>445</v>
      </c>
      <c r="G6" s="4">
        <v>297091</v>
      </c>
      <c r="H6" s="4">
        <v>128032</v>
      </c>
      <c r="I6" s="4">
        <v>0</v>
      </c>
      <c r="J6" s="4">
        <v>1424</v>
      </c>
      <c r="K6" s="4">
        <v>4171</v>
      </c>
      <c r="L6" s="4">
        <v>0</v>
      </c>
      <c r="M6" s="4">
        <v>8265</v>
      </c>
      <c r="N6" s="4">
        <v>3</v>
      </c>
      <c r="O6" s="4"/>
      <c r="P6" s="4"/>
      <c r="Q6" s="4"/>
    </row>
    <row r="7" spans="1:17" ht="23.1" customHeight="1">
      <c r="A7" s="2">
        <v>1399</v>
      </c>
      <c r="B7" s="4">
        <v>1186661</v>
      </c>
      <c r="C7" s="4">
        <v>655670</v>
      </c>
      <c r="D7" s="4">
        <v>39588</v>
      </c>
      <c r="E7" s="4">
        <v>33695</v>
      </c>
      <c r="F7" s="4">
        <v>386</v>
      </c>
      <c r="G7" s="4">
        <v>327012</v>
      </c>
      <c r="H7" s="4">
        <v>113112</v>
      </c>
      <c r="I7" s="4">
        <v>0</v>
      </c>
      <c r="J7" s="4">
        <v>1333</v>
      </c>
      <c r="K7" s="4">
        <v>4865</v>
      </c>
      <c r="L7" s="4">
        <v>0</v>
      </c>
      <c r="M7" s="4">
        <v>11000</v>
      </c>
      <c r="N7" s="4">
        <v>0</v>
      </c>
      <c r="O7" s="4"/>
      <c r="P7" s="4"/>
      <c r="Q7" s="4"/>
    </row>
    <row r="8" spans="1:17" ht="23.1" customHeight="1">
      <c r="A8" s="2">
        <v>1400</v>
      </c>
      <c r="B8" s="4">
        <v>1496078</v>
      </c>
      <c r="C8" s="4">
        <v>869772</v>
      </c>
      <c r="D8" s="4">
        <v>42606</v>
      </c>
      <c r="E8" s="4">
        <v>30628</v>
      </c>
      <c r="F8" s="4">
        <v>356</v>
      </c>
      <c r="G8" s="4">
        <v>411010</v>
      </c>
      <c r="H8" s="4">
        <v>100870</v>
      </c>
      <c r="I8" s="4">
        <v>395</v>
      </c>
      <c r="J8" s="4">
        <v>1212</v>
      </c>
      <c r="K8" s="4">
        <v>4845</v>
      </c>
      <c r="L8" s="4">
        <v>2</v>
      </c>
      <c r="M8" s="4">
        <v>34382</v>
      </c>
      <c r="N8" s="4">
        <v>0</v>
      </c>
      <c r="O8" s="4"/>
      <c r="P8" s="4"/>
      <c r="Q8" s="4"/>
    </row>
    <row r="9" spans="1:17" ht="23.1" customHeight="1" thickBot="1">
      <c r="A9" s="2">
        <v>1401</v>
      </c>
      <c r="B9" s="4">
        <f>SUM(C9:N9)</f>
        <v>1738674</v>
      </c>
      <c r="C9" s="4">
        <f>SUM(C10:C42)</f>
        <v>1052403</v>
      </c>
      <c r="D9" s="4">
        <f t="shared" ref="D9:N9" si="0">SUM(D10:D42)</f>
        <v>45015</v>
      </c>
      <c r="E9" s="4">
        <f t="shared" si="0"/>
        <v>51485</v>
      </c>
      <c r="F9" s="4">
        <f t="shared" si="0"/>
        <v>322</v>
      </c>
      <c r="G9" s="4">
        <f t="shared" si="0"/>
        <v>454168</v>
      </c>
      <c r="H9" s="4">
        <f t="shared" si="0"/>
        <v>75368</v>
      </c>
      <c r="I9" s="4">
        <f t="shared" si="0"/>
        <v>729</v>
      </c>
      <c r="J9" s="4">
        <f t="shared" si="0"/>
        <v>1138</v>
      </c>
      <c r="K9" s="4">
        <f t="shared" si="0"/>
        <v>4728</v>
      </c>
      <c r="L9" s="4">
        <f t="shared" si="0"/>
        <v>1</v>
      </c>
      <c r="M9" s="4">
        <f t="shared" si="0"/>
        <v>53317</v>
      </c>
      <c r="N9" s="4">
        <f t="shared" si="0"/>
        <v>0</v>
      </c>
      <c r="O9" s="4"/>
      <c r="P9" s="4"/>
      <c r="Q9" s="4"/>
    </row>
    <row r="10" spans="1:17" ht="23.1" customHeight="1" thickBot="1">
      <c r="A10" s="5" t="s">
        <v>41</v>
      </c>
      <c r="B10" s="241">
        <f>SUM(C10:N10)</f>
        <v>105863</v>
      </c>
      <c r="C10" s="8">
        <v>75278</v>
      </c>
      <c r="D10" s="9">
        <v>2548</v>
      </c>
      <c r="E10" s="8">
        <v>3556</v>
      </c>
      <c r="F10" s="9">
        <v>9</v>
      </c>
      <c r="G10" s="8">
        <v>17670</v>
      </c>
      <c r="H10" s="9">
        <v>3198</v>
      </c>
      <c r="I10" s="8">
        <v>53</v>
      </c>
      <c r="J10" s="9">
        <v>151</v>
      </c>
      <c r="K10" s="8">
        <v>79</v>
      </c>
      <c r="L10" s="206">
        <v>0</v>
      </c>
      <c r="M10" s="8">
        <v>3321</v>
      </c>
      <c r="N10" s="125">
        <v>0</v>
      </c>
      <c r="O10" s="4"/>
      <c r="P10" s="3">
        <f>B9-'1-11'!B9</f>
        <v>0</v>
      </c>
      <c r="Q10" s="4"/>
    </row>
    <row r="11" spans="1:17" ht="23.1" customHeight="1" thickBot="1">
      <c r="A11" s="11" t="s">
        <v>42</v>
      </c>
      <c r="B11" s="242">
        <f t="shared" ref="B11:B42" si="1">SUM(C11:N11)</f>
        <v>46420</v>
      </c>
      <c r="C11" s="38">
        <v>28174</v>
      </c>
      <c r="D11" s="13">
        <v>1528</v>
      </c>
      <c r="E11" s="38">
        <v>1858</v>
      </c>
      <c r="F11" s="13">
        <v>32</v>
      </c>
      <c r="G11" s="8">
        <v>11403</v>
      </c>
      <c r="H11" s="13">
        <v>2150</v>
      </c>
      <c r="I11" s="38">
        <v>6</v>
      </c>
      <c r="J11" s="13">
        <v>95</v>
      </c>
      <c r="K11" s="38">
        <v>99</v>
      </c>
      <c r="L11" s="334">
        <v>0</v>
      </c>
      <c r="M11" s="8">
        <v>1075</v>
      </c>
      <c r="N11" s="125">
        <v>0</v>
      </c>
      <c r="O11" s="4"/>
      <c r="P11" s="4"/>
      <c r="Q11" s="4"/>
    </row>
    <row r="12" spans="1:17" ht="23.1" customHeight="1" thickBot="1">
      <c r="A12" s="11" t="s">
        <v>43</v>
      </c>
      <c r="B12" s="242">
        <f t="shared" si="1"/>
        <v>24366</v>
      </c>
      <c r="C12" s="38">
        <v>16969</v>
      </c>
      <c r="D12" s="13">
        <v>1026</v>
      </c>
      <c r="E12" s="38">
        <v>689</v>
      </c>
      <c r="F12" s="13">
        <v>4</v>
      </c>
      <c r="G12" s="8">
        <v>3581</v>
      </c>
      <c r="H12" s="13">
        <v>1440</v>
      </c>
      <c r="I12" s="38">
        <v>8</v>
      </c>
      <c r="J12" s="13">
        <v>75</v>
      </c>
      <c r="K12" s="38">
        <v>2</v>
      </c>
      <c r="L12" s="206">
        <v>0</v>
      </c>
      <c r="M12" s="8">
        <v>572</v>
      </c>
      <c r="N12" s="125">
        <v>0</v>
      </c>
      <c r="O12" s="4"/>
      <c r="P12" s="4"/>
      <c r="Q12" s="4"/>
    </row>
    <row r="13" spans="1:17" ht="23.1" customHeight="1" thickBot="1">
      <c r="A13" s="11" t="s">
        <v>0</v>
      </c>
      <c r="B13" s="242">
        <f t="shared" si="1"/>
        <v>148297</v>
      </c>
      <c r="C13" s="38">
        <v>88592</v>
      </c>
      <c r="D13" s="13">
        <v>2421</v>
      </c>
      <c r="E13" s="38">
        <v>4645</v>
      </c>
      <c r="F13" s="13">
        <v>10</v>
      </c>
      <c r="G13" s="8">
        <v>41882</v>
      </c>
      <c r="H13" s="13">
        <v>3564</v>
      </c>
      <c r="I13" s="38">
        <v>77</v>
      </c>
      <c r="J13" s="13">
        <v>34</v>
      </c>
      <c r="K13" s="38">
        <v>532</v>
      </c>
      <c r="L13" s="334">
        <v>0</v>
      </c>
      <c r="M13" s="8">
        <v>6540</v>
      </c>
      <c r="N13" s="125">
        <v>0</v>
      </c>
      <c r="O13" s="4"/>
      <c r="P13" s="4"/>
      <c r="Q13" s="4"/>
    </row>
    <row r="14" spans="1:17" ht="23.1" customHeight="1" thickBot="1">
      <c r="A14" s="11" t="s">
        <v>33</v>
      </c>
      <c r="B14" s="242">
        <f t="shared" si="1"/>
        <v>65790</v>
      </c>
      <c r="C14" s="38">
        <v>36989</v>
      </c>
      <c r="D14" s="13">
        <v>1622</v>
      </c>
      <c r="E14" s="38">
        <v>328</v>
      </c>
      <c r="F14" s="13">
        <v>20</v>
      </c>
      <c r="G14" s="8">
        <v>23463</v>
      </c>
      <c r="H14" s="13">
        <v>998</v>
      </c>
      <c r="I14" s="38">
        <v>35</v>
      </c>
      <c r="J14" s="13">
        <v>2</v>
      </c>
      <c r="K14" s="38">
        <v>141</v>
      </c>
      <c r="L14" s="206">
        <v>0</v>
      </c>
      <c r="M14" s="8">
        <v>2192</v>
      </c>
      <c r="N14" s="125">
        <v>0</v>
      </c>
      <c r="O14" s="4"/>
      <c r="P14" s="4"/>
      <c r="Q14" s="4"/>
    </row>
    <row r="15" spans="1:17" ht="23.1" customHeight="1" thickBot="1">
      <c r="A15" s="11" t="s">
        <v>44</v>
      </c>
      <c r="B15" s="242">
        <f t="shared" si="1"/>
        <v>11670</v>
      </c>
      <c r="C15" s="38">
        <v>6176</v>
      </c>
      <c r="D15" s="13">
        <v>436</v>
      </c>
      <c r="E15" s="38">
        <v>760</v>
      </c>
      <c r="F15" s="13">
        <v>8</v>
      </c>
      <c r="G15" s="8">
        <v>3076</v>
      </c>
      <c r="H15" s="13">
        <v>943</v>
      </c>
      <c r="I15" s="38">
        <v>3</v>
      </c>
      <c r="J15" s="13">
        <v>69</v>
      </c>
      <c r="K15" s="38">
        <v>3</v>
      </c>
      <c r="L15" s="334">
        <v>0</v>
      </c>
      <c r="M15" s="8">
        <v>196</v>
      </c>
      <c r="N15" s="125">
        <v>0</v>
      </c>
      <c r="O15" s="4"/>
      <c r="P15" s="4"/>
      <c r="Q15" s="4"/>
    </row>
    <row r="16" spans="1:17" ht="23.1" customHeight="1" thickBot="1">
      <c r="A16" s="11" t="s">
        <v>1</v>
      </c>
      <c r="B16" s="242">
        <f t="shared" si="1"/>
        <v>17483</v>
      </c>
      <c r="C16" s="38">
        <v>10081</v>
      </c>
      <c r="D16" s="13">
        <v>333</v>
      </c>
      <c r="E16" s="38">
        <v>706</v>
      </c>
      <c r="F16" s="13">
        <v>3</v>
      </c>
      <c r="G16" s="8">
        <v>4563</v>
      </c>
      <c r="H16" s="13">
        <v>1373</v>
      </c>
      <c r="I16" s="38">
        <v>8</v>
      </c>
      <c r="J16" s="13">
        <v>7</v>
      </c>
      <c r="K16" s="38">
        <v>1</v>
      </c>
      <c r="L16" s="206">
        <v>0</v>
      </c>
      <c r="M16" s="8">
        <v>408</v>
      </c>
      <c r="N16" s="125">
        <v>0</v>
      </c>
      <c r="O16" s="4"/>
      <c r="P16" s="4"/>
      <c r="Q16" s="4"/>
    </row>
    <row r="17" spans="1:17" ht="23.1" customHeight="1" thickBot="1">
      <c r="A17" s="11" t="s">
        <v>45</v>
      </c>
      <c r="B17" s="242">
        <f t="shared" si="1"/>
        <v>21191</v>
      </c>
      <c r="C17" s="38">
        <v>11741</v>
      </c>
      <c r="D17" s="13">
        <v>938</v>
      </c>
      <c r="E17" s="38">
        <v>749</v>
      </c>
      <c r="F17" s="13">
        <v>6</v>
      </c>
      <c r="G17" s="8">
        <v>5854</v>
      </c>
      <c r="H17" s="13">
        <v>994</v>
      </c>
      <c r="I17" s="38">
        <v>5</v>
      </c>
      <c r="J17" s="13">
        <v>18</v>
      </c>
      <c r="K17" s="38">
        <v>10</v>
      </c>
      <c r="L17" s="334">
        <v>0</v>
      </c>
      <c r="M17" s="8">
        <v>876</v>
      </c>
      <c r="N17" s="125">
        <v>0</v>
      </c>
      <c r="O17" s="4"/>
      <c r="P17" s="4"/>
      <c r="Q17" s="4"/>
    </row>
    <row r="18" spans="1:17" ht="23.1" customHeight="1" thickBot="1">
      <c r="A18" s="11" t="s">
        <v>46</v>
      </c>
      <c r="B18" s="242">
        <f t="shared" si="1"/>
        <v>14596</v>
      </c>
      <c r="C18" s="38">
        <v>9802</v>
      </c>
      <c r="D18" s="13">
        <v>201</v>
      </c>
      <c r="E18" s="38">
        <v>1001</v>
      </c>
      <c r="F18" s="13">
        <v>0</v>
      </c>
      <c r="G18" s="8">
        <v>2146</v>
      </c>
      <c r="H18" s="13">
        <v>996</v>
      </c>
      <c r="I18" s="38">
        <v>20</v>
      </c>
      <c r="J18" s="13">
        <v>13</v>
      </c>
      <c r="K18" s="38"/>
      <c r="L18" s="206">
        <v>0</v>
      </c>
      <c r="M18" s="8">
        <v>417</v>
      </c>
      <c r="N18" s="125">
        <v>0</v>
      </c>
      <c r="O18" s="4"/>
      <c r="P18" s="4"/>
      <c r="Q18" s="4"/>
    </row>
    <row r="19" spans="1:17" ht="23.1" customHeight="1" thickBot="1">
      <c r="A19" s="11" t="s">
        <v>47</v>
      </c>
      <c r="B19" s="242">
        <f t="shared" si="1"/>
        <v>105578</v>
      </c>
      <c r="C19" s="38">
        <v>64257</v>
      </c>
      <c r="D19" s="13">
        <v>2048</v>
      </c>
      <c r="E19" s="38">
        <v>2667</v>
      </c>
      <c r="F19" s="13">
        <v>74</v>
      </c>
      <c r="G19" s="8">
        <v>24650</v>
      </c>
      <c r="H19" s="13">
        <v>9244</v>
      </c>
      <c r="I19" s="38">
        <v>28</v>
      </c>
      <c r="J19" s="13">
        <v>79</v>
      </c>
      <c r="K19" s="38">
        <v>82</v>
      </c>
      <c r="L19" s="334">
        <v>0</v>
      </c>
      <c r="M19" s="8">
        <v>2449</v>
      </c>
      <c r="N19" s="125">
        <v>0</v>
      </c>
      <c r="O19" s="4"/>
      <c r="P19" s="4"/>
      <c r="Q19" s="4"/>
    </row>
    <row r="20" spans="1:17" ht="23.1" customHeight="1" thickBot="1">
      <c r="A20" s="11" t="s">
        <v>28</v>
      </c>
      <c r="B20" s="242">
        <f t="shared" si="1"/>
        <v>10872</v>
      </c>
      <c r="C20" s="38">
        <v>5137</v>
      </c>
      <c r="D20" s="13">
        <v>384</v>
      </c>
      <c r="E20" s="38">
        <v>917</v>
      </c>
      <c r="F20" s="13">
        <v>8</v>
      </c>
      <c r="G20" s="8">
        <v>2771</v>
      </c>
      <c r="H20" s="13">
        <v>1342</v>
      </c>
      <c r="I20" s="38">
        <v>1</v>
      </c>
      <c r="J20" s="13">
        <v>11</v>
      </c>
      <c r="K20" s="38">
        <v>8</v>
      </c>
      <c r="L20" s="206">
        <v>0</v>
      </c>
      <c r="M20" s="8">
        <v>293</v>
      </c>
      <c r="N20" s="125">
        <v>0</v>
      </c>
      <c r="O20" s="4"/>
      <c r="P20" s="4"/>
      <c r="Q20" s="4"/>
    </row>
    <row r="21" spans="1:17" ht="23.1" customHeight="1" thickBot="1">
      <c r="A21" s="11" t="s">
        <v>2</v>
      </c>
      <c r="B21" s="242">
        <f t="shared" si="1"/>
        <v>74479</v>
      </c>
      <c r="C21" s="38">
        <v>52877</v>
      </c>
      <c r="D21" s="13">
        <v>875</v>
      </c>
      <c r="E21" s="38">
        <v>2734</v>
      </c>
      <c r="F21" s="13">
        <v>3</v>
      </c>
      <c r="G21" s="8">
        <v>11524</v>
      </c>
      <c r="H21" s="13">
        <v>4861</v>
      </c>
      <c r="I21" s="38">
        <v>29</v>
      </c>
      <c r="J21" s="13">
        <v>52</v>
      </c>
      <c r="K21" s="38">
        <v>38</v>
      </c>
      <c r="L21" s="334">
        <v>0</v>
      </c>
      <c r="M21" s="8">
        <v>1486</v>
      </c>
      <c r="N21" s="125">
        <v>0</v>
      </c>
      <c r="O21" s="4"/>
      <c r="P21" s="4"/>
      <c r="Q21" s="4"/>
    </row>
    <row r="22" spans="1:17" ht="23.1" customHeight="1" thickBot="1">
      <c r="A22" s="11" t="s">
        <v>3</v>
      </c>
      <c r="B22" s="242">
        <f t="shared" si="1"/>
        <v>36273</v>
      </c>
      <c r="C22" s="38">
        <v>23941</v>
      </c>
      <c r="D22" s="13">
        <v>524</v>
      </c>
      <c r="E22" s="38">
        <v>723</v>
      </c>
      <c r="F22" s="13">
        <v>3</v>
      </c>
      <c r="G22" s="8">
        <v>9010</v>
      </c>
      <c r="H22" s="13">
        <v>1105</v>
      </c>
      <c r="I22" s="38">
        <v>7</v>
      </c>
      <c r="J22" s="13">
        <v>0</v>
      </c>
      <c r="K22" s="38">
        <v>67</v>
      </c>
      <c r="L22" s="206">
        <v>0</v>
      </c>
      <c r="M22" s="8">
        <v>893</v>
      </c>
      <c r="N22" s="125">
        <v>0</v>
      </c>
      <c r="O22" s="4"/>
      <c r="P22" s="4"/>
      <c r="Q22" s="4"/>
    </row>
    <row r="23" spans="1:17" ht="23.1" customHeight="1" thickBot="1">
      <c r="A23" s="11" t="s">
        <v>4</v>
      </c>
      <c r="B23" s="242">
        <f t="shared" si="1"/>
        <v>20114</v>
      </c>
      <c r="C23" s="38">
        <v>10734</v>
      </c>
      <c r="D23" s="13">
        <v>458</v>
      </c>
      <c r="E23" s="38">
        <v>556</v>
      </c>
      <c r="F23" s="13">
        <v>0</v>
      </c>
      <c r="G23" s="8">
        <v>6644</v>
      </c>
      <c r="H23" s="13">
        <v>797</v>
      </c>
      <c r="I23" s="38">
        <v>7</v>
      </c>
      <c r="J23" s="13">
        <v>2</v>
      </c>
      <c r="K23" s="38">
        <v>27</v>
      </c>
      <c r="L23" s="334">
        <v>0</v>
      </c>
      <c r="M23" s="8">
        <v>889</v>
      </c>
      <c r="N23" s="125">
        <v>0</v>
      </c>
      <c r="O23" s="4"/>
      <c r="P23" s="4"/>
      <c r="Q23" s="4"/>
    </row>
    <row r="24" spans="1:17" ht="23.1" customHeight="1" thickBot="1">
      <c r="A24" s="11" t="s">
        <v>48</v>
      </c>
      <c r="B24" s="242">
        <f t="shared" si="1"/>
        <v>10391</v>
      </c>
      <c r="C24" s="38">
        <v>3608</v>
      </c>
      <c r="D24" s="13">
        <v>232</v>
      </c>
      <c r="E24" s="38">
        <v>1587</v>
      </c>
      <c r="F24" s="13">
        <v>0</v>
      </c>
      <c r="G24" s="8">
        <v>1510</v>
      </c>
      <c r="H24" s="13">
        <v>3194</v>
      </c>
      <c r="I24" s="38">
        <v>3</v>
      </c>
      <c r="J24" s="13">
        <v>0</v>
      </c>
      <c r="K24" s="38">
        <v>2</v>
      </c>
      <c r="L24" s="206">
        <v>0</v>
      </c>
      <c r="M24" s="8">
        <v>255</v>
      </c>
      <c r="N24" s="125">
        <v>0</v>
      </c>
      <c r="O24" s="4"/>
      <c r="P24" s="4"/>
      <c r="Q24" s="4"/>
    </row>
    <row r="25" spans="1:17" ht="23.1" customHeight="1" thickBot="1">
      <c r="A25" s="11" t="s">
        <v>49</v>
      </c>
      <c r="B25" s="242">
        <f t="shared" si="1"/>
        <v>119563</v>
      </c>
      <c r="C25" s="38">
        <v>64005</v>
      </c>
      <c r="D25" s="13">
        <v>7028</v>
      </c>
      <c r="E25" s="38">
        <v>387</v>
      </c>
      <c r="F25" s="13">
        <v>16</v>
      </c>
      <c r="G25" s="8">
        <v>40075</v>
      </c>
      <c r="H25" s="13">
        <v>1623</v>
      </c>
      <c r="I25" s="38">
        <v>70</v>
      </c>
      <c r="J25" s="13">
        <v>0</v>
      </c>
      <c r="K25" s="38">
        <v>1614</v>
      </c>
      <c r="L25" s="334">
        <v>0</v>
      </c>
      <c r="M25" s="8">
        <v>4745</v>
      </c>
      <c r="N25" s="125">
        <v>0</v>
      </c>
      <c r="O25" s="4"/>
      <c r="P25" s="4"/>
      <c r="Q25" s="4"/>
    </row>
    <row r="26" spans="1:17" ht="23.1" customHeight="1" thickBot="1">
      <c r="A26" s="11" t="s">
        <v>50</v>
      </c>
      <c r="B26" s="242">
        <f t="shared" si="1"/>
        <v>59822</v>
      </c>
      <c r="C26" s="38">
        <v>36344</v>
      </c>
      <c r="D26" s="13">
        <v>911</v>
      </c>
      <c r="E26" s="38">
        <v>969</v>
      </c>
      <c r="F26" s="13">
        <v>7</v>
      </c>
      <c r="G26" s="8">
        <v>16160</v>
      </c>
      <c r="H26" s="13">
        <v>3737</v>
      </c>
      <c r="I26" s="38">
        <v>31</v>
      </c>
      <c r="J26" s="13">
        <v>2</v>
      </c>
      <c r="K26" s="38">
        <v>15</v>
      </c>
      <c r="L26" s="206">
        <v>0</v>
      </c>
      <c r="M26" s="8">
        <v>1646</v>
      </c>
      <c r="N26" s="125">
        <v>0</v>
      </c>
      <c r="O26" s="4"/>
      <c r="P26" s="4"/>
      <c r="Q26" s="4"/>
    </row>
    <row r="27" spans="1:17" ht="23.1" customHeight="1" thickBot="1">
      <c r="A27" s="11" t="s">
        <v>51</v>
      </c>
      <c r="B27" s="242">
        <f t="shared" si="1"/>
        <v>122314</v>
      </c>
      <c r="C27" s="38">
        <v>63219</v>
      </c>
      <c r="D27" s="13">
        <v>6801</v>
      </c>
      <c r="E27" s="38">
        <v>310</v>
      </c>
      <c r="F27" s="13">
        <v>8</v>
      </c>
      <c r="G27" s="8">
        <v>43435</v>
      </c>
      <c r="H27" s="13">
        <v>884</v>
      </c>
      <c r="I27" s="38">
        <v>81</v>
      </c>
      <c r="J27" s="13">
        <v>0</v>
      </c>
      <c r="K27" s="38">
        <v>1155</v>
      </c>
      <c r="L27" s="334">
        <v>1</v>
      </c>
      <c r="M27" s="8">
        <v>6420</v>
      </c>
      <c r="N27" s="125">
        <v>0</v>
      </c>
      <c r="O27" s="4"/>
      <c r="P27" s="4"/>
      <c r="Q27" s="4"/>
    </row>
    <row r="28" spans="1:17" ht="23.1" customHeight="1" thickBot="1">
      <c r="A28" s="11" t="s">
        <v>5</v>
      </c>
      <c r="B28" s="242">
        <f t="shared" si="1"/>
        <v>122286</v>
      </c>
      <c r="C28" s="38">
        <v>86890</v>
      </c>
      <c r="D28" s="13">
        <v>1355</v>
      </c>
      <c r="E28" s="38">
        <v>4249</v>
      </c>
      <c r="F28" s="13">
        <v>22</v>
      </c>
      <c r="G28" s="8">
        <v>21616</v>
      </c>
      <c r="H28" s="13">
        <v>5085</v>
      </c>
      <c r="I28" s="38">
        <v>51</v>
      </c>
      <c r="J28" s="13">
        <v>86</v>
      </c>
      <c r="K28" s="38">
        <v>351</v>
      </c>
      <c r="L28" s="334">
        <v>0</v>
      </c>
      <c r="M28" s="8">
        <v>2581</v>
      </c>
      <c r="N28" s="125">
        <v>0</v>
      </c>
      <c r="O28" s="4"/>
      <c r="P28" s="4"/>
      <c r="Q28" s="4"/>
    </row>
    <row r="29" spans="1:17" ht="23.1" customHeight="1" thickBot="1">
      <c r="A29" s="11" t="s">
        <v>52</v>
      </c>
      <c r="B29" s="242">
        <f t="shared" si="1"/>
        <v>30769</v>
      </c>
      <c r="C29" s="38">
        <v>17469</v>
      </c>
      <c r="D29" s="13">
        <v>865</v>
      </c>
      <c r="E29" s="38">
        <v>807</v>
      </c>
      <c r="F29" s="13">
        <v>18</v>
      </c>
      <c r="G29" s="8">
        <v>8874</v>
      </c>
      <c r="H29" s="13">
        <v>1524</v>
      </c>
      <c r="I29" s="38">
        <v>14</v>
      </c>
      <c r="J29" s="13">
        <v>10</v>
      </c>
      <c r="K29" s="38">
        <v>42</v>
      </c>
      <c r="L29" s="334">
        <v>0</v>
      </c>
      <c r="M29" s="8">
        <v>1146</v>
      </c>
      <c r="N29" s="125">
        <v>0</v>
      </c>
      <c r="O29" s="4"/>
      <c r="P29" s="4"/>
      <c r="Q29" s="4"/>
    </row>
    <row r="30" spans="1:17" ht="23.1" customHeight="1" thickBot="1">
      <c r="A30" s="11" t="s">
        <v>6</v>
      </c>
      <c r="B30" s="242">
        <f t="shared" si="1"/>
        <v>18750</v>
      </c>
      <c r="C30" s="38">
        <v>11266</v>
      </c>
      <c r="D30" s="13">
        <v>924</v>
      </c>
      <c r="E30" s="38">
        <v>1030</v>
      </c>
      <c r="F30" s="13">
        <v>14</v>
      </c>
      <c r="G30" s="8">
        <v>3922</v>
      </c>
      <c r="H30" s="13">
        <v>855</v>
      </c>
      <c r="I30" s="38">
        <v>60</v>
      </c>
      <c r="J30" s="13">
        <v>0</v>
      </c>
      <c r="K30" s="38">
        <v>3</v>
      </c>
      <c r="L30" s="334">
        <v>0</v>
      </c>
      <c r="M30" s="8">
        <v>676</v>
      </c>
      <c r="N30" s="125">
        <v>0</v>
      </c>
      <c r="O30" s="4"/>
      <c r="P30" s="4"/>
      <c r="Q30" s="4"/>
    </row>
    <row r="31" spans="1:17" ht="23.1" customHeight="1" thickBot="1">
      <c r="A31" s="11" t="s">
        <v>53</v>
      </c>
      <c r="B31" s="242">
        <f t="shared" si="1"/>
        <v>30033</v>
      </c>
      <c r="C31" s="38">
        <v>19956</v>
      </c>
      <c r="D31" s="13">
        <v>1240</v>
      </c>
      <c r="E31" s="38">
        <v>1564</v>
      </c>
      <c r="F31" s="13">
        <v>12</v>
      </c>
      <c r="G31" s="8">
        <v>4858</v>
      </c>
      <c r="H31" s="13">
        <v>1785</v>
      </c>
      <c r="I31" s="38">
        <v>8</v>
      </c>
      <c r="J31" s="13">
        <v>18</v>
      </c>
      <c r="K31" s="38">
        <v>56</v>
      </c>
      <c r="L31" s="334">
        <v>0</v>
      </c>
      <c r="M31" s="8">
        <v>536</v>
      </c>
      <c r="N31" s="125">
        <v>0</v>
      </c>
      <c r="O31" s="4"/>
      <c r="P31" s="4"/>
      <c r="Q31" s="4"/>
    </row>
    <row r="32" spans="1:17" ht="23.1" customHeight="1" thickBot="1">
      <c r="A32" s="11" t="s">
        <v>54</v>
      </c>
      <c r="B32" s="242">
        <f t="shared" si="1"/>
        <v>48369</v>
      </c>
      <c r="C32" s="38">
        <v>29940</v>
      </c>
      <c r="D32" s="13">
        <v>723</v>
      </c>
      <c r="E32" s="38">
        <v>1741</v>
      </c>
      <c r="F32" s="13">
        <v>1</v>
      </c>
      <c r="G32" s="8">
        <v>10154</v>
      </c>
      <c r="H32" s="13">
        <v>4219</v>
      </c>
      <c r="I32" s="38">
        <v>16</v>
      </c>
      <c r="J32" s="13">
        <v>23</v>
      </c>
      <c r="K32" s="38">
        <v>4</v>
      </c>
      <c r="L32" s="334">
        <v>0</v>
      </c>
      <c r="M32" s="8">
        <v>1548</v>
      </c>
      <c r="N32" s="125">
        <v>0</v>
      </c>
      <c r="O32" s="4"/>
      <c r="P32" s="4"/>
      <c r="Q32" s="4"/>
    </row>
    <row r="33" spans="1:17" ht="23.1" customHeight="1" thickBot="1">
      <c r="A33" s="11" t="s">
        <v>55</v>
      </c>
      <c r="B33" s="242">
        <f t="shared" si="1"/>
        <v>43336</v>
      </c>
      <c r="C33" s="38">
        <v>28514</v>
      </c>
      <c r="D33" s="13">
        <v>1230</v>
      </c>
      <c r="E33" s="38">
        <v>1280</v>
      </c>
      <c r="F33" s="13">
        <v>1</v>
      </c>
      <c r="G33" s="8">
        <v>9228</v>
      </c>
      <c r="H33" s="13">
        <v>2045</v>
      </c>
      <c r="I33" s="38">
        <v>3</v>
      </c>
      <c r="J33" s="13">
        <v>53</v>
      </c>
      <c r="K33" s="38">
        <v>7</v>
      </c>
      <c r="L33" s="334">
        <v>0</v>
      </c>
      <c r="M33" s="8">
        <v>975</v>
      </c>
      <c r="N33" s="125">
        <v>0</v>
      </c>
      <c r="O33" s="4"/>
      <c r="P33" s="4"/>
      <c r="Q33" s="4"/>
    </row>
    <row r="34" spans="1:17" ht="23.1" customHeight="1" thickBot="1">
      <c r="A34" s="11" t="s">
        <v>56</v>
      </c>
      <c r="B34" s="242">
        <f t="shared" si="1"/>
        <v>6679</v>
      </c>
      <c r="C34" s="38">
        <v>3437</v>
      </c>
      <c r="D34" s="13">
        <v>143</v>
      </c>
      <c r="E34" s="38">
        <v>683</v>
      </c>
      <c r="F34" s="13">
        <v>1</v>
      </c>
      <c r="G34" s="8">
        <v>1631</v>
      </c>
      <c r="H34" s="13">
        <v>482</v>
      </c>
      <c r="I34" s="38">
        <v>1</v>
      </c>
      <c r="J34" s="13">
        <v>135</v>
      </c>
      <c r="K34" s="38">
        <v>1</v>
      </c>
      <c r="L34" s="334">
        <v>0</v>
      </c>
      <c r="M34" s="8">
        <v>165</v>
      </c>
      <c r="N34" s="125">
        <v>0</v>
      </c>
      <c r="O34" s="4"/>
      <c r="P34" s="4"/>
      <c r="Q34" s="4"/>
    </row>
    <row r="35" spans="1:17" ht="23.1" customHeight="1" thickBot="1">
      <c r="A35" s="11" t="s">
        <v>7</v>
      </c>
      <c r="B35" s="242">
        <f t="shared" si="1"/>
        <v>35248</v>
      </c>
      <c r="C35" s="38">
        <v>20729</v>
      </c>
      <c r="D35" s="13">
        <v>911</v>
      </c>
      <c r="E35" s="38">
        <v>1664</v>
      </c>
      <c r="F35" s="13">
        <v>0</v>
      </c>
      <c r="G35" s="8">
        <v>9314</v>
      </c>
      <c r="H35" s="13">
        <v>1861</v>
      </c>
      <c r="I35" s="38">
        <v>4</v>
      </c>
      <c r="J35" s="13">
        <v>2</v>
      </c>
      <c r="K35" s="38">
        <v>26</v>
      </c>
      <c r="L35" s="334">
        <v>0</v>
      </c>
      <c r="M35" s="8">
        <v>737</v>
      </c>
      <c r="N35" s="125">
        <v>0</v>
      </c>
      <c r="O35" s="4"/>
      <c r="P35" s="4"/>
      <c r="Q35" s="4"/>
    </row>
    <row r="36" spans="1:17" ht="23.1" customHeight="1" thickBot="1">
      <c r="A36" s="11" t="s">
        <v>57</v>
      </c>
      <c r="B36" s="242">
        <f t="shared" si="1"/>
        <v>111114</v>
      </c>
      <c r="C36" s="38">
        <v>62427</v>
      </c>
      <c r="D36" s="13">
        <v>1569</v>
      </c>
      <c r="E36" s="38">
        <v>2705</v>
      </c>
      <c r="F36" s="13">
        <v>2</v>
      </c>
      <c r="G36" s="8">
        <v>39208</v>
      </c>
      <c r="H36" s="13">
        <v>2709</v>
      </c>
      <c r="I36" s="38">
        <v>36</v>
      </c>
      <c r="J36" s="13">
        <v>27</v>
      </c>
      <c r="K36" s="38">
        <v>145</v>
      </c>
      <c r="L36" s="334">
        <v>0</v>
      </c>
      <c r="M36" s="8">
        <v>2286</v>
      </c>
      <c r="N36" s="125">
        <v>0</v>
      </c>
      <c r="O36" s="4"/>
      <c r="P36" s="4"/>
      <c r="Q36" s="4"/>
    </row>
    <row r="37" spans="1:17" ht="23.1" customHeight="1" thickBot="1">
      <c r="A37" s="11" t="s">
        <v>8</v>
      </c>
      <c r="B37" s="242">
        <f t="shared" si="1"/>
        <v>36119</v>
      </c>
      <c r="C37" s="38">
        <v>20536</v>
      </c>
      <c r="D37" s="13">
        <v>1337</v>
      </c>
      <c r="E37" s="38">
        <v>1932</v>
      </c>
      <c r="F37" s="13">
        <v>8</v>
      </c>
      <c r="G37" s="8">
        <v>8747</v>
      </c>
      <c r="H37" s="13">
        <v>2806</v>
      </c>
      <c r="I37" s="38">
        <v>9</v>
      </c>
      <c r="J37" s="13">
        <v>8</v>
      </c>
      <c r="K37" s="38">
        <v>8</v>
      </c>
      <c r="L37" s="334">
        <v>0</v>
      </c>
      <c r="M37" s="8">
        <v>728</v>
      </c>
      <c r="N37" s="125">
        <v>0</v>
      </c>
      <c r="O37" s="4"/>
      <c r="P37" s="4"/>
      <c r="Q37" s="4"/>
    </row>
    <row r="38" spans="1:17" ht="23.1" customHeight="1" thickBot="1">
      <c r="A38" s="11" t="s">
        <v>9</v>
      </c>
      <c r="B38" s="242">
        <f t="shared" si="1"/>
        <v>120744</v>
      </c>
      <c r="C38" s="38">
        <v>72905</v>
      </c>
      <c r="D38" s="13">
        <v>1790</v>
      </c>
      <c r="E38" s="38">
        <v>3009</v>
      </c>
      <c r="F38" s="13">
        <v>2</v>
      </c>
      <c r="G38" s="8">
        <v>37389</v>
      </c>
      <c r="H38" s="13">
        <v>2694</v>
      </c>
      <c r="I38" s="38">
        <v>21</v>
      </c>
      <c r="J38" s="13">
        <v>102</v>
      </c>
      <c r="K38" s="38">
        <v>81</v>
      </c>
      <c r="L38" s="334">
        <v>0</v>
      </c>
      <c r="M38" s="8">
        <v>2751</v>
      </c>
      <c r="N38" s="125">
        <v>0</v>
      </c>
      <c r="O38" s="4"/>
      <c r="P38" s="4"/>
      <c r="Q38" s="4"/>
    </row>
    <row r="39" spans="1:17" ht="23.1" customHeight="1" thickBot="1">
      <c r="A39" s="11" t="s">
        <v>58</v>
      </c>
      <c r="B39" s="242">
        <f t="shared" si="1"/>
        <v>38482</v>
      </c>
      <c r="C39" s="38">
        <v>21153</v>
      </c>
      <c r="D39" s="13">
        <v>909</v>
      </c>
      <c r="E39" s="38">
        <v>1280</v>
      </c>
      <c r="F39" s="13">
        <v>4</v>
      </c>
      <c r="G39" s="8">
        <v>11719</v>
      </c>
      <c r="H39" s="13">
        <v>1542</v>
      </c>
      <c r="I39" s="38">
        <v>8</v>
      </c>
      <c r="J39" s="13">
        <v>3</v>
      </c>
      <c r="K39" s="38">
        <v>31</v>
      </c>
      <c r="L39" s="13">
        <v>0</v>
      </c>
      <c r="M39" s="8">
        <v>1833</v>
      </c>
      <c r="N39" s="125">
        <v>0</v>
      </c>
      <c r="O39" s="4"/>
      <c r="P39" s="4"/>
      <c r="Q39" s="4"/>
    </row>
    <row r="40" spans="1:17" ht="23.1" customHeight="1" thickBot="1">
      <c r="A40" s="11" t="s">
        <v>10</v>
      </c>
      <c r="B40" s="242">
        <f t="shared" si="1"/>
        <v>15413</v>
      </c>
      <c r="C40" s="38">
        <v>8025</v>
      </c>
      <c r="D40" s="13">
        <v>201</v>
      </c>
      <c r="E40" s="38">
        <v>1031</v>
      </c>
      <c r="F40" s="13">
        <v>1</v>
      </c>
      <c r="G40" s="8">
        <v>3841</v>
      </c>
      <c r="H40" s="13">
        <v>1850</v>
      </c>
      <c r="I40" s="38">
        <v>9</v>
      </c>
      <c r="J40" s="13">
        <v>28</v>
      </c>
      <c r="K40" s="38">
        <v>14</v>
      </c>
      <c r="L40" s="13">
        <v>0</v>
      </c>
      <c r="M40" s="8">
        <v>413</v>
      </c>
      <c r="N40" s="125">
        <v>0</v>
      </c>
      <c r="O40" s="4"/>
      <c r="P40" s="4"/>
      <c r="Q40" s="4"/>
    </row>
    <row r="41" spans="1:17" ht="23.1" customHeight="1" thickBot="1">
      <c r="A41" s="11" t="s">
        <v>11</v>
      </c>
      <c r="B41" s="242">
        <f t="shared" si="1"/>
        <v>45428</v>
      </c>
      <c r="C41" s="38">
        <v>29515</v>
      </c>
      <c r="D41" s="13">
        <v>814</v>
      </c>
      <c r="E41" s="38">
        <v>2883</v>
      </c>
      <c r="F41" s="13">
        <v>13</v>
      </c>
      <c r="G41" s="8">
        <v>8475</v>
      </c>
      <c r="H41" s="13">
        <v>2561</v>
      </c>
      <c r="I41" s="38">
        <v>6</v>
      </c>
      <c r="J41" s="13">
        <v>29</v>
      </c>
      <c r="K41" s="38">
        <v>64</v>
      </c>
      <c r="L41" s="13">
        <v>0</v>
      </c>
      <c r="M41" s="8">
        <v>1068</v>
      </c>
      <c r="N41" s="125">
        <v>0</v>
      </c>
      <c r="O41" s="4"/>
      <c r="P41" s="4"/>
      <c r="Q41" s="4"/>
    </row>
    <row r="42" spans="1:17" ht="23.1" customHeight="1" thickBot="1">
      <c r="A42" s="11" t="s">
        <v>59</v>
      </c>
      <c r="B42" s="242">
        <f t="shared" si="1"/>
        <v>20822</v>
      </c>
      <c r="C42" s="38">
        <v>11717</v>
      </c>
      <c r="D42" s="13">
        <v>690</v>
      </c>
      <c r="E42" s="38">
        <v>485</v>
      </c>
      <c r="F42" s="13">
        <v>12</v>
      </c>
      <c r="G42" s="8">
        <v>5775</v>
      </c>
      <c r="H42" s="13">
        <v>907</v>
      </c>
      <c r="I42" s="38">
        <v>11</v>
      </c>
      <c r="J42" s="13">
        <v>4</v>
      </c>
      <c r="K42" s="38">
        <v>20</v>
      </c>
      <c r="L42" s="13">
        <v>0</v>
      </c>
      <c r="M42" s="8">
        <v>1201</v>
      </c>
      <c r="N42" s="125">
        <v>0</v>
      </c>
      <c r="O42" s="4"/>
      <c r="P42" s="4"/>
      <c r="Q42" s="4"/>
    </row>
    <row r="43" spans="1:17" ht="23.1" customHeight="1">
      <c r="A43" s="1038" t="s">
        <v>454</v>
      </c>
      <c r="B43" s="1038"/>
      <c r="C43" s="1038"/>
      <c r="D43" s="1038"/>
      <c r="E43" s="1038"/>
      <c r="F43" s="1038"/>
      <c r="G43" s="1038"/>
      <c r="H43" s="1038"/>
      <c r="I43" s="1038"/>
      <c r="J43" s="1038"/>
      <c r="K43" s="1038"/>
      <c r="L43" s="1038"/>
      <c r="M43" s="1038"/>
      <c r="N43" s="1039"/>
      <c r="O43" s="43"/>
      <c r="P43" s="4"/>
      <c r="Q43" s="43"/>
    </row>
    <row r="44" spans="1:17" ht="12.75" customHeight="1">
      <c r="A44" s="39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</row>
  </sheetData>
  <sortState ref="R8:AL42">
    <sortCondition ref="R8"/>
  </sortState>
  <mergeCells count="2">
    <mergeCell ref="A1:N1"/>
    <mergeCell ref="A43:N43"/>
  </mergeCells>
  <printOptions horizontalCentered="1" verticalCentered="1"/>
  <pageMargins left="0.39370078740157483" right="0.59055118110236227" top="0.19685039370078741" bottom="0.39370078740157483" header="0" footer="0"/>
  <pageSetup paperSize="9" scale="67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AF09E-EB9E-460F-9ED6-736A022C5DCD}">
  <sheetPr>
    <tabColor rgb="FF9999FF"/>
    <pageSetUpPr fitToPage="1"/>
  </sheetPr>
  <dimension ref="A1:L41"/>
  <sheetViews>
    <sheetView rightToLeft="1" view="pageBreakPreview" zoomScale="60" zoomScaleNormal="100" workbookViewId="0">
      <selection sqref="A1:D1"/>
    </sheetView>
  </sheetViews>
  <sheetFormatPr defaultColWidth="15.7109375" defaultRowHeight="18.75"/>
  <cols>
    <col min="1" max="1" width="26" style="28" customWidth="1"/>
    <col min="2" max="4" width="28" style="279" customWidth="1"/>
    <col min="5" max="242" width="15.7109375" style="279"/>
    <col min="243" max="243" width="19.140625" style="279" customWidth="1"/>
    <col min="244" max="244" width="15.140625" style="279" customWidth="1"/>
    <col min="245" max="248" width="16.140625" style="279" customWidth="1"/>
    <col min="249" max="254" width="15.7109375" style="279"/>
    <col min="255" max="255" width="21.28515625" style="279" bestFit="1" customWidth="1"/>
    <col min="256" max="256" width="15.140625" style="279" customWidth="1"/>
    <col min="257" max="260" width="16.140625" style="279" customWidth="1"/>
    <col min="261" max="498" width="15.7109375" style="279"/>
    <col min="499" max="499" width="19.140625" style="279" customWidth="1"/>
    <col min="500" max="500" width="15.140625" style="279" customWidth="1"/>
    <col min="501" max="504" width="16.140625" style="279" customWidth="1"/>
    <col min="505" max="510" width="15.7109375" style="279"/>
    <col min="511" max="511" width="21.28515625" style="279" bestFit="1" customWidth="1"/>
    <col min="512" max="512" width="15.140625" style="279" customWidth="1"/>
    <col min="513" max="516" width="16.140625" style="279" customWidth="1"/>
    <col min="517" max="754" width="15.7109375" style="279"/>
    <col min="755" max="755" width="19.140625" style="279" customWidth="1"/>
    <col min="756" max="756" width="15.140625" style="279" customWidth="1"/>
    <col min="757" max="760" width="16.140625" style="279" customWidth="1"/>
    <col min="761" max="766" width="15.7109375" style="279"/>
    <col min="767" max="767" width="21.28515625" style="279" bestFit="1" customWidth="1"/>
    <col min="768" max="768" width="15.140625" style="279" customWidth="1"/>
    <col min="769" max="772" width="16.140625" style="279" customWidth="1"/>
    <col min="773" max="1010" width="15.7109375" style="279"/>
    <col min="1011" max="1011" width="19.140625" style="279" customWidth="1"/>
    <col min="1012" max="1012" width="15.140625" style="279" customWidth="1"/>
    <col min="1013" max="1016" width="16.140625" style="279" customWidth="1"/>
    <col min="1017" max="1022" width="15.7109375" style="279"/>
    <col min="1023" max="1023" width="21.28515625" style="279" bestFit="1" customWidth="1"/>
    <col min="1024" max="1024" width="15.140625" style="279" customWidth="1"/>
    <col min="1025" max="1028" width="16.140625" style="279" customWidth="1"/>
    <col min="1029" max="1266" width="15.7109375" style="279"/>
    <col min="1267" max="1267" width="19.140625" style="279" customWidth="1"/>
    <col min="1268" max="1268" width="15.140625" style="279" customWidth="1"/>
    <col min="1269" max="1272" width="16.140625" style="279" customWidth="1"/>
    <col min="1273" max="1278" width="15.7109375" style="279"/>
    <col min="1279" max="1279" width="21.28515625" style="279" bestFit="1" customWidth="1"/>
    <col min="1280" max="1280" width="15.140625" style="279" customWidth="1"/>
    <col min="1281" max="1284" width="16.140625" style="279" customWidth="1"/>
    <col min="1285" max="1522" width="15.7109375" style="279"/>
    <col min="1523" max="1523" width="19.140625" style="279" customWidth="1"/>
    <col min="1524" max="1524" width="15.140625" style="279" customWidth="1"/>
    <col min="1525" max="1528" width="16.140625" style="279" customWidth="1"/>
    <col min="1529" max="1534" width="15.7109375" style="279"/>
    <col min="1535" max="1535" width="21.28515625" style="279" bestFit="1" customWidth="1"/>
    <col min="1536" max="1536" width="15.140625" style="279" customWidth="1"/>
    <col min="1537" max="1540" width="16.140625" style="279" customWidth="1"/>
    <col min="1541" max="1778" width="15.7109375" style="279"/>
    <col min="1779" max="1779" width="19.140625" style="279" customWidth="1"/>
    <col min="1780" max="1780" width="15.140625" style="279" customWidth="1"/>
    <col min="1781" max="1784" width="16.140625" style="279" customWidth="1"/>
    <col min="1785" max="1790" width="15.7109375" style="279"/>
    <col min="1791" max="1791" width="21.28515625" style="279" bestFit="1" customWidth="1"/>
    <col min="1792" max="1792" width="15.140625" style="279" customWidth="1"/>
    <col min="1793" max="1796" width="16.140625" style="279" customWidth="1"/>
    <col min="1797" max="2034" width="15.7109375" style="279"/>
    <col min="2035" max="2035" width="19.140625" style="279" customWidth="1"/>
    <col min="2036" max="2036" width="15.140625" style="279" customWidth="1"/>
    <col min="2037" max="2040" width="16.140625" style="279" customWidth="1"/>
    <col min="2041" max="2046" width="15.7109375" style="279"/>
    <col min="2047" max="2047" width="21.28515625" style="279" bestFit="1" customWidth="1"/>
    <col min="2048" max="2048" width="15.140625" style="279" customWidth="1"/>
    <col min="2049" max="2052" width="16.140625" style="279" customWidth="1"/>
    <col min="2053" max="2290" width="15.7109375" style="279"/>
    <col min="2291" max="2291" width="19.140625" style="279" customWidth="1"/>
    <col min="2292" max="2292" width="15.140625" style="279" customWidth="1"/>
    <col min="2293" max="2296" width="16.140625" style="279" customWidth="1"/>
    <col min="2297" max="2302" width="15.7109375" style="279"/>
    <col min="2303" max="2303" width="21.28515625" style="279" bestFit="1" customWidth="1"/>
    <col min="2304" max="2304" width="15.140625" style="279" customWidth="1"/>
    <col min="2305" max="2308" width="16.140625" style="279" customWidth="1"/>
    <col min="2309" max="2546" width="15.7109375" style="279"/>
    <col min="2547" max="2547" width="19.140625" style="279" customWidth="1"/>
    <col min="2548" max="2548" width="15.140625" style="279" customWidth="1"/>
    <col min="2549" max="2552" width="16.140625" style="279" customWidth="1"/>
    <col min="2553" max="2558" width="15.7109375" style="279"/>
    <col min="2559" max="2559" width="21.28515625" style="279" bestFit="1" customWidth="1"/>
    <col min="2560" max="2560" width="15.140625" style="279" customWidth="1"/>
    <col min="2561" max="2564" width="16.140625" style="279" customWidth="1"/>
    <col min="2565" max="2802" width="15.7109375" style="279"/>
    <col min="2803" max="2803" width="19.140625" style="279" customWidth="1"/>
    <col min="2804" max="2804" width="15.140625" style="279" customWidth="1"/>
    <col min="2805" max="2808" width="16.140625" style="279" customWidth="1"/>
    <col min="2809" max="2814" width="15.7109375" style="279"/>
    <col min="2815" max="2815" width="21.28515625" style="279" bestFit="1" customWidth="1"/>
    <col min="2816" max="2816" width="15.140625" style="279" customWidth="1"/>
    <col min="2817" max="2820" width="16.140625" style="279" customWidth="1"/>
    <col min="2821" max="3058" width="15.7109375" style="279"/>
    <col min="3059" max="3059" width="19.140625" style="279" customWidth="1"/>
    <col min="3060" max="3060" width="15.140625" style="279" customWidth="1"/>
    <col min="3061" max="3064" width="16.140625" style="279" customWidth="1"/>
    <col min="3065" max="3070" width="15.7109375" style="279"/>
    <col min="3071" max="3071" width="21.28515625" style="279" bestFit="1" customWidth="1"/>
    <col min="3072" max="3072" width="15.140625" style="279" customWidth="1"/>
    <col min="3073" max="3076" width="16.140625" style="279" customWidth="1"/>
    <col min="3077" max="3314" width="15.7109375" style="279"/>
    <col min="3315" max="3315" width="19.140625" style="279" customWidth="1"/>
    <col min="3316" max="3316" width="15.140625" style="279" customWidth="1"/>
    <col min="3317" max="3320" width="16.140625" style="279" customWidth="1"/>
    <col min="3321" max="3326" width="15.7109375" style="279"/>
    <col min="3327" max="3327" width="21.28515625" style="279" bestFit="1" customWidth="1"/>
    <col min="3328" max="3328" width="15.140625" style="279" customWidth="1"/>
    <col min="3329" max="3332" width="16.140625" style="279" customWidth="1"/>
    <col min="3333" max="3570" width="15.7109375" style="279"/>
    <col min="3571" max="3571" width="19.140625" style="279" customWidth="1"/>
    <col min="3572" max="3572" width="15.140625" style="279" customWidth="1"/>
    <col min="3573" max="3576" width="16.140625" style="279" customWidth="1"/>
    <col min="3577" max="3582" width="15.7109375" style="279"/>
    <col min="3583" max="3583" width="21.28515625" style="279" bestFit="1" customWidth="1"/>
    <col min="3584" max="3584" width="15.140625" style="279" customWidth="1"/>
    <col min="3585" max="3588" width="16.140625" style="279" customWidth="1"/>
    <col min="3589" max="3826" width="15.7109375" style="279"/>
    <col min="3827" max="3827" width="19.140625" style="279" customWidth="1"/>
    <col min="3828" max="3828" width="15.140625" style="279" customWidth="1"/>
    <col min="3829" max="3832" width="16.140625" style="279" customWidth="1"/>
    <col min="3833" max="3838" width="15.7109375" style="279"/>
    <col min="3839" max="3839" width="21.28515625" style="279" bestFit="1" customWidth="1"/>
    <col min="3840" max="3840" width="15.140625" style="279" customWidth="1"/>
    <col min="3841" max="3844" width="16.140625" style="279" customWidth="1"/>
    <col min="3845" max="4082" width="15.7109375" style="279"/>
    <col min="4083" max="4083" width="19.140625" style="279" customWidth="1"/>
    <col min="4084" max="4084" width="15.140625" style="279" customWidth="1"/>
    <col min="4085" max="4088" width="16.140625" style="279" customWidth="1"/>
    <col min="4089" max="4094" width="15.7109375" style="279"/>
    <col min="4095" max="4095" width="21.28515625" style="279" bestFit="1" customWidth="1"/>
    <col min="4096" max="4096" width="15.140625" style="279" customWidth="1"/>
    <col min="4097" max="4100" width="16.140625" style="279" customWidth="1"/>
    <col min="4101" max="4338" width="15.7109375" style="279"/>
    <col min="4339" max="4339" width="19.140625" style="279" customWidth="1"/>
    <col min="4340" max="4340" width="15.140625" style="279" customWidth="1"/>
    <col min="4341" max="4344" width="16.140625" style="279" customWidth="1"/>
    <col min="4345" max="4350" width="15.7109375" style="279"/>
    <col min="4351" max="4351" width="21.28515625" style="279" bestFit="1" customWidth="1"/>
    <col min="4352" max="4352" width="15.140625" style="279" customWidth="1"/>
    <col min="4353" max="4356" width="16.140625" style="279" customWidth="1"/>
    <col min="4357" max="4594" width="15.7109375" style="279"/>
    <col min="4595" max="4595" width="19.140625" style="279" customWidth="1"/>
    <col min="4596" max="4596" width="15.140625" style="279" customWidth="1"/>
    <col min="4597" max="4600" width="16.140625" style="279" customWidth="1"/>
    <col min="4601" max="4606" width="15.7109375" style="279"/>
    <col min="4607" max="4607" width="21.28515625" style="279" bestFit="1" customWidth="1"/>
    <col min="4608" max="4608" width="15.140625" style="279" customWidth="1"/>
    <col min="4609" max="4612" width="16.140625" style="279" customWidth="1"/>
    <col min="4613" max="4850" width="15.7109375" style="279"/>
    <col min="4851" max="4851" width="19.140625" style="279" customWidth="1"/>
    <col min="4852" max="4852" width="15.140625" style="279" customWidth="1"/>
    <col min="4853" max="4856" width="16.140625" style="279" customWidth="1"/>
    <col min="4857" max="4862" width="15.7109375" style="279"/>
    <col min="4863" max="4863" width="21.28515625" style="279" bestFit="1" customWidth="1"/>
    <col min="4864" max="4864" width="15.140625" style="279" customWidth="1"/>
    <col min="4865" max="4868" width="16.140625" style="279" customWidth="1"/>
    <col min="4869" max="5106" width="15.7109375" style="279"/>
    <col min="5107" max="5107" width="19.140625" style="279" customWidth="1"/>
    <col min="5108" max="5108" width="15.140625" style="279" customWidth="1"/>
    <col min="5109" max="5112" width="16.140625" style="279" customWidth="1"/>
    <col min="5113" max="5118" width="15.7109375" style="279"/>
    <col min="5119" max="5119" width="21.28515625" style="279" bestFit="1" customWidth="1"/>
    <col min="5120" max="5120" width="15.140625" style="279" customWidth="1"/>
    <col min="5121" max="5124" width="16.140625" style="279" customWidth="1"/>
    <col min="5125" max="5362" width="15.7109375" style="279"/>
    <col min="5363" max="5363" width="19.140625" style="279" customWidth="1"/>
    <col min="5364" max="5364" width="15.140625" style="279" customWidth="1"/>
    <col min="5365" max="5368" width="16.140625" style="279" customWidth="1"/>
    <col min="5369" max="5374" width="15.7109375" style="279"/>
    <col min="5375" max="5375" width="21.28515625" style="279" bestFit="1" customWidth="1"/>
    <col min="5376" max="5376" width="15.140625" style="279" customWidth="1"/>
    <col min="5377" max="5380" width="16.140625" style="279" customWidth="1"/>
    <col min="5381" max="5618" width="15.7109375" style="279"/>
    <col min="5619" max="5619" width="19.140625" style="279" customWidth="1"/>
    <col min="5620" max="5620" width="15.140625" style="279" customWidth="1"/>
    <col min="5621" max="5624" width="16.140625" style="279" customWidth="1"/>
    <col min="5625" max="5630" width="15.7109375" style="279"/>
    <col min="5631" max="5631" width="21.28515625" style="279" bestFit="1" customWidth="1"/>
    <col min="5632" max="5632" width="15.140625" style="279" customWidth="1"/>
    <col min="5633" max="5636" width="16.140625" style="279" customWidth="1"/>
    <col min="5637" max="5874" width="15.7109375" style="279"/>
    <col min="5875" max="5875" width="19.140625" style="279" customWidth="1"/>
    <col min="5876" max="5876" width="15.140625" style="279" customWidth="1"/>
    <col min="5877" max="5880" width="16.140625" style="279" customWidth="1"/>
    <col min="5881" max="5886" width="15.7109375" style="279"/>
    <col min="5887" max="5887" width="21.28515625" style="279" bestFit="1" customWidth="1"/>
    <col min="5888" max="5888" width="15.140625" style="279" customWidth="1"/>
    <col min="5889" max="5892" width="16.140625" style="279" customWidth="1"/>
    <col min="5893" max="6130" width="15.7109375" style="279"/>
    <col min="6131" max="6131" width="19.140625" style="279" customWidth="1"/>
    <col min="6132" max="6132" width="15.140625" style="279" customWidth="1"/>
    <col min="6133" max="6136" width="16.140625" style="279" customWidth="1"/>
    <col min="6137" max="6142" width="15.7109375" style="279"/>
    <col min="6143" max="6143" width="21.28515625" style="279" bestFit="1" customWidth="1"/>
    <col min="6144" max="6144" width="15.140625" style="279" customWidth="1"/>
    <col min="6145" max="6148" width="16.140625" style="279" customWidth="1"/>
    <col min="6149" max="6386" width="15.7109375" style="279"/>
    <col min="6387" max="6387" width="19.140625" style="279" customWidth="1"/>
    <col min="6388" max="6388" width="15.140625" style="279" customWidth="1"/>
    <col min="6389" max="6392" width="16.140625" style="279" customWidth="1"/>
    <col min="6393" max="6398" width="15.7109375" style="279"/>
    <col min="6399" max="6399" width="21.28515625" style="279" bestFit="1" customWidth="1"/>
    <col min="6400" max="6400" width="15.140625" style="279" customWidth="1"/>
    <col min="6401" max="6404" width="16.140625" style="279" customWidth="1"/>
    <col min="6405" max="6642" width="15.7109375" style="279"/>
    <col min="6643" max="6643" width="19.140625" style="279" customWidth="1"/>
    <col min="6644" max="6644" width="15.140625" style="279" customWidth="1"/>
    <col min="6645" max="6648" width="16.140625" style="279" customWidth="1"/>
    <col min="6649" max="6654" width="15.7109375" style="279"/>
    <col min="6655" max="6655" width="21.28515625" style="279" bestFit="1" customWidth="1"/>
    <col min="6656" max="6656" width="15.140625" style="279" customWidth="1"/>
    <col min="6657" max="6660" width="16.140625" style="279" customWidth="1"/>
    <col min="6661" max="6898" width="15.7109375" style="279"/>
    <col min="6899" max="6899" width="19.140625" style="279" customWidth="1"/>
    <col min="6900" max="6900" width="15.140625" style="279" customWidth="1"/>
    <col min="6901" max="6904" width="16.140625" style="279" customWidth="1"/>
    <col min="6905" max="6910" width="15.7109375" style="279"/>
    <col min="6911" max="6911" width="21.28515625" style="279" bestFit="1" customWidth="1"/>
    <col min="6912" max="6912" width="15.140625" style="279" customWidth="1"/>
    <col min="6913" max="6916" width="16.140625" style="279" customWidth="1"/>
    <col min="6917" max="7154" width="15.7109375" style="279"/>
    <col min="7155" max="7155" width="19.140625" style="279" customWidth="1"/>
    <col min="7156" max="7156" width="15.140625" style="279" customWidth="1"/>
    <col min="7157" max="7160" width="16.140625" style="279" customWidth="1"/>
    <col min="7161" max="7166" width="15.7109375" style="279"/>
    <col min="7167" max="7167" width="21.28515625" style="279" bestFit="1" customWidth="1"/>
    <col min="7168" max="7168" width="15.140625" style="279" customWidth="1"/>
    <col min="7169" max="7172" width="16.140625" style="279" customWidth="1"/>
    <col min="7173" max="7410" width="15.7109375" style="279"/>
    <col min="7411" max="7411" width="19.140625" style="279" customWidth="1"/>
    <col min="7412" max="7412" width="15.140625" style="279" customWidth="1"/>
    <col min="7413" max="7416" width="16.140625" style="279" customWidth="1"/>
    <col min="7417" max="7422" width="15.7109375" style="279"/>
    <col min="7423" max="7423" width="21.28515625" style="279" bestFit="1" customWidth="1"/>
    <col min="7424" max="7424" width="15.140625" style="279" customWidth="1"/>
    <col min="7425" max="7428" width="16.140625" style="279" customWidth="1"/>
    <col min="7429" max="7666" width="15.7109375" style="279"/>
    <col min="7667" max="7667" width="19.140625" style="279" customWidth="1"/>
    <col min="7668" max="7668" width="15.140625" style="279" customWidth="1"/>
    <col min="7669" max="7672" width="16.140625" style="279" customWidth="1"/>
    <col min="7673" max="7678" width="15.7109375" style="279"/>
    <col min="7679" max="7679" width="21.28515625" style="279" bestFit="1" customWidth="1"/>
    <col min="7680" max="7680" width="15.140625" style="279" customWidth="1"/>
    <col min="7681" max="7684" width="16.140625" style="279" customWidth="1"/>
    <col min="7685" max="7922" width="15.7109375" style="279"/>
    <col min="7923" max="7923" width="19.140625" style="279" customWidth="1"/>
    <col min="7924" max="7924" width="15.140625" style="279" customWidth="1"/>
    <col min="7925" max="7928" width="16.140625" style="279" customWidth="1"/>
    <col min="7929" max="7934" width="15.7109375" style="279"/>
    <col min="7935" max="7935" width="21.28515625" style="279" bestFit="1" customWidth="1"/>
    <col min="7936" max="7936" width="15.140625" style="279" customWidth="1"/>
    <col min="7937" max="7940" width="16.140625" style="279" customWidth="1"/>
    <col min="7941" max="8178" width="15.7109375" style="279"/>
    <col min="8179" max="8179" width="19.140625" style="279" customWidth="1"/>
    <col min="8180" max="8180" width="15.140625" style="279" customWidth="1"/>
    <col min="8181" max="8184" width="16.140625" style="279" customWidth="1"/>
    <col min="8185" max="8190" width="15.7109375" style="279"/>
    <col min="8191" max="8191" width="21.28515625" style="279" bestFit="1" customWidth="1"/>
    <col min="8192" max="8192" width="15.140625" style="279" customWidth="1"/>
    <col min="8193" max="8196" width="16.140625" style="279" customWidth="1"/>
    <col min="8197" max="8434" width="15.7109375" style="279"/>
    <col min="8435" max="8435" width="19.140625" style="279" customWidth="1"/>
    <col min="8436" max="8436" width="15.140625" style="279" customWidth="1"/>
    <col min="8437" max="8440" width="16.140625" style="279" customWidth="1"/>
    <col min="8441" max="8446" width="15.7109375" style="279"/>
    <col min="8447" max="8447" width="21.28515625" style="279" bestFit="1" customWidth="1"/>
    <col min="8448" max="8448" width="15.140625" style="279" customWidth="1"/>
    <col min="8449" max="8452" width="16.140625" style="279" customWidth="1"/>
    <col min="8453" max="8690" width="15.7109375" style="279"/>
    <col min="8691" max="8691" width="19.140625" style="279" customWidth="1"/>
    <col min="8692" max="8692" width="15.140625" style="279" customWidth="1"/>
    <col min="8693" max="8696" width="16.140625" style="279" customWidth="1"/>
    <col min="8697" max="8702" width="15.7109375" style="279"/>
    <col min="8703" max="8703" width="21.28515625" style="279" bestFit="1" customWidth="1"/>
    <col min="8704" max="8704" width="15.140625" style="279" customWidth="1"/>
    <col min="8705" max="8708" width="16.140625" style="279" customWidth="1"/>
    <col min="8709" max="8946" width="15.7109375" style="279"/>
    <col min="8947" max="8947" width="19.140625" style="279" customWidth="1"/>
    <col min="8948" max="8948" width="15.140625" style="279" customWidth="1"/>
    <col min="8949" max="8952" width="16.140625" style="279" customWidth="1"/>
    <col min="8953" max="8958" width="15.7109375" style="279"/>
    <col min="8959" max="8959" width="21.28515625" style="279" bestFit="1" customWidth="1"/>
    <col min="8960" max="8960" width="15.140625" style="279" customWidth="1"/>
    <col min="8961" max="8964" width="16.140625" style="279" customWidth="1"/>
    <col min="8965" max="9202" width="15.7109375" style="279"/>
    <col min="9203" max="9203" width="19.140625" style="279" customWidth="1"/>
    <col min="9204" max="9204" width="15.140625" style="279" customWidth="1"/>
    <col min="9205" max="9208" width="16.140625" style="279" customWidth="1"/>
    <col min="9209" max="9214" width="15.7109375" style="279"/>
    <col min="9215" max="9215" width="21.28515625" style="279" bestFit="1" customWidth="1"/>
    <col min="9216" max="9216" width="15.140625" style="279" customWidth="1"/>
    <col min="9217" max="9220" width="16.140625" style="279" customWidth="1"/>
    <col min="9221" max="9458" width="15.7109375" style="279"/>
    <col min="9459" max="9459" width="19.140625" style="279" customWidth="1"/>
    <col min="9460" max="9460" width="15.140625" style="279" customWidth="1"/>
    <col min="9461" max="9464" width="16.140625" style="279" customWidth="1"/>
    <col min="9465" max="9470" width="15.7109375" style="279"/>
    <col min="9471" max="9471" width="21.28515625" style="279" bestFit="1" customWidth="1"/>
    <col min="9472" max="9472" width="15.140625" style="279" customWidth="1"/>
    <col min="9473" max="9476" width="16.140625" style="279" customWidth="1"/>
    <col min="9477" max="9714" width="15.7109375" style="279"/>
    <col min="9715" max="9715" width="19.140625" style="279" customWidth="1"/>
    <col min="9716" max="9716" width="15.140625" style="279" customWidth="1"/>
    <col min="9717" max="9720" width="16.140625" style="279" customWidth="1"/>
    <col min="9721" max="9726" width="15.7109375" style="279"/>
    <col min="9727" max="9727" width="21.28515625" style="279" bestFit="1" customWidth="1"/>
    <col min="9728" max="9728" width="15.140625" style="279" customWidth="1"/>
    <col min="9729" max="9732" width="16.140625" style="279" customWidth="1"/>
    <col min="9733" max="9970" width="15.7109375" style="279"/>
    <col min="9971" max="9971" width="19.140625" style="279" customWidth="1"/>
    <col min="9972" max="9972" width="15.140625" style="279" customWidth="1"/>
    <col min="9973" max="9976" width="16.140625" style="279" customWidth="1"/>
    <col min="9977" max="9982" width="15.7109375" style="279"/>
    <col min="9983" max="9983" width="21.28515625" style="279" bestFit="1" customWidth="1"/>
    <col min="9984" max="9984" width="15.140625" style="279" customWidth="1"/>
    <col min="9985" max="9988" width="16.140625" style="279" customWidth="1"/>
    <col min="9989" max="10226" width="15.7109375" style="279"/>
    <col min="10227" max="10227" width="19.140625" style="279" customWidth="1"/>
    <col min="10228" max="10228" width="15.140625" style="279" customWidth="1"/>
    <col min="10229" max="10232" width="16.140625" style="279" customWidth="1"/>
    <col min="10233" max="10238" width="15.7109375" style="279"/>
    <col min="10239" max="10239" width="21.28515625" style="279" bestFit="1" customWidth="1"/>
    <col min="10240" max="10240" width="15.140625" style="279" customWidth="1"/>
    <col min="10241" max="10244" width="16.140625" style="279" customWidth="1"/>
    <col min="10245" max="10482" width="15.7109375" style="279"/>
    <col min="10483" max="10483" width="19.140625" style="279" customWidth="1"/>
    <col min="10484" max="10484" width="15.140625" style="279" customWidth="1"/>
    <col min="10485" max="10488" width="16.140625" style="279" customWidth="1"/>
    <col min="10489" max="10494" width="15.7109375" style="279"/>
    <col min="10495" max="10495" width="21.28515625" style="279" bestFit="1" customWidth="1"/>
    <col min="10496" max="10496" width="15.140625" style="279" customWidth="1"/>
    <col min="10497" max="10500" width="16.140625" style="279" customWidth="1"/>
    <col min="10501" max="10738" width="15.7109375" style="279"/>
    <col min="10739" max="10739" width="19.140625" style="279" customWidth="1"/>
    <col min="10740" max="10740" width="15.140625" style="279" customWidth="1"/>
    <col min="10741" max="10744" width="16.140625" style="279" customWidth="1"/>
    <col min="10745" max="10750" width="15.7109375" style="279"/>
    <col min="10751" max="10751" width="21.28515625" style="279" bestFit="1" customWidth="1"/>
    <col min="10752" max="10752" width="15.140625" style="279" customWidth="1"/>
    <col min="10753" max="10756" width="16.140625" style="279" customWidth="1"/>
    <col min="10757" max="10994" width="15.7109375" style="279"/>
    <col min="10995" max="10995" width="19.140625" style="279" customWidth="1"/>
    <col min="10996" max="10996" width="15.140625" style="279" customWidth="1"/>
    <col min="10997" max="11000" width="16.140625" style="279" customWidth="1"/>
    <col min="11001" max="11006" width="15.7109375" style="279"/>
    <col min="11007" max="11007" width="21.28515625" style="279" bestFit="1" customWidth="1"/>
    <col min="11008" max="11008" width="15.140625" style="279" customWidth="1"/>
    <col min="11009" max="11012" width="16.140625" style="279" customWidth="1"/>
    <col min="11013" max="11250" width="15.7109375" style="279"/>
    <col min="11251" max="11251" width="19.140625" style="279" customWidth="1"/>
    <col min="11252" max="11252" width="15.140625" style="279" customWidth="1"/>
    <col min="11253" max="11256" width="16.140625" style="279" customWidth="1"/>
    <col min="11257" max="11262" width="15.7109375" style="279"/>
    <col min="11263" max="11263" width="21.28515625" style="279" bestFit="1" customWidth="1"/>
    <col min="11264" max="11264" width="15.140625" style="279" customWidth="1"/>
    <col min="11265" max="11268" width="16.140625" style="279" customWidth="1"/>
    <col min="11269" max="11506" width="15.7109375" style="279"/>
    <col min="11507" max="11507" width="19.140625" style="279" customWidth="1"/>
    <col min="11508" max="11508" width="15.140625" style="279" customWidth="1"/>
    <col min="11509" max="11512" width="16.140625" style="279" customWidth="1"/>
    <col min="11513" max="11518" width="15.7109375" style="279"/>
    <col min="11519" max="11519" width="21.28515625" style="279" bestFit="1" customWidth="1"/>
    <col min="11520" max="11520" width="15.140625" style="279" customWidth="1"/>
    <col min="11521" max="11524" width="16.140625" style="279" customWidth="1"/>
    <col min="11525" max="11762" width="15.7109375" style="279"/>
    <col min="11763" max="11763" width="19.140625" style="279" customWidth="1"/>
    <col min="11764" max="11764" width="15.140625" style="279" customWidth="1"/>
    <col min="11765" max="11768" width="16.140625" style="279" customWidth="1"/>
    <col min="11769" max="11774" width="15.7109375" style="279"/>
    <col min="11775" max="11775" width="21.28515625" style="279" bestFit="1" customWidth="1"/>
    <col min="11776" max="11776" width="15.140625" style="279" customWidth="1"/>
    <col min="11777" max="11780" width="16.140625" style="279" customWidth="1"/>
    <col min="11781" max="12018" width="15.7109375" style="279"/>
    <col min="12019" max="12019" width="19.140625" style="279" customWidth="1"/>
    <col min="12020" max="12020" width="15.140625" style="279" customWidth="1"/>
    <col min="12021" max="12024" width="16.140625" style="279" customWidth="1"/>
    <col min="12025" max="12030" width="15.7109375" style="279"/>
    <col min="12031" max="12031" width="21.28515625" style="279" bestFit="1" customWidth="1"/>
    <col min="12032" max="12032" width="15.140625" style="279" customWidth="1"/>
    <col min="12033" max="12036" width="16.140625" style="279" customWidth="1"/>
    <col min="12037" max="12274" width="15.7109375" style="279"/>
    <col min="12275" max="12275" width="19.140625" style="279" customWidth="1"/>
    <col min="12276" max="12276" width="15.140625" style="279" customWidth="1"/>
    <col min="12277" max="12280" width="16.140625" style="279" customWidth="1"/>
    <col min="12281" max="12286" width="15.7109375" style="279"/>
    <col min="12287" max="12287" width="21.28515625" style="279" bestFit="1" customWidth="1"/>
    <col min="12288" max="12288" width="15.140625" style="279" customWidth="1"/>
    <col min="12289" max="12292" width="16.140625" style="279" customWidth="1"/>
    <col min="12293" max="12530" width="15.7109375" style="279"/>
    <col min="12531" max="12531" width="19.140625" style="279" customWidth="1"/>
    <col min="12532" max="12532" width="15.140625" style="279" customWidth="1"/>
    <col min="12533" max="12536" width="16.140625" style="279" customWidth="1"/>
    <col min="12537" max="12542" width="15.7109375" style="279"/>
    <col min="12543" max="12543" width="21.28515625" style="279" bestFit="1" customWidth="1"/>
    <col min="12544" max="12544" width="15.140625" style="279" customWidth="1"/>
    <col min="12545" max="12548" width="16.140625" style="279" customWidth="1"/>
    <col min="12549" max="12786" width="15.7109375" style="279"/>
    <col min="12787" max="12787" width="19.140625" style="279" customWidth="1"/>
    <col min="12788" max="12788" width="15.140625" style="279" customWidth="1"/>
    <col min="12789" max="12792" width="16.140625" style="279" customWidth="1"/>
    <col min="12793" max="12798" width="15.7109375" style="279"/>
    <col min="12799" max="12799" width="21.28515625" style="279" bestFit="1" customWidth="1"/>
    <col min="12800" max="12800" width="15.140625" style="279" customWidth="1"/>
    <col min="12801" max="12804" width="16.140625" style="279" customWidth="1"/>
    <col min="12805" max="13042" width="15.7109375" style="279"/>
    <col min="13043" max="13043" width="19.140625" style="279" customWidth="1"/>
    <col min="13044" max="13044" width="15.140625" style="279" customWidth="1"/>
    <col min="13045" max="13048" width="16.140625" style="279" customWidth="1"/>
    <col min="13049" max="13054" width="15.7109375" style="279"/>
    <col min="13055" max="13055" width="21.28515625" style="279" bestFit="1" customWidth="1"/>
    <col min="13056" max="13056" width="15.140625" style="279" customWidth="1"/>
    <col min="13057" max="13060" width="16.140625" style="279" customWidth="1"/>
    <col min="13061" max="13298" width="15.7109375" style="279"/>
    <col min="13299" max="13299" width="19.140625" style="279" customWidth="1"/>
    <col min="13300" max="13300" width="15.140625" style="279" customWidth="1"/>
    <col min="13301" max="13304" width="16.140625" style="279" customWidth="1"/>
    <col min="13305" max="13310" width="15.7109375" style="279"/>
    <col min="13311" max="13311" width="21.28515625" style="279" bestFit="1" customWidth="1"/>
    <col min="13312" max="13312" width="15.140625" style="279" customWidth="1"/>
    <col min="13313" max="13316" width="16.140625" style="279" customWidth="1"/>
    <col min="13317" max="13554" width="15.7109375" style="279"/>
    <col min="13555" max="13555" width="19.140625" style="279" customWidth="1"/>
    <col min="13556" max="13556" width="15.140625" style="279" customWidth="1"/>
    <col min="13557" max="13560" width="16.140625" style="279" customWidth="1"/>
    <col min="13561" max="13566" width="15.7109375" style="279"/>
    <col min="13567" max="13567" width="21.28515625" style="279" bestFit="1" customWidth="1"/>
    <col min="13568" max="13568" width="15.140625" style="279" customWidth="1"/>
    <col min="13569" max="13572" width="16.140625" style="279" customWidth="1"/>
    <col min="13573" max="13810" width="15.7109375" style="279"/>
    <col min="13811" max="13811" width="19.140625" style="279" customWidth="1"/>
    <col min="13812" max="13812" width="15.140625" style="279" customWidth="1"/>
    <col min="13813" max="13816" width="16.140625" style="279" customWidth="1"/>
    <col min="13817" max="13822" width="15.7109375" style="279"/>
    <col min="13823" max="13823" width="21.28515625" style="279" bestFit="1" customWidth="1"/>
    <col min="13824" max="13824" width="15.140625" style="279" customWidth="1"/>
    <col min="13825" max="13828" width="16.140625" style="279" customWidth="1"/>
    <col min="13829" max="14066" width="15.7109375" style="279"/>
    <col min="14067" max="14067" width="19.140625" style="279" customWidth="1"/>
    <col min="14068" max="14068" width="15.140625" style="279" customWidth="1"/>
    <col min="14069" max="14072" width="16.140625" style="279" customWidth="1"/>
    <col min="14073" max="14078" width="15.7109375" style="279"/>
    <col min="14079" max="14079" width="21.28515625" style="279" bestFit="1" customWidth="1"/>
    <col min="14080" max="14080" width="15.140625" style="279" customWidth="1"/>
    <col min="14081" max="14084" width="16.140625" style="279" customWidth="1"/>
    <col min="14085" max="14322" width="15.7109375" style="279"/>
    <col min="14323" max="14323" width="19.140625" style="279" customWidth="1"/>
    <col min="14324" max="14324" width="15.140625" style="279" customWidth="1"/>
    <col min="14325" max="14328" width="16.140625" style="279" customWidth="1"/>
    <col min="14329" max="14334" width="15.7109375" style="279"/>
    <col min="14335" max="14335" width="21.28515625" style="279" bestFit="1" customWidth="1"/>
    <col min="14336" max="14336" width="15.140625" style="279" customWidth="1"/>
    <col min="14337" max="14340" width="16.140625" style="279" customWidth="1"/>
    <col min="14341" max="14578" width="15.7109375" style="279"/>
    <col min="14579" max="14579" width="19.140625" style="279" customWidth="1"/>
    <col min="14580" max="14580" width="15.140625" style="279" customWidth="1"/>
    <col min="14581" max="14584" width="16.140625" style="279" customWidth="1"/>
    <col min="14585" max="14590" width="15.7109375" style="279"/>
    <col min="14591" max="14591" width="21.28515625" style="279" bestFit="1" customWidth="1"/>
    <col min="14592" max="14592" width="15.140625" style="279" customWidth="1"/>
    <col min="14593" max="14596" width="16.140625" style="279" customWidth="1"/>
    <col min="14597" max="14834" width="15.7109375" style="279"/>
    <col min="14835" max="14835" width="19.140625" style="279" customWidth="1"/>
    <col min="14836" max="14836" width="15.140625" style="279" customWidth="1"/>
    <col min="14837" max="14840" width="16.140625" style="279" customWidth="1"/>
    <col min="14841" max="14846" width="15.7109375" style="279"/>
    <col min="14847" max="14847" width="21.28515625" style="279" bestFit="1" customWidth="1"/>
    <col min="14848" max="14848" width="15.140625" style="279" customWidth="1"/>
    <col min="14849" max="14852" width="16.140625" style="279" customWidth="1"/>
    <col min="14853" max="15090" width="15.7109375" style="279"/>
    <col min="15091" max="15091" width="19.140625" style="279" customWidth="1"/>
    <col min="15092" max="15092" width="15.140625" style="279" customWidth="1"/>
    <col min="15093" max="15096" width="16.140625" style="279" customWidth="1"/>
    <col min="15097" max="15102" width="15.7109375" style="279"/>
    <col min="15103" max="15103" width="21.28515625" style="279" bestFit="1" customWidth="1"/>
    <col min="15104" max="15104" width="15.140625" style="279" customWidth="1"/>
    <col min="15105" max="15108" width="16.140625" style="279" customWidth="1"/>
    <col min="15109" max="15346" width="15.7109375" style="279"/>
    <col min="15347" max="15347" width="19.140625" style="279" customWidth="1"/>
    <col min="15348" max="15348" width="15.140625" style="279" customWidth="1"/>
    <col min="15349" max="15352" width="16.140625" style="279" customWidth="1"/>
    <col min="15353" max="15358" width="15.7109375" style="279"/>
    <col min="15359" max="15359" width="21.28515625" style="279" bestFit="1" customWidth="1"/>
    <col min="15360" max="15360" width="15.140625" style="279" customWidth="1"/>
    <col min="15361" max="15364" width="16.140625" style="279" customWidth="1"/>
    <col min="15365" max="15602" width="15.7109375" style="279"/>
    <col min="15603" max="15603" width="19.140625" style="279" customWidth="1"/>
    <col min="15604" max="15604" width="15.140625" style="279" customWidth="1"/>
    <col min="15605" max="15608" width="16.140625" style="279" customWidth="1"/>
    <col min="15609" max="15614" width="15.7109375" style="279"/>
    <col min="15615" max="15615" width="21.28515625" style="279" bestFit="1" customWidth="1"/>
    <col min="15616" max="15616" width="15.140625" style="279" customWidth="1"/>
    <col min="15617" max="15620" width="16.140625" style="279" customWidth="1"/>
    <col min="15621" max="15858" width="15.7109375" style="279"/>
    <col min="15859" max="15859" width="19.140625" style="279" customWidth="1"/>
    <col min="15860" max="15860" width="15.140625" style="279" customWidth="1"/>
    <col min="15861" max="15864" width="16.140625" style="279" customWidth="1"/>
    <col min="15865" max="15870" width="15.7109375" style="279"/>
    <col min="15871" max="15871" width="21.28515625" style="279" bestFit="1" customWidth="1"/>
    <col min="15872" max="15872" width="15.140625" style="279" customWidth="1"/>
    <col min="15873" max="15876" width="16.140625" style="279" customWidth="1"/>
    <col min="15877" max="16114" width="15.7109375" style="279"/>
    <col min="16115" max="16115" width="19.140625" style="279" customWidth="1"/>
    <col min="16116" max="16116" width="15.140625" style="279" customWidth="1"/>
    <col min="16117" max="16120" width="16.140625" style="279" customWidth="1"/>
    <col min="16121" max="16126" width="15.7109375" style="279"/>
    <col min="16127" max="16127" width="21.28515625" style="279" bestFit="1" customWidth="1"/>
    <col min="16128" max="16128" width="15.140625" style="279" customWidth="1"/>
    <col min="16129" max="16132" width="16.140625" style="279" customWidth="1"/>
    <col min="16133" max="16370" width="15.7109375" style="279"/>
    <col min="16371" max="16371" width="19.140625" style="279" customWidth="1"/>
    <col min="16372" max="16372" width="15.140625" style="279" customWidth="1"/>
    <col min="16373" max="16376" width="16.140625" style="279" customWidth="1"/>
    <col min="16377" max="16384" width="15.7109375" style="279"/>
  </cols>
  <sheetData>
    <row r="1" spans="1:12" ht="33.75" customHeight="1" thickBot="1">
      <c r="A1" s="1017" t="s">
        <v>421</v>
      </c>
      <c r="B1" s="1017"/>
      <c r="C1" s="1017"/>
      <c r="D1" s="1017"/>
    </row>
    <row r="2" spans="1:12" ht="42.75" customHeight="1" thickBot="1">
      <c r="A2" s="277" t="s">
        <v>68</v>
      </c>
      <c r="B2" s="277" t="s">
        <v>32</v>
      </c>
      <c r="C2" s="153" t="s">
        <v>177</v>
      </c>
      <c r="D2" s="153" t="s">
        <v>178</v>
      </c>
    </row>
    <row r="3" spans="1:12" ht="21" customHeight="1">
      <c r="A3" s="2">
        <v>1400</v>
      </c>
      <c r="B3" s="3">
        <v>247605</v>
      </c>
      <c r="C3" s="3">
        <v>36253</v>
      </c>
      <c r="D3" s="3">
        <v>211352</v>
      </c>
    </row>
    <row r="4" spans="1:12" ht="21" customHeight="1" thickBot="1">
      <c r="A4" s="2">
        <v>1401</v>
      </c>
      <c r="B4" s="3">
        <f>D4+C4</f>
        <v>226268</v>
      </c>
      <c r="C4" s="3">
        <f>SUM(C5:C37)</f>
        <v>33822</v>
      </c>
      <c r="D4" s="3">
        <f>SUM(D5:D37)</f>
        <v>192446</v>
      </c>
    </row>
    <row r="5" spans="1:12" ht="21" customHeight="1" thickBot="1">
      <c r="A5" s="5" t="s">
        <v>41</v>
      </c>
      <c r="B5" s="10">
        <f t="shared" ref="B5:B37" si="0">D5+C5</f>
        <v>36535</v>
      </c>
      <c r="C5" s="7">
        <v>928</v>
      </c>
      <c r="D5" s="6">
        <v>35607</v>
      </c>
      <c r="L5" s="333"/>
    </row>
    <row r="6" spans="1:12" ht="21" customHeight="1" thickBot="1">
      <c r="A6" s="11" t="s">
        <v>42</v>
      </c>
      <c r="B6" s="29">
        <f t="shared" si="0"/>
        <v>10795</v>
      </c>
      <c r="C6" s="21">
        <v>514</v>
      </c>
      <c r="D6" s="22">
        <v>10281</v>
      </c>
      <c r="L6" s="333"/>
    </row>
    <row r="7" spans="1:12" ht="21" customHeight="1" thickBot="1">
      <c r="A7" s="11" t="s">
        <v>43</v>
      </c>
      <c r="B7" s="29">
        <f t="shared" si="0"/>
        <v>5325</v>
      </c>
      <c r="C7" s="21">
        <v>757</v>
      </c>
      <c r="D7" s="22">
        <v>4568</v>
      </c>
      <c r="L7" s="333"/>
    </row>
    <row r="8" spans="1:12" ht="21" customHeight="1" thickBot="1">
      <c r="A8" s="11" t="s">
        <v>0</v>
      </c>
      <c r="B8" s="29">
        <f t="shared" si="0"/>
        <v>23370</v>
      </c>
      <c r="C8" s="21">
        <v>3884</v>
      </c>
      <c r="D8" s="22">
        <v>19486</v>
      </c>
      <c r="L8" s="333"/>
    </row>
    <row r="9" spans="1:12" ht="21" customHeight="1" thickBot="1">
      <c r="A9" s="11" t="s">
        <v>33</v>
      </c>
      <c r="B9" s="29">
        <f t="shared" si="0"/>
        <v>2032</v>
      </c>
      <c r="C9" s="21">
        <v>349</v>
      </c>
      <c r="D9" s="22">
        <v>1683</v>
      </c>
      <c r="L9" s="333"/>
    </row>
    <row r="10" spans="1:12" ht="21" customHeight="1" thickBot="1">
      <c r="A10" s="11" t="s">
        <v>44</v>
      </c>
      <c r="B10" s="29">
        <f t="shared" si="0"/>
        <v>2852</v>
      </c>
      <c r="C10" s="21">
        <v>356</v>
      </c>
      <c r="D10" s="22">
        <v>2496</v>
      </c>
      <c r="L10" s="333"/>
    </row>
    <row r="11" spans="1:12" ht="21" customHeight="1" thickBot="1">
      <c r="A11" s="11" t="s">
        <v>1</v>
      </c>
      <c r="B11" s="29">
        <f t="shared" si="0"/>
        <v>935</v>
      </c>
      <c r="C11" s="21">
        <v>58</v>
      </c>
      <c r="D11" s="22">
        <v>877</v>
      </c>
      <c r="L11" s="333"/>
    </row>
    <row r="12" spans="1:12" ht="21" customHeight="1" thickBot="1">
      <c r="A12" s="11" t="s">
        <v>45</v>
      </c>
      <c r="B12" s="29">
        <f t="shared" si="0"/>
        <v>7126</v>
      </c>
      <c r="C12" s="21">
        <v>385</v>
      </c>
      <c r="D12" s="22">
        <v>6741</v>
      </c>
      <c r="L12" s="333"/>
    </row>
    <row r="13" spans="1:12" ht="21" customHeight="1" thickBot="1">
      <c r="A13" s="11" t="s">
        <v>46</v>
      </c>
      <c r="B13" s="29">
        <f t="shared" si="0"/>
        <v>2743</v>
      </c>
      <c r="C13" s="21">
        <v>186</v>
      </c>
      <c r="D13" s="22">
        <v>2557</v>
      </c>
      <c r="L13" s="333"/>
    </row>
    <row r="14" spans="1:12" ht="21" customHeight="1" thickBot="1">
      <c r="A14" s="11" t="s">
        <v>47</v>
      </c>
      <c r="B14" s="29">
        <f t="shared" si="0"/>
        <v>9995</v>
      </c>
      <c r="C14" s="21">
        <v>1759</v>
      </c>
      <c r="D14" s="22">
        <v>8236</v>
      </c>
      <c r="L14" s="333"/>
    </row>
    <row r="15" spans="1:12" ht="21" customHeight="1" thickBot="1">
      <c r="A15" s="11" t="s">
        <v>28</v>
      </c>
      <c r="B15" s="29">
        <f t="shared" si="0"/>
        <v>1984</v>
      </c>
      <c r="C15" s="21">
        <v>301</v>
      </c>
      <c r="D15" s="22">
        <v>1683</v>
      </c>
      <c r="L15" s="333"/>
    </row>
    <row r="16" spans="1:12" ht="21" customHeight="1" thickBot="1">
      <c r="A16" s="11" t="s">
        <v>2</v>
      </c>
      <c r="B16" s="29">
        <f t="shared" si="0"/>
        <v>1836</v>
      </c>
      <c r="C16" s="21">
        <v>194</v>
      </c>
      <c r="D16" s="22">
        <v>1642</v>
      </c>
      <c r="L16" s="333"/>
    </row>
    <row r="17" spans="1:12" ht="21" customHeight="1" thickBot="1">
      <c r="A17" s="11" t="s">
        <v>3</v>
      </c>
      <c r="B17" s="29">
        <f t="shared" si="0"/>
        <v>5417</v>
      </c>
      <c r="C17" s="21">
        <v>826</v>
      </c>
      <c r="D17" s="22">
        <v>4591</v>
      </c>
      <c r="L17" s="333"/>
    </row>
    <row r="18" spans="1:12" ht="21" customHeight="1" thickBot="1">
      <c r="A18" s="11" t="s">
        <v>4</v>
      </c>
      <c r="B18" s="29">
        <f t="shared" si="0"/>
        <v>2457</v>
      </c>
      <c r="C18" s="21">
        <v>718</v>
      </c>
      <c r="D18" s="22">
        <v>1739</v>
      </c>
      <c r="L18" s="333"/>
    </row>
    <row r="19" spans="1:12" ht="21" customHeight="1" thickBot="1">
      <c r="A19" s="11" t="s">
        <v>48</v>
      </c>
      <c r="B19" s="29">
        <f t="shared" si="0"/>
        <v>1241</v>
      </c>
      <c r="C19" s="21">
        <v>470</v>
      </c>
      <c r="D19" s="22">
        <v>771</v>
      </c>
      <c r="L19" s="333"/>
    </row>
    <row r="20" spans="1:12" ht="21" customHeight="1" thickBot="1">
      <c r="A20" s="11" t="s">
        <v>49</v>
      </c>
      <c r="B20" s="29">
        <f t="shared" si="0"/>
        <v>2303</v>
      </c>
      <c r="C20" s="21">
        <v>536</v>
      </c>
      <c r="D20" s="22">
        <v>1767</v>
      </c>
      <c r="L20" s="333"/>
    </row>
    <row r="21" spans="1:12" ht="21" customHeight="1" thickBot="1">
      <c r="A21" s="11" t="s">
        <v>50</v>
      </c>
      <c r="B21" s="29">
        <f t="shared" si="0"/>
        <v>2828</v>
      </c>
      <c r="C21" s="21">
        <v>352</v>
      </c>
      <c r="D21" s="22">
        <v>2476</v>
      </c>
      <c r="L21" s="333"/>
    </row>
    <row r="22" spans="1:12" ht="21" customHeight="1" thickBot="1">
      <c r="A22" s="11" t="s">
        <v>51</v>
      </c>
      <c r="B22" s="29">
        <f t="shared" si="0"/>
        <v>1532</v>
      </c>
      <c r="C22" s="21">
        <v>216</v>
      </c>
      <c r="D22" s="22">
        <v>1316</v>
      </c>
      <c r="L22" s="333"/>
    </row>
    <row r="23" spans="1:12" ht="21" customHeight="1" thickBot="1">
      <c r="A23" s="11" t="s">
        <v>5</v>
      </c>
      <c r="B23" s="29">
        <f t="shared" si="0"/>
        <v>18834</v>
      </c>
      <c r="C23" s="21">
        <v>1299</v>
      </c>
      <c r="D23" s="22">
        <v>17535</v>
      </c>
      <c r="L23" s="333"/>
    </row>
    <row r="24" spans="1:12" ht="21" customHeight="1" thickBot="1">
      <c r="A24" s="11" t="s">
        <v>52</v>
      </c>
      <c r="B24" s="29">
        <f t="shared" si="0"/>
        <v>1199</v>
      </c>
      <c r="C24" s="21">
        <v>118</v>
      </c>
      <c r="D24" s="22">
        <v>1081</v>
      </c>
      <c r="L24" s="333"/>
    </row>
    <row r="25" spans="1:12" ht="21" customHeight="1" thickBot="1">
      <c r="A25" s="11" t="s">
        <v>6</v>
      </c>
      <c r="B25" s="29">
        <f t="shared" si="0"/>
        <v>4221</v>
      </c>
      <c r="C25" s="21">
        <v>546</v>
      </c>
      <c r="D25" s="22">
        <v>3675</v>
      </c>
      <c r="L25" s="333"/>
    </row>
    <row r="26" spans="1:12" ht="21" customHeight="1" thickBot="1">
      <c r="A26" s="11" t="s">
        <v>53</v>
      </c>
      <c r="B26" s="29">
        <f t="shared" si="0"/>
        <v>11298</v>
      </c>
      <c r="C26" s="21">
        <v>2668</v>
      </c>
      <c r="D26" s="22">
        <v>8630</v>
      </c>
      <c r="L26" s="333"/>
    </row>
    <row r="27" spans="1:12" ht="21" customHeight="1" thickBot="1">
      <c r="A27" s="11" t="s">
        <v>54</v>
      </c>
      <c r="B27" s="29">
        <f t="shared" si="0"/>
        <v>9962</v>
      </c>
      <c r="C27" s="21">
        <v>2474</v>
      </c>
      <c r="D27" s="22">
        <v>7488</v>
      </c>
      <c r="L27" s="333"/>
    </row>
    <row r="28" spans="1:12" ht="21" customHeight="1" thickBot="1">
      <c r="A28" s="11" t="s">
        <v>55</v>
      </c>
      <c r="B28" s="29">
        <f t="shared" si="0"/>
        <v>4932</v>
      </c>
      <c r="C28" s="21">
        <v>760</v>
      </c>
      <c r="D28" s="22">
        <v>4172</v>
      </c>
      <c r="L28" s="333"/>
    </row>
    <row r="29" spans="1:12" ht="21" customHeight="1" thickBot="1">
      <c r="A29" s="11" t="s">
        <v>56</v>
      </c>
      <c r="B29" s="29">
        <f t="shared" si="0"/>
        <v>894</v>
      </c>
      <c r="C29" s="21">
        <v>316</v>
      </c>
      <c r="D29" s="22">
        <v>578</v>
      </c>
      <c r="L29" s="333"/>
    </row>
    <row r="30" spans="1:12" ht="21" customHeight="1" thickBot="1">
      <c r="A30" s="11" t="s">
        <v>7</v>
      </c>
      <c r="B30" s="29">
        <f t="shared" si="0"/>
        <v>6380</v>
      </c>
      <c r="C30" s="21">
        <v>1754</v>
      </c>
      <c r="D30" s="22">
        <v>4626</v>
      </c>
      <c r="L30" s="333"/>
    </row>
    <row r="31" spans="1:12" ht="21" customHeight="1" thickBot="1">
      <c r="A31" s="11" t="s">
        <v>57</v>
      </c>
      <c r="B31" s="29">
        <f t="shared" si="0"/>
        <v>6484</v>
      </c>
      <c r="C31" s="21">
        <v>2892</v>
      </c>
      <c r="D31" s="22">
        <v>3592</v>
      </c>
      <c r="L31" s="333"/>
    </row>
    <row r="32" spans="1:12" ht="21" customHeight="1" thickBot="1">
      <c r="A32" s="11" t="s">
        <v>8</v>
      </c>
      <c r="B32" s="29">
        <f t="shared" si="0"/>
        <v>2691</v>
      </c>
      <c r="C32" s="21">
        <v>214</v>
      </c>
      <c r="D32" s="22">
        <v>2477</v>
      </c>
      <c r="L32" s="333"/>
    </row>
    <row r="33" spans="1:12" ht="21" customHeight="1" thickBot="1">
      <c r="A33" s="11" t="s">
        <v>9</v>
      </c>
      <c r="B33" s="29">
        <f t="shared" si="0"/>
        <v>14412</v>
      </c>
      <c r="C33" s="21">
        <v>2383</v>
      </c>
      <c r="D33" s="22">
        <v>12029</v>
      </c>
      <c r="L33" s="333"/>
    </row>
    <row r="34" spans="1:12" ht="21" customHeight="1" thickBot="1">
      <c r="A34" s="11" t="s">
        <v>58</v>
      </c>
      <c r="B34" s="29">
        <f t="shared" si="0"/>
        <v>6570</v>
      </c>
      <c r="C34" s="21">
        <v>1048</v>
      </c>
      <c r="D34" s="22">
        <v>5522</v>
      </c>
      <c r="L34" s="333"/>
    </row>
    <row r="35" spans="1:12" ht="21" customHeight="1" thickBot="1">
      <c r="A35" s="11" t="s">
        <v>10</v>
      </c>
      <c r="B35" s="29">
        <f t="shared" si="0"/>
        <v>1336</v>
      </c>
      <c r="C35" s="21">
        <v>1018</v>
      </c>
      <c r="D35" s="22">
        <v>318</v>
      </c>
      <c r="L35" s="333"/>
    </row>
    <row r="36" spans="1:12" ht="21" customHeight="1" thickBot="1">
      <c r="A36" s="11" t="s">
        <v>11</v>
      </c>
      <c r="B36" s="29">
        <f t="shared" si="0"/>
        <v>8667</v>
      </c>
      <c r="C36" s="21">
        <v>3155</v>
      </c>
      <c r="D36" s="22">
        <v>5512</v>
      </c>
      <c r="L36" s="333"/>
    </row>
    <row r="37" spans="1:12" ht="21" customHeight="1" thickBot="1">
      <c r="A37" s="11" t="s">
        <v>59</v>
      </c>
      <c r="B37" s="29">
        <f t="shared" si="0"/>
        <v>7082</v>
      </c>
      <c r="C37" s="21">
        <v>388</v>
      </c>
      <c r="D37" s="22">
        <v>6694</v>
      </c>
      <c r="L37" s="333"/>
    </row>
    <row r="38" spans="1:12" ht="12.75" customHeight="1">
      <c r="A38" s="154"/>
      <c r="B38" s="282"/>
      <c r="C38" s="282"/>
      <c r="D38" s="282"/>
      <c r="E38" s="283"/>
      <c r="F38" s="283"/>
      <c r="L38" s="333"/>
    </row>
    <row r="39" spans="1:12" ht="12.75" customHeight="1">
      <c r="A39" s="154"/>
      <c r="B39" s="282"/>
      <c r="C39" s="282"/>
      <c r="D39" s="282"/>
      <c r="E39" s="283"/>
      <c r="F39" s="283"/>
    </row>
    <row r="40" spans="1:12" ht="12.75" customHeight="1">
      <c r="A40" s="26"/>
      <c r="B40" s="278"/>
      <c r="C40" s="278"/>
      <c r="D40" s="278"/>
    </row>
    <row r="41" spans="1:12" ht="12.75" customHeight="1">
      <c r="A41" s="26"/>
      <c r="B41" s="278"/>
      <c r="C41" s="278"/>
      <c r="D41" s="278"/>
    </row>
  </sheetData>
  <mergeCells count="1">
    <mergeCell ref="A1:D1"/>
  </mergeCells>
  <printOptions horizontalCentered="1" verticalCentered="1"/>
  <pageMargins left="0.39370078740157483" right="0.59055118110236227" top="0.19685039370078741" bottom="0.39370078740157483" header="0" footer="0"/>
  <pageSetup paperSize="9" scale="85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93EBF-A536-46EC-824A-C3AEE9AB96FE}">
  <sheetPr>
    <tabColor rgb="FF9999FF"/>
    <pageSetUpPr fitToPage="1"/>
  </sheetPr>
  <dimension ref="A1:L46"/>
  <sheetViews>
    <sheetView rightToLeft="1" view="pageBreakPreview" zoomScale="60" zoomScaleNormal="100" workbookViewId="0">
      <selection activeCell="Q8" sqref="Q8"/>
    </sheetView>
  </sheetViews>
  <sheetFormatPr defaultColWidth="15.7109375" defaultRowHeight="22.5"/>
  <cols>
    <col min="1" max="1" width="21.28515625" style="28" bestFit="1" customWidth="1"/>
    <col min="2" max="2" width="19.140625" style="19" customWidth="1"/>
    <col min="3" max="4" width="21.140625" style="19" customWidth="1"/>
    <col min="5" max="5" width="21" style="19" customWidth="1"/>
    <col min="6" max="241" width="15.7109375" style="19"/>
    <col min="242" max="242" width="19.140625" style="19" customWidth="1"/>
    <col min="243" max="243" width="15.140625" style="19" customWidth="1"/>
    <col min="244" max="247" width="16.140625" style="19" customWidth="1"/>
    <col min="248" max="253" width="15.7109375" style="19"/>
    <col min="254" max="254" width="21.28515625" style="19" bestFit="1" customWidth="1"/>
    <col min="255" max="255" width="15.140625" style="19" customWidth="1"/>
    <col min="256" max="259" width="16.140625" style="19" customWidth="1"/>
    <col min="260" max="497" width="15.7109375" style="19"/>
    <col min="498" max="498" width="19.140625" style="19" customWidth="1"/>
    <col min="499" max="499" width="15.140625" style="19" customWidth="1"/>
    <col min="500" max="503" width="16.140625" style="19" customWidth="1"/>
    <col min="504" max="509" width="15.7109375" style="19"/>
    <col min="510" max="510" width="21.28515625" style="19" bestFit="1" customWidth="1"/>
    <col min="511" max="511" width="15.140625" style="19" customWidth="1"/>
    <col min="512" max="515" width="16.140625" style="19" customWidth="1"/>
    <col min="516" max="753" width="15.7109375" style="19"/>
    <col min="754" max="754" width="19.140625" style="19" customWidth="1"/>
    <col min="755" max="755" width="15.140625" style="19" customWidth="1"/>
    <col min="756" max="759" width="16.140625" style="19" customWidth="1"/>
    <col min="760" max="765" width="15.7109375" style="19"/>
    <col min="766" max="766" width="21.28515625" style="19" bestFit="1" customWidth="1"/>
    <col min="767" max="767" width="15.140625" style="19" customWidth="1"/>
    <col min="768" max="771" width="16.140625" style="19" customWidth="1"/>
    <col min="772" max="1009" width="15.7109375" style="19"/>
    <col min="1010" max="1010" width="19.140625" style="19" customWidth="1"/>
    <col min="1011" max="1011" width="15.140625" style="19" customWidth="1"/>
    <col min="1012" max="1015" width="16.140625" style="19" customWidth="1"/>
    <col min="1016" max="1021" width="15.7109375" style="19"/>
    <col min="1022" max="1022" width="21.28515625" style="19" bestFit="1" customWidth="1"/>
    <col min="1023" max="1023" width="15.140625" style="19" customWidth="1"/>
    <col min="1024" max="1027" width="16.140625" style="19" customWidth="1"/>
    <col min="1028" max="1265" width="15.7109375" style="19"/>
    <col min="1266" max="1266" width="19.140625" style="19" customWidth="1"/>
    <col min="1267" max="1267" width="15.140625" style="19" customWidth="1"/>
    <col min="1268" max="1271" width="16.140625" style="19" customWidth="1"/>
    <col min="1272" max="1277" width="15.7109375" style="19"/>
    <col min="1278" max="1278" width="21.28515625" style="19" bestFit="1" customWidth="1"/>
    <col min="1279" max="1279" width="15.140625" style="19" customWidth="1"/>
    <col min="1280" max="1283" width="16.140625" style="19" customWidth="1"/>
    <col min="1284" max="1521" width="15.7109375" style="19"/>
    <col min="1522" max="1522" width="19.140625" style="19" customWidth="1"/>
    <col min="1523" max="1523" width="15.140625" style="19" customWidth="1"/>
    <col min="1524" max="1527" width="16.140625" style="19" customWidth="1"/>
    <col min="1528" max="1533" width="15.7109375" style="19"/>
    <col min="1534" max="1534" width="21.28515625" style="19" bestFit="1" customWidth="1"/>
    <col min="1535" max="1535" width="15.140625" style="19" customWidth="1"/>
    <col min="1536" max="1539" width="16.140625" style="19" customWidth="1"/>
    <col min="1540" max="1777" width="15.7109375" style="19"/>
    <col min="1778" max="1778" width="19.140625" style="19" customWidth="1"/>
    <col min="1779" max="1779" width="15.140625" style="19" customWidth="1"/>
    <col min="1780" max="1783" width="16.140625" style="19" customWidth="1"/>
    <col min="1784" max="1789" width="15.7109375" style="19"/>
    <col min="1790" max="1790" width="21.28515625" style="19" bestFit="1" customWidth="1"/>
    <col min="1791" max="1791" width="15.140625" style="19" customWidth="1"/>
    <col min="1792" max="1795" width="16.140625" style="19" customWidth="1"/>
    <col min="1796" max="2033" width="15.7109375" style="19"/>
    <col min="2034" max="2034" width="19.140625" style="19" customWidth="1"/>
    <col min="2035" max="2035" width="15.140625" style="19" customWidth="1"/>
    <col min="2036" max="2039" width="16.140625" style="19" customWidth="1"/>
    <col min="2040" max="2045" width="15.7109375" style="19"/>
    <col min="2046" max="2046" width="21.28515625" style="19" bestFit="1" customWidth="1"/>
    <col min="2047" max="2047" width="15.140625" style="19" customWidth="1"/>
    <col min="2048" max="2051" width="16.140625" style="19" customWidth="1"/>
    <col min="2052" max="2289" width="15.7109375" style="19"/>
    <col min="2290" max="2290" width="19.140625" style="19" customWidth="1"/>
    <col min="2291" max="2291" width="15.140625" style="19" customWidth="1"/>
    <col min="2292" max="2295" width="16.140625" style="19" customWidth="1"/>
    <col min="2296" max="2301" width="15.7109375" style="19"/>
    <col min="2302" max="2302" width="21.28515625" style="19" bestFit="1" customWidth="1"/>
    <col min="2303" max="2303" width="15.140625" style="19" customWidth="1"/>
    <col min="2304" max="2307" width="16.140625" style="19" customWidth="1"/>
    <col min="2308" max="2545" width="15.7109375" style="19"/>
    <col min="2546" max="2546" width="19.140625" style="19" customWidth="1"/>
    <col min="2547" max="2547" width="15.140625" style="19" customWidth="1"/>
    <col min="2548" max="2551" width="16.140625" style="19" customWidth="1"/>
    <col min="2552" max="2557" width="15.7109375" style="19"/>
    <col min="2558" max="2558" width="21.28515625" style="19" bestFit="1" customWidth="1"/>
    <col min="2559" max="2559" width="15.140625" style="19" customWidth="1"/>
    <col min="2560" max="2563" width="16.140625" style="19" customWidth="1"/>
    <col min="2564" max="2801" width="15.7109375" style="19"/>
    <col min="2802" max="2802" width="19.140625" style="19" customWidth="1"/>
    <col min="2803" max="2803" width="15.140625" style="19" customWidth="1"/>
    <col min="2804" max="2807" width="16.140625" style="19" customWidth="1"/>
    <col min="2808" max="2813" width="15.7109375" style="19"/>
    <col min="2814" max="2814" width="21.28515625" style="19" bestFit="1" customWidth="1"/>
    <col min="2815" max="2815" width="15.140625" style="19" customWidth="1"/>
    <col min="2816" max="2819" width="16.140625" style="19" customWidth="1"/>
    <col min="2820" max="3057" width="15.7109375" style="19"/>
    <col min="3058" max="3058" width="19.140625" style="19" customWidth="1"/>
    <col min="3059" max="3059" width="15.140625" style="19" customWidth="1"/>
    <col min="3060" max="3063" width="16.140625" style="19" customWidth="1"/>
    <col min="3064" max="3069" width="15.7109375" style="19"/>
    <col min="3070" max="3070" width="21.28515625" style="19" bestFit="1" customWidth="1"/>
    <col min="3071" max="3071" width="15.140625" style="19" customWidth="1"/>
    <col min="3072" max="3075" width="16.140625" style="19" customWidth="1"/>
    <col min="3076" max="3313" width="15.7109375" style="19"/>
    <col min="3314" max="3314" width="19.140625" style="19" customWidth="1"/>
    <col min="3315" max="3315" width="15.140625" style="19" customWidth="1"/>
    <col min="3316" max="3319" width="16.140625" style="19" customWidth="1"/>
    <col min="3320" max="3325" width="15.7109375" style="19"/>
    <col min="3326" max="3326" width="21.28515625" style="19" bestFit="1" customWidth="1"/>
    <col min="3327" max="3327" width="15.140625" style="19" customWidth="1"/>
    <col min="3328" max="3331" width="16.140625" style="19" customWidth="1"/>
    <col min="3332" max="3569" width="15.7109375" style="19"/>
    <col min="3570" max="3570" width="19.140625" style="19" customWidth="1"/>
    <col min="3571" max="3571" width="15.140625" style="19" customWidth="1"/>
    <col min="3572" max="3575" width="16.140625" style="19" customWidth="1"/>
    <col min="3576" max="3581" width="15.7109375" style="19"/>
    <col min="3582" max="3582" width="21.28515625" style="19" bestFit="1" customWidth="1"/>
    <col min="3583" max="3583" width="15.140625" style="19" customWidth="1"/>
    <col min="3584" max="3587" width="16.140625" style="19" customWidth="1"/>
    <col min="3588" max="3825" width="15.7109375" style="19"/>
    <col min="3826" max="3826" width="19.140625" style="19" customWidth="1"/>
    <col min="3827" max="3827" width="15.140625" style="19" customWidth="1"/>
    <col min="3828" max="3831" width="16.140625" style="19" customWidth="1"/>
    <col min="3832" max="3837" width="15.7109375" style="19"/>
    <col min="3838" max="3838" width="21.28515625" style="19" bestFit="1" customWidth="1"/>
    <col min="3839" max="3839" width="15.140625" style="19" customWidth="1"/>
    <col min="3840" max="3843" width="16.140625" style="19" customWidth="1"/>
    <col min="3844" max="4081" width="15.7109375" style="19"/>
    <col min="4082" max="4082" width="19.140625" style="19" customWidth="1"/>
    <col min="4083" max="4083" width="15.140625" style="19" customWidth="1"/>
    <col min="4084" max="4087" width="16.140625" style="19" customWidth="1"/>
    <col min="4088" max="4093" width="15.7109375" style="19"/>
    <col min="4094" max="4094" width="21.28515625" style="19" bestFit="1" customWidth="1"/>
    <col min="4095" max="4095" width="15.140625" style="19" customWidth="1"/>
    <col min="4096" max="4099" width="16.140625" style="19" customWidth="1"/>
    <col min="4100" max="4337" width="15.7109375" style="19"/>
    <col min="4338" max="4338" width="19.140625" style="19" customWidth="1"/>
    <col min="4339" max="4339" width="15.140625" style="19" customWidth="1"/>
    <col min="4340" max="4343" width="16.140625" style="19" customWidth="1"/>
    <col min="4344" max="4349" width="15.7109375" style="19"/>
    <col min="4350" max="4350" width="21.28515625" style="19" bestFit="1" customWidth="1"/>
    <col min="4351" max="4351" width="15.140625" style="19" customWidth="1"/>
    <col min="4352" max="4355" width="16.140625" style="19" customWidth="1"/>
    <col min="4356" max="4593" width="15.7109375" style="19"/>
    <col min="4594" max="4594" width="19.140625" style="19" customWidth="1"/>
    <col min="4595" max="4595" width="15.140625" style="19" customWidth="1"/>
    <col min="4596" max="4599" width="16.140625" style="19" customWidth="1"/>
    <col min="4600" max="4605" width="15.7109375" style="19"/>
    <col min="4606" max="4606" width="21.28515625" style="19" bestFit="1" customWidth="1"/>
    <col min="4607" max="4607" width="15.140625" style="19" customWidth="1"/>
    <col min="4608" max="4611" width="16.140625" style="19" customWidth="1"/>
    <col min="4612" max="4849" width="15.7109375" style="19"/>
    <col min="4850" max="4850" width="19.140625" style="19" customWidth="1"/>
    <col min="4851" max="4851" width="15.140625" style="19" customWidth="1"/>
    <col min="4852" max="4855" width="16.140625" style="19" customWidth="1"/>
    <col min="4856" max="4861" width="15.7109375" style="19"/>
    <col min="4862" max="4862" width="21.28515625" style="19" bestFit="1" customWidth="1"/>
    <col min="4863" max="4863" width="15.140625" style="19" customWidth="1"/>
    <col min="4864" max="4867" width="16.140625" style="19" customWidth="1"/>
    <col min="4868" max="5105" width="15.7109375" style="19"/>
    <col min="5106" max="5106" width="19.140625" style="19" customWidth="1"/>
    <col min="5107" max="5107" width="15.140625" style="19" customWidth="1"/>
    <col min="5108" max="5111" width="16.140625" style="19" customWidth="1"/>
    <col min="5112" max="5117" width="15.7109375" style="19"/>
    <col min="5118" max="5118" width="21.28515625" style="19" bestFit="1" customWidth="1"/>
    <col min="5119" max="5119" width="15.140625" style="19" customWidth="1"/>
    <col min="5120" max="5123" width="16.140625" style="19" customWidth="1"/>
    <col min="5124" max="5361" width="15.7109375" style="19"/>
    <col min="5362" max="5362" width="19.140625" style="19" customWidth="1"/>
    <col min="5363" max="5363" width="15.140625" style="19" customWidth="1"/>
    <col min="5364" max="5367" width="16.140625" style="19" customWidth="1"/>
    <col min="5368" max="5373" width="15.7109375" style="19"/>
    <col min="5374" max="5374" width="21.28515625" style="19" bestFit="1" customWidth="1"/>
    <col min="5375" max="5375" width="15.140625" style="19" customWidth="1"/>
    <col min="5376" max="5379" width="16.140625" style="19" customWidth="1"/>
    <col min="5380" max="5617" width="15.7109375" style="19"/>
    <col min="5618" max="5618" width="19.140625" style="19" customWidth="1"/>
    <col min="5619" max="5619" width="15.140625" style="19" customWidth="1"/>
    <col min="5620" max="5623" width="16.140625" style="19" customWidth="1"/>
    <col min="5624" max="5629" width="15.7109375" style="19"/>
    <col min="5630" max="5630" width="21.28515625" style="19" bestFit="1" customWidth="1"/>
    <col min="5631" max="5631" width="15.140625" style="19" customWidth="1"/>
    <col min="5632" max="5635" width="16.140625" style="19" customWidth="1"/>
    <col min="5636" max="5873" width="15.7109375" style="19"/>
    <col min="5874" max="5874" width="19.140625" style="19" customWidth="1"/>
    <col min="5875" max="5875" width="15.140625" style="19" customWidth="1"/>
    <col min="5876" max="5879" width="16.140625" style="19" customWidth="1"/>
    <col min="5880" max="5885" width="15.7109375" style="19"/>
    <col min="5886" max="5886" width="21.28515625" style="19" bestFit="1" customWidth="1"/>
    <col min="5887" max="5887" width="15.140625" style="19" customWidth="1"/>
    <col min="5888" max="5891" width="16.140625" style="19" customWidth="1"/>
    <col min="5892" max="6129" width="15.7109375" style="19"/>
    <col min="6130" max="6130" width="19.140625" style="19" customWidth="1"/>
    <col min="6131" max="6131" width="15.140625" style="19" customWidth="1"/>
    <col min="6132" max="6135" width="16.140625" style="19" customWidth="1"/>
    <col min="6136" max="6141" width="15.7109375" style="19"/>
    <col min="6142" max="6142" width="21.28515625" style="19" bestFit="1" customWidth="1"/>
    <col min="6143" max="6143" width="15.140625" style="19" customWidth="1"/>
    <col min="6144" max="6147" width="16.140625" style="19" customWidth="1"/>
    <col min="6148" max="6385" width="15.7109375" style="19"/>
    <col min="6386" max="6386" width="19.140625" style="19" customWidth="1"/>
    <col min="6387" max="6387" width="15.140625" style="19" customWidth="1"/>
    <col min="6388" max="6391" width="16.140625" style="19" customWidth="1"/>
    <col min="6392" max="6397" width="15.7109375" style="19"/>
    <col min="6398" max="6398" width="21.28515625" style="19" bestFit="1" customWidth="1"/>
    <col min="6399" max="6399" width="15.140625" style="19" customWidth="1"/>
    <col min="6400" max="6403" width="16.140625" style="19" customWidth="1"/>
    <col min="6404" max="6641" width="15.7109375" style="19"/>
    <col min="6642" max="6642" width="19.140625" style="19" customWidth="1"/>
    <col min="6643" max="6643" width="15.140625" style="19" customWidth="1"/>
    <col min="6644" max="6647" width="16.140625" style="19" customWidth="1"/>
    <col min="6648" max="6653" width="15.7109375" style="19"/>
    <col min="6654" max="6654" width="21.28515625" style="19" bestFit="1" customWidth="1"/>
    <col min="6655" max="6655" width="15.140625" style="19" customWidth="1"/>
    <col min="6656" max="6659" width="16.140625" style="19" customWidth="1"/>
    <col min="6660" max="6897" width="15.7109375" style="19"/>
    <col min="6898" max="6898" width="19.140625" style="19" customWidth="1"/>
    <col min="6899" max="6899" width="15.140625" style="19" customWidth="1"/>
    <col min="6900" max="6903" width="16.140625" style="19" customWidth="1"/>
    <col min="6904" max="6909" width="15.7109375" style="19"/>
    <col min="6910" max="6910" width="21.28515625" style="19" bestFit="1" customWidth="1"/>
    <col min="6911" max="6911" width="15.140625" style="19" customWidth="1"/>
    <col min="6912" max="6915" width="16.140625" style="19" customWidth="1"/>
    <col min="6916" max="7153" width="15.7109375" style="19"/>
    <col min="7154" max="7154" width="19.140625" style="19" customWidth="1"/>
    <col min="7155" max="7155" width="15.140625" style="19" customWidth="1"/>
    <col min="7156" max="7159" width="16.140625" style="19" customWidth="1"/>
    <col min="7160" max="7165" width="15.7109375" style="19"/>
    <col min="7166" max="7166" width="21.28515625" style="19" bestFit="1" customWidth="1"/>
    <col min="7167" max="7167" width="15.140625" style="19" customWidth="1"/>
    <col min="7168" max="7171" width="16.140625" style="19" customWidth="1"/>
    <col min="7172" max="7409" width="15.7109375" style="19"/>
    <col min="7410" max="7410" width="19.140625" style="19" customWidth="1"/>
    <col min="7411" max="7411" width="15.140625" style="19" customWidth="1"/>
    <col min="7412" max="7415" width="16.140625" style="19" customWidth="1"/>
    <col min="7416" max="7421" width="15.7109375" style="19"/>
    <col min="7422" max="7422" width="21.28515625" style="19" bestFit="1" customWidth="1"/>
    <col min="7423" max="7423" width="15.140625" style="19" customWidth="1"/>
    <col min="7424" max="7427" width="16.140625" style="19" customWidth="1"/>
    <col min="7428" max="7665" width="15.7109375" style="19"/>
    <col min="7666" max="7666" width="19.140625" style="19" customWidth="1"/>
    <col min="7667" max="7667" width="15.140625" style="19" customWidth="1"/>
    <col min="7668" max="7671" width="16.140625" style="19" customWidth="1"/>
    <col min="7672" max="7677" width="15.7109375" style="19"/>
    <col min="7678" max="7678" width="21.28515625" style="19" bestFit="1" customWidth="1"/>
    <col min="7679" max="7679" width="15.140625" style="19" customWidth="1"/>
    <col min="7680" max="7683" width="16.140625" style="19" customWidth="1"/>
    <col min="7684" max="7921" width="15.7109375" style="19"/>
    <col min="7922" max="7922" width="19.140625" style="19" customWidth="1"/>
    <col min="7923" max="7923" width="15.140625" style="19" customWidth="1"/>
    <col min="7924" max="7927" width="16.140625" style="19" customWidth="1"/>
    <col min="7928" max="7933" width="15.7109375" style="19"/>
    <col min="7934" max="7934" width="21.28515625" style="19" bestFit="1" customWidth="1"/>
    <col min="7935" max="7935" width="15.140625" style="19" customWidth="1"/>
    <col min="7936" max="7939" width="16.140625" style="19" customWidth="1"/>
    <col min="7940" max="8177" width="15.7109375" style="19"/>
    <col min="8178" max="8178" width="19.140625" style="19" customWidth="1"/>
    <col min="8179" max="8179" width="15.140625" style="19" customWidth="1"/>
    <col min="8180" max="8183" width="16.140625" style="19" customWidth="1"/>
    <col min="8184" max="8189" width="15.7109375" style="19"/>
    <col min="8190" max="8190" width="21.28515625" style="19" bestFit="1" customWidth="1"/>
    <col min="8191" max="8191" width="15.140625" style="19" customWidth="1"/>
    <col min="8192" max="8195" width="16.140625" style="19" customWidth="1"/>
    <col min="8196" max="8433" width="15.7109375" style="19"/>
    <col min="8434" max="8434" width="19.140625" style="19" customWidth="1"/>
    <col min="8435" max="8435" width="15.140625" style="19" customWidth="1"/>
    <col min="8436" max="8439" width="16.140625" style="19" customWidth="1"/>
    <col min="8440" max="8445" width="15.7109375" style="19"/>
    <col min="8446" max="8446" width="21.28515625" style="19" bestFit="1" customWidth="1"/>
    <col min="8447" max="8447" width="15.140625" style="19" customWidth="1"/>
    <col min="8448" max="8451" width="16.140625" style="19" customWidth="1"/>
    <col min="8452" max="8689" width="15.7109375" style="19"/>
    <col min="8690" max="8690" width="19.140625" style="19" customWidth="1"/>
    <col min="8691" max="8691" width="15.140625" style="19" customWidth="1"/>
    <col min="8692" max="8695" width="16.140625" style="19" customWidth="1"/>
    <col min="8696" max="8701" width="15.7109375" style="19"/>
    <col min="8702" max="8702" width="21.28515625" style="19" bestFit="1" customWidth="1"/>
    <col min="8703" max="8703" width="15.140625" style="19" customWidth="1"/>
    <col min="8704" max="8707" width="16.140625" style="19" customWidth="1"/>
    <col min="8708" max="8945" width="15.7109375" style="19"/>
    <col min="8946" max="8946" width="19.140625" style="19" customWidth="1"/>
    <col min="8947" max="8947" width="15.140625" style="19" customWidth="1"/>
    <col min="8948" max="8951" width="16.140625" style="19" customWidth="1"/>
    <col min="8952" max="8957" width="15.7109375" style="19"/>
    <col min="8958" max="8958" width="21.28515625" style="19" bestFit="1" customWidth="1"/>
    <col min="8959" max="8959" width="15.140625" style="19" customWidth="1"/>
    <col min="8960" max="8963" width="16.140625" style="19" customWidth="1"/>
    <col min="8964" max="9201" width="15.7109375" style="19"/>
    <col min="9202" max="9202" width="19.140625" style="19" customWidth="1"/>
    <col min="9203" max="9203" width="15.140625" style="19" customWidth="1"/>
    <col min="9204" max="9207" width="16.140625" style="19" customWidth="1"/>
    <col min="9208" max="9213" width="15.7109375" style="19"/>
    <col min="9214" max="9214" width="21.28515625" style="19" bestFit="1" customWidth="1"/>
    <col min="9215" max="9215" width="15.140625" style="19" customWidth="1"/>
    <col min="9216" max="9219" width="16.140625" style="19" customWidth="1"/>
    <col min="9220" max="9457" width="15.7109375" style="19"/>
    <col min="9458" max="9458" width="19.140625" style="19" customWidth="1"/>
    <col min="9459" max="9459" width="15.140625" style="19" customWidth="1"/>
    <col min="9460" max="9463" width="16.140625" style="19" customWidth="1"/>
    <col min="9464" max="9469" width="15.7109375" style="19"/>
    <col min="9470" max="9470" width="21.28515625" style="19" bestFit="1" customWidth="1"/>
    <col min="9471" max="9471" width="15.140625" style="19" customWidth="1"/>
    <col min="9472" max="9475" width="16.140625" style="19" customWidth="1"/>
    <col min="9476" max="9713" width="15.7109375" style="19"/>
    <col min="9714" max="9714" width="19.140625" style="19" customWidth="1"/>
    <col min="9715" max="9715" width="15.140625" style="19" customWidth="1"/>
    <col min="9716" max="9719" width="16.140625" style="19" customWidth="1"/>
    <col min="9720" max="9725" width="15.7109375" style="19"/>
    <col min="9726" max="9726" width="21.28515625" style="19" bestFit="1" customWidth="1"/>
    <col min="9727" max="9727" width="15.140625" style="19" customWidth="1"/>
    <col min="9728" max="9731" width="16.140625" style="19" customWidth="1"/>
    <col min="9732" max="9969" width="15.7109375" style="19"/>
    <col min="9970" max="9970" width="19.140625" style="19" customWidth="1"/>
    <col min="9971" max="9971" width="15.140625" style="19" customWidth="1"/>
    <col min="9972" max="9975" width="16.140625" style="19" customWidth="1"/>
    <col min="9976" max="9981" width="15.7109375" style="19"/>
    <col min="9982" max="9982" width="21.28515625" style="19" bestFit="1" customWidth="1"/>
    <col min="9983" max="9983" width="15.140625" style="19" customWidth="1"/>
    <col min="9984" max="9987" width="16.140625" style="19" customWidth="1"/>
    <col min="9988" max="10225" width="15.7109375" style="19"/>
    <col min="10226" max="10226" width="19.140625" style="19" customWidth="1"/>
    <col min="10227" max="10227" width="15.140625" style="19" customWidth="1"/>
    <col min="10228" max="10231" width="16.140625" style="19" customWidth="1"/>
    <col min="10232" max="10237" width="15.7109375" style="19"/>
    <col min="10238" max="10238" width="21.28515625" style="19" bestFit="1" customWidth="1"/>
    <col min="10239" max="10239" width="15.140625" style="19" customWidth="1"/>
    <col min="10240" max="10243" width="16.140625" style="19" customWidth="1"/>
    <col min="10244" max="10481" width="15.7109375" style="19"/>
    <col min="10482" max="10482" width="19.140625" style="19" customWidth="1"/>
    <col min="10483" max="10483" width="15.140625" style="19" customWidth="1"/>
    <col min="10484" max="10487" width="16.140625" style="19" customWidth="1"/>
    <col min="10488" max="10493" width="15.7109375" style="19"/>
    <col min="10494" max="10494" width="21.28515625" style="19" bestFit="1" customWidth="1"/>
    <col min="10495" max="10495" width="15.140625" style="19" customWidth="1"/>
    <col min="10496" max="10499" width="16.140625" style="19" customWidth="1"/>
    <col min="10500" max="10737" width="15.7109375" style="19"/>
    <col min="10738" max="10738" width="19.140625" style="19" customWidth="1"/>
    <col min="10739" max="10739" width="15.140625" style="19" customWidth="1"/>
    <col min="10740" max="10743" width="16.140625" style="19" customWidth="1"/>
    <col min="10744" max="10749" width="15.7109375" style="19"/>
    <col min="10750" max="10750" width="21.28515625" style="19" bestFit="1" customWidth="1"/>
    <col min="10751" max="10751" width="15.140625" style="19" customWidth="1"/>
    <col min="10752" max="10755" width="16.140625" style="19" customWidth="1"/>
    <col min="10756" max="10993" width="15.7109375" style="19"/>
    <col min="10994" max="10994" width="19.140625" style="19" customWidth="1"/>
    <col min="10995" max="10995" width="15.140625" style="19" customWidth="1"/>
    <col min="10996" max="10999" width="16.140625" style="19" customWidth="1"/>
    <col min="11000" max="11005" width="15.7109375" style="19"/>
    <col min="11006" max="11006" width="21.28515625" style="19" bestFit="1" customWidth="1"/>
    <col min="11007" max="11007" width="15.140625" style="19" customWidth="1"/>
    <col min="11008" max="11011" width="16.140625" style="19" customWidth="1"/>
    <col min="11012" max="11249" width="15.7109375" style="19"/>
    <col min="11250" max="11250" width="19.140625" style="19" customWidth="1"/>
    <col min="11251" max="11251" width="15.140625" style="19" customWidth="1"/>
    <col min="11252" max="11255" width="16.140625" style="19" customWidth="1"/>
    <col min="11256" max="11261" width="15.7109375" style="19"/>
    <col min="11262" max="11262" width="21.28515625" style="19" bestFit="1" customWidth="1"/>
    <col min="11263" max="11263" width="15.140625" style="19" customWidth="1"/>
    <col min="11264" max="11267" width="16.140625" style="19" customWidth="1"/>
    <col min="11268" max="11505" width="15.7109375" style="19"/>
    <col min="11506" max="11506" width="19.140625" style="19" customWidth="1"/>
    <col min="11507" max="11507" width="15.140625" style="19" customWidth="1"/>
    <col min="11508" max="11511" width="16.140625" style="19" customWidth="1"/>
    <col min="11512" max="11517" width="15.7109375" style="19"/>
    <col min="11518" max="11518" width="21.28515625" style="19" bestFit="1" customWidth="1"/>
    <col min="11519" max="11519" width="15.140625" style="19" customWidth="1"/>
    <col min="11520" max="11523" width="16.140625" style="19" customWidth="1"/>
    <col min="11524" max="11761" width="15.7109375" style="19"/>
    <col min="11762" max="11762" width="19.140625" style="19" customWidth="1"/>
    <col min="11763" max="11763" width="15.140625" style="19" customWidth="1"/>
    <col min="11764" max="11767" width="16.140625" style="19" customWidth="1"/>
    <col min="11768" max="11773" width="15.7109375" style="19"/>
    <col min="11774" max="11774" width="21.28515625" style="19" bestFit="1" customWidth="1"/>
    <col min="11775" max="11775" width="15.140625" style="19" customWidth="1"/>
    <col min="11776" max="11779" width="16.140625" style="19" customWidth="1"/>
    <col min="11780" max="12017" width="15.7109375" style="19"/>
    <col min="12018" max="12018" width="19.140625" style="19" customWidth="1"/>
    <col min="12019" max="12019" width="15.140625" style="19" customWidth="1"/>
    <col min="12020" max="12023" width="16.140625" style="19" customWidth="1"/>
    <col min="12024" max="12029" width="15.7109375" style="19"/>
    <col min="12030" max="12030" width="21.28515625" style="19" bestFit="1" customWidth="1"/>
    <col min="12031" max="12031" width="15.140625" style="19" customWidth="1"/>
    <col min="12032" max="12035" width="16.140625" style="19" customWidth="1"/>
    <col min="12036" max="12273" width="15.7109375" style="19"/>
    <col min="12274" max="12274" width="19.140625" style="19" customWidth="1"/>
    <col min="12275" max="12275" width="15.140625" style="19" customWidth="1"/>
    <col min="12276" max="12279" width="16.140625" style="19" customWidth="1"/>
    <col min="12280" max="12285" width="15.7109375" style="19"/>
    <col min="12286" max="12286" width="21.28515625" style="19" bestFit="1" customWidth="1"/>
    <col min="12287" max="12287" width="15.140625" style="19" customWidth="1"/>
    <col min="12288" max="12291" width="16.140625" style="19" customWidth="1"/>
    <col min="12292" max="12529" width="15.7109375" style="19"/>
    <col min="12530" max="12530" width="19.140625" style="19" customWidth="1"/>
    <col min="12531" max="12531" width="15.140625" style="19" customWidth="1"/>
    <col min="12532" max="12535" width="16.140625" style="19" customWidth="1"/>
    <col min="12536" max="12541" width="15.7109375" style="19"/>
    <col min="12542" max="12542" width="21.28515625" style="19" bestFit="1" customWidth="1"/>
    <col min="12543" max="12543" width="15.140625" style="19" customWidth="1"/>
    <col min="12544" max="12547" width="16.140625" style="19" customWidth="1"/>
    <col min="12548" max="12785" width="15.7109375" style="19"/>
    <col min="12786" max="12786" width="19.140625" style="19" customWidth="1"/>
    <col min="12787" max="12787" width="15.140625" style="19" customWidth="1"/>
    <col min="12788" max="12791" width="16.140625" style="19" customWidth="1"/>
    <col min="12792" max="12797" width="15.7109375" style="19"/>
    <col min="12798" max="12798" width="21.28515625" style="19" bestFit="1" customWidth="1"/>
    <col min="12799" max="12799" width="15.140625" style="19" customWidth="1"/>
    <col min="12800" max="12803" width="16.140625" style="19" customWidth="1"/>
    <col min="12804" max="13041" width="15.7109375" style="19"/>
    <col min="13042" max="13042" width="19.140625" style="19" customWidth="1"/>
    <col min="13043" max="13043" width="15.140625" style="19" customWidth="1"/>
    <col min="13044" max="13047" width="16.140625" style="19" customWidth="1"/>
    <col min="13048" max="13053" width="15.7109375" style="19"/>
    <col min="13054" max="13054" width="21.28515625" style="19" bestFit="1" customWidth="1"/>
    <col min="13055" max="13055" width="15.140625" style="19" customWidth="1"/>
    <col min="13056" max="13059" width="16.140625" style="19" customWidth="1"/>
    <col min="13060" max="13297" width="15.7109375" style="19"/>
    <col min="13298" max="13298" width="19.140625" style="19" customWidth="1"/>
    <col min="13299" max="13299" width="15.140625" style="19" customWidth="1"/>
    <col min="13300" max="13303" width="16.140625" style="19" customWidth="1"/>
    <col min="13304" max="13309" width="15.7109375" style="19"/>
    <col min="13310" max="13310" width="21.28515625" style="19" bestFit="1" customWidth="1"/>
    <col min="13311" max="13311" width="15.140625" style="19" customWidth="1"/>
    <col min="13312" max="13315" width="16.140625" style="19" customWidth="1"/>
    <col min="13316" max="13553" width="15.7109375" style="19"/>
    <col min="13554" max="13554" width="19.140625" style="19" customWidth="1"/>
    <col min="13555" max="13555" width="15.140625" style="19" customWidth="1"/>
    <col min="13556" max="13559" width="16.140625" style="19" customWidth="1"/>
    <col min="13560" max="13565" width="15.7109375" style="19"/>
    <col min="13566" max="13566" width="21.28515625" style="19" bestFit="1" customWidth="1"/>
    <col min="13567" max="13567" width="15.140625" style="19" customWidth="1"/>
    <col min="13568" max="13571" width="16.140625" style="19" customWidth="1"/>
    <col min="13572" max="13809" width="15.7109375" style="19"/>
    <col min="13810" max="13810" width="19.140625" style="19" customWidth="1"/>
    <col min="13811" max="13811" width="15.140625" style="19" customWidth="1"/>
    <col min="13812" max="13815" width="16.140625" style="19" customWidth="1"/>
    <col min="13816" max="13821" width="15.7109375" style="19"/>
    <col min="13822" max="13822" width="21.28515625" style="19" bestFit="1" customWidth="1"/>
    <col min="13823" max="13823" width="15.140625" style="19" customWidth="1"/>
    <col min="13824" max="13827" width="16.140625" style="19" customWidth="1"/>
    <col min="13828" max="14065" width="15.7109375" style="19"/>
    <col min="14066" max="14066" width="19.140625" style="19" customWidth="1"/>
    <col min="14067" max="14067" width="15.140625" style="19" customWidth="1"/>
    <col min="14068" max="14071" width="16.140625" style="19" customWidth="1"/>
    <col min="14072" max="14077" width="15.7109375" style="19"/>
    <col min="14078" max="14078" width="21.28515625" style="19" bestFit="1" customWidth="1"/>
    <col min="14079" max="14079" width="15.140625" style="19" customWidth="1"/>
    <col min="14080" max="14083" width="16.140625" style="19" customWidth="1"/>
    <col min="14084" max="14321" width="15.7109375" style="19"/>
    <col min="14322" max="14322" width="19.140625" style="19" customWidth="1"/>
    <col min="14323" max="14323" width="15.140625" style="19" customWidth="1"/>
    <col min="14324" max="14327" width="16.140625" style="19" customWidth="1"/>
    <col min="14328" max="14333" width="15.7109375" style="19"/>
    <col min="14334" max="14334" width="21.28515625" style="19" bestFit="1" customWidth="1"/>
    <col min="14335" max="14335" width="15.140625" style="19" customWidth="1"/>
    <col min="14336" max="14339" width="16.140625" style="19" customWidth="1"/>
    <col min="14340" max="14577" width="15.7109375" style="19"/>
    <col min="14578" max="14578" width="19.140625" style="19" customWidth="1"/>
    <col min="14579" max="14579" width="15.140625" style="19" customWidth="1"/>
    <col min="14580" max="14583" width="16.140625" style="19" customWidth="1"/>
    <col min="14584" max="14589" width="15.7109375" style="19"/>
    <col min="14590" max="14590" width="21.28515625" style="19" bestFit="1" customWidth="1"/>
    <col min="14591" max="14591" width="15.140625" style="19" customWidth="1"/>
    <col min="14592" max="14595" width="16.140625" style="19" customWidth="1"/>
    <col min="14596" max="14833" width="15.7109375" style="19"/>
    <col min="14834" max="14834" width="19.140625" style="19" customWidth="1"/>
    <col min="14835" max="14835" width="15.140625" style="19" customWidth="1"/>
    <col min="14836" max="14839" width="16.140625" style="19" customWidth="1"/>
    <col min="14840" max="14845" width="15.7109375" style="19"/>
    <col min="14846" max="14846" width="21.28515625" style="19" bestFit="1" customWidth="1"/>
    <col min="14847" max="14847" width="15.140625" style="19" customWidth="1"/>
    <col min="14848" max="14851" width="16.140625" style="19" customWidth="1"/>
    <col min="14852" max="15089" width="15.7109375" style="19"/>
    <col min="15090" max="15090" width="19.140625" style="19" customWidth="1"/>
    <col min="15091" max="15091" width="15.140625" style="19" customWidth="1"/>
    <col min="15092" max="15095" width="16.140625" style="19" customWidth="1"/>
    <col min="15096" max="15101" width="15.7109375" style="19"/>
    <col min="15102" max="15102" width="21.28515625" style="19" bestFit="1" customWidth="1"/>
    <col min="15103" max="15103" width="15.140625" style="19" customWidth="1"/>
    <col min="15104" max="15107" width="16.140625" style="19" customWidth="1"/>
    <col min="15108" max="15345" width="15.7109375" style="19"/>
    <col min="15346" max="15346" width="19.140625" style="19" customWidth="1"/>
    <col min="15347" max="15347" width="15.140625" style="19" customWidth="1"/>
    <col min="15348" max="15351" width="16.140625" style="19" customWidth="1"/>
    <col min="15352" max="15357" width="15.7109375" style="19"/>
    <col min="15358" max="15358" width="21.28515625" style="19" bestFit="1" customWidth="1"/>
    <col min="15359" max="15359" width="15.140625" style="19" customWidth="1"/>
    <col min="15360" max="15363" width="16.140625" style="19" customWidth="1"/>
    <col min="15364" max="15601" width="15.7109375" style="19"/>
    <col min="15602" max="15602" width="19.140625" style="19" customWidth="1"/>
    <col min="15603" max="15603" width="15.140625" style="19" customWidth="1"/>
    <col min="15604" max="15607" width="16.140625" style="19" customWidth="1"/>
    <col min="15608" max="15613" width="15.7109375" style="19"/>
    <col min="15614" max="15614" width="21.28515625" style="19" bestFit="1" customWidth="1"/>
    <col min="15615" max="15615" width="15.140625" style="19" customWidth="1"/>
    <col min="15616" max="15619" width="16.140625" style="19" customWidth="1"/>
    <col min="15620" max="15857" width="15.7109375" style="19"/>
    <col min="15858" max="15858" width="19.140625" style="19" customWidth="1"/>
    <col min="15859" max="15859" width="15.140625" style="19" customWidth="1"/>
    <col min="15860" max="15863" width="16.140625" style="19" customWidth="1"/>
    <col min="15864" max="15869" width="15.7109375" style="19"/>
    <col min="15870" max="15870" width="21.28515625" style="19" bestFit="1" customWidth="1"/>
    <col min="15871" max="15871" width="15.140625" style="19" customWidth="1"/>
    <col min="15872" max="15875" width="16.140625" style="19" customWidth="1"/>
    <col min="15876" max="16113" width="15.7109375" style="19"/>
    <col min="16114" max="16114" width="19.140625" style="19" customWidth="1"/>
    <col min="16115" max="16115" width="15.140625" style="19" customWidth="1"/>
    <col min="16116" max="16119" width="16.140625" style="19" customWidth="1"/>
    <col min="16120" max="16125" width="15.7109375" style="19"/>
    <col min="16126" max="16126" width="21.28515625" style="19" bestFit="1" customWidth="1"/>
    <col min="16127" max="16127" width="15.140625" style="19" customWidth="1"/>
    <col min="16128" max="16131" width="16.140625" style="19" customWidth="1"/>
    <col min="16132" max="16369" width="15.7109375" style="19"/>
    <col min="16370" max="16370" width="19.140625" style="19" customWidth="1"/>
    <col min="16371" max="16371" width="15.140625" style="19" customWidth="1"/>
    <col min="16372" max="16375" width="16.140625" style="19" customWidth="1"/>
    <col min="16376" max="16384" width="15.7109375" style="19"/>
  </cols>
  <sheetData>
    <row r="1" spans="1:12" ht="33.75" customHeight="1" thickBot="1">
      <c r="A1" s="1007" t="s">
        <v>294</v>
      </c>
      <c r="B1" s="1007"/>
      <c r="C1" s="1007"/>
      <c r="D1" s="1007"/>
      <c r="E1" s="1007"/>
      <c r="F1" s="279"/>
    </row>
    <row r="2" spans="1:12" ht="42.75" customHeight="1" thickBot="1">
      <c r="A2" s="147" t="s">
        <v>68</v>
      </c>
      <c r="B2" s="147" t="s">
        <v>32</v>
      </c>
      <c r="C2" s="153" t="s">
        <v>179</v>
      </c>
      <c r="D2" s="153" t="s">
        <v>180</v>
      </c>
      <c r="E2" s="153" t="s">
        <v>293</v>
      </c>
    </row>
    <row r="3" spans="1:12" ht="21" customHeight="1">
      <c r="A3" s="2">
        <v>1395</v>
      </c>
      <c r="B3" s="3">
        <f>C3+D3+E3</f>
        <v>977048</v>
      </c>
      <c r="C3" s="3">
        <v>398089</v>
      </c>
      <c r="D3" s="3">
        <v>578832</v>
      </c>
      <c r="E3" s="3">
        <v>127</v>
      </c>
    </row>
    <row r="4" spans="1:12" ht="21" customHeight="1">
      <c r="A4" s="2">
        <v>1396</v>
      </c>
      <c r="B4" s="3">
        <f t="shared" ref="B4:B7" si="0">C4+D4+E4</f>
        <v>955469</v>
      </c>
      <c r="C4" s="3">
        <v>375456</v>
      </c>
      <c r="D4" s="3">
        <v>579887</v>
      </c>
      <c r="E4" s="3">
        <v>126</v>
      </c>
    </row>
    <row r="5" spans="1:12" ht="21" customHeight="1">
      <c r="A5" s="2">
        <v>1397</v>
      </c>
      <c r="B5" s="3">
        <f t="shared" si="0"/>
        <v>942040</v>
      </c>
      <c r="C5" s="3">
        <v>365683</v>
      </c>
      <c r="D5" s="3">
        <v>576327</v>
      </c>
      <c r="E5" s="3">
        <v>30</v>
      </c>
      <c r="L5" s="326"/>
    </row>
    <row r="6" spans="1:12" ht="21" customHeight="1">
      <c r="A6" s="2">
        <v>1398</v>
      </c>
      <c r="B6" s="3">
        <f t="shared" si="0"/>
        <v>910951</v>
      </c>
      <c r="C6" s="3">
        <v>350317</v>
      </c>
      <c r="D6" s="3">
        <v>560612</v>
      </c>
      <c r="E6" s="3">
        <v>22</v>
      </c>
      <c r="L6" s="326"/>
    </row>
    <row r="7" spans="1:12" ht="21" customHeight="1">
      <c r="A7" s="2">
        <v>1399</v>
      </c>
      <c r="B7" s="3">
        <f t="shared" si="0"/>
        <v>893259</v>
      </c>
      <c r="C7" s="3">
        <v>343683</v>
      </c>
      <c r="D7" s="3">
        <v>549564</v>
      </c>
      <c r="E7" s="3">
        <v>12</v>
      </c>
      <c r="L7" s="326"/>
    </row>
    <row r="8" spans="1:12" ht="21" customHeight="1">
      <c r="A8" s="2">
        <v>1400</v>
      </c>
      <c r="B8" s="3">
        <v>863463</v>
      </c>
      <c r="C8" s="3">
        <v>324436</v>
      </c>
      <c r="D8" s="3">
        <v>539013</v>
      </c>
      <c r="E8" s="3">
        <v>14</v>
      </c>
      <c r="L8" s="326"/>
    </row>
    <row r="9" spans="1:12" ht="21" customHeight="1" thickBot="1">
      <c r="A9" s="2">
        <v>1401</v>
      </c>
      <c r="B9" s="3">
        <f>SUM(C9:E9)</f>
        <v>834221</v>
      </c>
      <c r="C9" s="3">
        <f>SUM(C10:C42)</f>
        <v>304653</v>
      </c>
      <c r="D9" s="3">
        <f t="shared" ref="D9:E9" si="1">SUM(D10:D42)</f>
        <v>529562</v>
      </c>
      <c r="E9" s="3">
        <f t="shared" si="1"/>
        <v>6</v>
      </c>
      <c r="L9" s="326"/>
    </row>
    <row r="10" spans="1:12" ht="21" customHeight="1" thickBot="1">
      <c r="A10" s="5" t="s">
        <v>41</v>
      </c>
      <c r="B10" s="10">
        <f>D10+C10+E10</f>
        <v>52705</v>
      </c>
      <c r="C10" s="7">
        <v>19694</v>
      </c>
      <c r="D10" s="6">
        <v>33011</v>
      </c>
      <c r="E10" s="7">
        <v>0</v>
      </c>
      <c r="L10" s="326"/>
    </row>
    <row r="11" spans="1:12" ht="21" customHeight="1" thickBot="1">
      <c r="A11" s="11" t="s">
        <v>42</v>
      </c>
      <c r="B11" s="29">
        <f t="shared" ref="B11:B42" si="2">D11+C11+E11</f>
        <v>42767</v>
      </c>
      <c r="C11" s="21">
        <v>15063</v>
      </c>
      <c r="D11" s="22">
        <v>27704</v>
      </c>
      <c r="E11" s="21">
        <v>0</v>
      </c>
      <c r="L11" s="326"/>
    </row>
    <row r="12" spans="1:12" ht="21" customHeight="1" thickBot="1">
      <c r="A12" s="11" t="s">
        <v>43</v>
      </c>
      <c r="B12" s="29">
        <f t="shared" si="2"/>
        <v>19349</v>
      </c>
      <c r="C12" s="21">
        <v>7352</v>
      </c>
      <c r="D12" s="22">
        <v>11997</v>
      </c>
      <c r="E12" s="21">
        <v>0</v>
      </c>
      <c r="L12" s="326"/>
    </row>
    <row r="13" spans="1:12" ht="21" customHeight="1" thickBot="1">
      <c r="A13" s="11" t="s">
        <v>0</v>
      </c>
      <c r="B13" s="29">
        <f t="shared" si="2"/>
        <v>76478</v>
      </c>
      <c r="C13" s="21">
        <v>22162</v>
      </c>
      <c r="D13" s="22">
        <v>54315</v>
      </c>
      <c r="E13" s="21">
        <v>1</v>
      </c>
      <c r="L13" s="326"/>
    </row>
    <row r="14" spans="1:12" ht="21" customHeight="1" thickBot="1">
      <c r="A14" s="11" t="s">
        <v>33</v>
      </c>
      <c r="B14" s="29">
        <f t="shared" si="2"/>
        <v>26023</v>
      </c>
      <c r="C14" s="21">
        <v>14568</v>
      </c>
      <c r="D14" s="22">
        <v>11455</v>
      </c>
      <c r="E14" s="21">
        <v>0</v>
      </c>
      <c r="L14" s="326"/>
    </row>
    <row r="15" spans="1:12" ht="21" customHeight="1" thickBot="1">
      <c r="A15" s="11" t="s">
        <v>44</v>
      </c>
      <c r="B15" s="29">
        <f t="shared" si="2"/>
        <v>6439</v>
      </c>
      <c r="C15" s="21">
        <v>1059</v>
      </c>
      <c r="D15" s="22">
        <v>5380</v>
      </c>
      <c r="E15" s="21">
        <v>0</v>
      </c>
      <c r="L15" s="326"/>
    </row>
    <row r="16" spans="1:12" ht="21" customHeight="1" thickBot="1">
      <c r="A16" s="11" t="s">
        <v>1</v>
      </c>
      <c r="B16" s="29">
        <f t="shared" si="2"/>
        <v>6084</v>
      </c>
      <c r="C16" s="21">
        <v>639</v>
      </c>
      <c r="D16" s="22">
        <v>5445</v>
      </c>
      <c r="E16" s="21">
        <v>0</v>
      </c>
      <c r="L16" s="326"/>
    </row>
    <row r="17" spans="1:12" ht="21" customHeight="1" thickBot="1">
      <c r="A17" s="11" t="s">
        <v>45</v>
      </c>
      <c r="B17" s="29">
        <f t="shared" si="2"/>
        <v>21178</v>
      </c>
      <c r="C17" s="21">
        <v>1285</v>
      </c>
      <c r="D17" s="22">
        <v>19893</v>
      </c>
      <c r="E17" s="21">
        <v>0</v>
      </c>
      <c r="L17" s="326"/>
    </row>
    <row r="18" spans="1:12" ht="21" customHeight="1" thickBot="1">
      <c r="A18" s="11" t="s">
        <v>46</v>
      </c>
      <c r="B18" s="29">
        <f t="shared" si="2"/>
        <v>8997</v>
      </c>
      <c r="C18" s="21">
        <v>871</v>
      </c>
      <c r="D18" s="22">
        <v>8126</v>
      </c>
      <c r="E18" s="21">
        <v>0</v>
      </c>
      <c r="L18" s="326"/>
    </row>
    <row r="19" spans="1:12" ht="21" customHeight="1" thickBot="1">
      <c r="A19" s="11" t="s">
        <v>47</v>
      </c>
      <c r="B19" s="29">
        <f t="shared" si="2"/>
        <v>61697</v>
      </c>
      <c r="C19" s="21">
        <v>22436</v>
      </c>
      <c r="D19" s="22">
        <v>39261</v>
      </c>
      <c r="E19" s="21">
        <v>0</v>
      </c>
      <c r="L19" s="326"/>
    </row>
    <row r="20" spans="1:12" ht="21" customHeight="1" thickBot="1">
      <c r="A20" s="11" t="s">
        <v>28</v>
      </c>
      <c r="B20" s="29">
        <f t="shared" si="2"/>
        <v>8690</v>
      </c>
      <c r="C20" s="21">
        <v>1547</v>
      </c>
      <c r="D20" s="22">
        <v>7143</v>
      </c>
      <c r="E20" s="21">
        <v>0</v>
      </c>
      <c r="L20" s="326"/>
    </row>
    <row r="21" spans="1:12" ht="21" customHeight="1" thickBot="1">
      <c r="A21" s="11" t="s">
        <v>2</v>
      </c>
      <c r="B21" s="29">
        <f t="shared" si="2"/>
        <v>35392</v>
      </c>
      <c r="C21" s="21">
        <v>12611</v>
      </c>
      <c r="D21" s="22">
        <v>22781</v>
      </c>
      <c r="E21" s="21">
        <v>0</v>
      </c>
      <c r="L21" s="326"/>
    </row>
    <row r="22" spans="1:12" ht="21" customHeight="1" thickBot="1">
      <c r="A22" s="11" t="s">
        <v>3</v>
      </c>
      <c r="B22" s="29">
        <f t="shared" si="2"/>
        <v>13192</v>
      </c>
      <c r="C22" s="21">
        <v>5199</v>
      </c>
      <c r="D22" s="22">
        <v>7992</v>
      </c>
      <c r="E22" s="21">
        <v>1</v>
      </c>
      <c r="L22" s="326"/>
    </row>
    <row r="23" spans="1:12" ht="21" customHeight="1" thickBot="1">
      <c r="A23" s="11" t="s">
        <v>4</v>
      </c>
      <c r="B23" s="29">
        <f t="shared" si="2"/>
        <v>9069</v>
      </c>
      <c r="C23" s="21">
        <v>3279</v>
      </c>
      <c r="D23" s="22">
        <v>5788</v>
      </c>
      <c r="E23" s="21">
        <v>2</v>
      </c>
      <c r="L23" s="326"/>
    </row>
    <row r="24" spans="1:12" ht="21" customHeight="1" thickBot="1">
      <c r="A24" s="11" t="s">
        <v>48</v>
      </c>
      <c r="B24" s="29">
        <f t="shared" si="2"/>
        <v>13251</v>
      </c>
      <c r="C24" s="21">
        <v>1714</v>
      </c>
      <c r="D24" s="22">
        <v>11537</v>
      </c>
      <c r="E24" s="21">
        <v>0</v>
      </c>
      <c r="L24" s="326"/>
    </row>
    <row r="25" spans="1:12" ht="21" customHeight="1" thickBot="1">
      <c r="A25" s="11" t="s">
        <v>49</v>
      </c>
      <c r="B25" s="29">
        <f t="shared" si="2"/>
        <v>27541</v>
      </c>
      <c r="C25" s="21">
        <v>21562</v>
      </c>
      <c r="D25" s="22">
        <v>5978</v>
      </c>
      <c r="E25" s="21">
        <v>1</v>
      </c>
      <c r="L25" s="326"/>
    </row>
    <row r="26" spans="1:12" ht="21" customHeight="1" thickBot="1">
      <c r="A26" s="11" t="s">
        <v>50</v>
      </c>
      <c r="B26" s="29">
        <f t="shared" si="2"/>
        <v>31423</v>
      </c>
      <c r="C26" s="21">
        <v>23868</v>
      </c>
      <c r="D26" s="22">
        <v>7555</v>
      </c>
      <c r="E26" s="21">
        <v>0</v>
      </c>
      <c r="L26" s="326"/>
    </row>
    <row r="27" spans="1:12" ht="21" customHeight="1" thickBot="1">
      <c r="A27" s="11" t="s">
        <v>51</v>
      </c>
      <c r="B27" s="29">
        <f t="shared" si="2"/>
        <v>16362</v>
      </c>
      <c r="C27" s="21">
        <v>10705</v>
      </c>
      <c r="D27" s="22">
        <v>5657</v>
      </c>
      <c r="E27" s="21">
        <v>0</v>
      </c>
      <c r="L27" s="326"/>
    </row>
    <row r="28" spans="1:12" ht="21" customHeight="1" thickBot="1">
      <c r="A28" s="11" t="s">
        <v>5</v>
      </c>
      <c r="B28" s="29">
        <f t="shared" si="2"/>
        <v>66312</v>
      </c>
      <c r="C28" s="21">
        <v>12741</v>
      </c>
      <c r="D28" s="22">
        <v>53571</v>
      </c>
      <c r="E28" s="21">
        <v>0</v>
      </c>
      <c r="L28" s="326"/>
    </row>
    <row r="29" spans="1:12" ht="21" customHeight="1" thickBot="1">
      <c r="A29" s="11" t="s">
        <v>52</v>
      </c>
      <c r="B29" s="29">
        <f t="shared" si="2"/>
        <v>21595</v>
      </c>
      <c r="C29" s="21">
        <v>7924</v>
      </c>
      <c r="D29" s="22">
        <v>13671</v>
      </c>
      <c r="E29" s="21">
        <v>0</v>
      </c>
      <c r="L29" s="326"/>
    </row>
    <row r="30" spans="1:12" ht="21" customHeight="1" thickBot="1">
      <c r="A30" s="11" t="s">
        <v>6</v>
      </c>
      <c r="B30" s="29">
        <f t="shared" si="2"/>
        <v>11538</v>
      </c>
      <c r="C30" s="21">
        <v>5451</v>
      </c>
      <c r="D30" s="22">
        <v>6087</v>
      </c>
      <c r="E30" s="21">
        <v>0</v>
      </c>
      <c r="L30" s="326"/>
    </row>
    <row r="31" spans="1:12" ht="21" customHeight="1" thickBot="1">
      <c r="A31" s="11" t="s">
        <v>53</v>
      </c>
      <c r="B31" s="29">
        <f t="shared" si="2"/>
        <v>19082</v>
      </c>
      <c r="C31" s="21">
        <v>7083</v>
      </c>
      <c r="D31" s="22">
        <v>11999</v>
      </c>
      <c r="E31" s="21">
        <v>0</v>
      </c>
      <c r="L31" s="326"/>
    </row>
    <row r="32" spans="1:12" ht="21" customHeight="1" thickBot="1">
      <c r="A32" s="11" t="s">
        <v>54</v>
      </c>
      <c r="B32" s="29">
        <f t="shared" si="2"/>
        <v>28247</v>
      </c>
      <c r="C32" s="21">
        <v>6169</v>
      </c>
      <c r="D32" s="22">
        <v>22078</v>
      </c>
      <c r="E32" s="21">
        <v>0</v>
      </c>
      <c r="L32" s="326"/>
    </row>
    <row r="33" spans="1:12" ht="21" customHeight="1" thickBot="1">
      <c r="A33" s="11" t="s">
        <v>55</v>
      </c>
      <c r="B33" s="29">
        <f t="shared" si="2"/>
        <v>28095</v>
      </c>
      <c r="C33" s="21">
        <v>10434</v>
      </c>
      <c r="D33" s="22">
        <v>17661</v>
      </c>
      <c r="E33" s="21">
        <v>0</v>
      </c>
      <c r="L33" s="326"/>
    </row>
    <row r="34" spans="1:12" ht="21" customHeight="1" thickBot="1">
      <c r="A34" s="11" t="s">
        <v>56</v>
      </c>
      <c r="B34" s="29">
        <f t="shared" si="2"/>
        <v>3731</v>
      </c>
      <c r="C34" s="21">
        <v>1070</v>
      </c>
      <c r="D34" s="22">
        <v>2661</v>
      </c>
      <c r="E34" s="21">
        <v>0</v>
      </c>
      <c r="L34" s="326"/>
    </row>
    <row r="35" spans="1:12" ht="21" customHeight="1" thickBot="1">
      <c r="A35" s="11" t="s">
        <v>7</v>
      </c>
      <c r="B35" s="29">
        <f t="shared" si="2"/>
        <v>16473</v>
      </c>
      <c r="C35" s="21">
        <v>4790</v>
      </c>
      <c r="D35" s="22">
        <v>11683</v>
      </c>
      <c r="E35" s="21">
        <v>0</v>
      </c>
      <c r="L35" s="326"/>
    </row>
    <row r="36" spans="1:12" ht="21" customHeight="1" thickBot="1">
      <c r="A36" s="11" t="s">
        <v>57</v>
      </c>
      <c r="B36" s="29">
        <f t="shared" si="2"/>
        <v>26997</v>
      </c>
      <c r="C36" s="21">
        <v>16594</v>
      </c>
      <c r="D36" s="22">
        <v>10403</v>
      </c>
      <c r="E36" s="21">
        <v>0</v>
      </c>
      <c r="L36" s="326"/>
    </row>
    <row r="37" spans="1:12" ht="21" customHeight="1" thickBot="1">
      <c r="A37" s="11" t="s">
        <v>8</v>
      </c>
      <c r="B37" s="29">
        <f t="shared" si="2"/>
        <v>24174</v>
      </c>
      <c r="C37" s="21">
        <v>6198</v>
      </c>
      <c r="D37" s="22">
        <v>17976</v>
      </c>
      <c r="E37" s="21">
        <v>0</v>
      </c>
      <c r="L37" s="326"/>
    </row>
    <row r="38" spans="1:12" ht="21" customHeight="1" thickBot="1">
      <c r="A38" s="11" t="s">
        <v>9</v>
      </c>
      <c r="B38" s="29">
        <f t="shared" si="2"/>
        <v>42364</v>
      </c>
      <c r="C38" s="21">
        <v>20210</v>
      </c>
      <c r="D38" s="22">
        <v>22153</v>
      </c>
      <c r="E38" s="21">
        <v>1</v>
      </c>
      <c r="L38" s="326"/>
    </row>
    <row r="39" spans="1:12" ht="21" customHeight="1" thickBot="1">
      <c r="A39" s="11" t="s">
        <v>58</v>
      </c>
      <c r="B39" s="29">
        <f t="shared" si="2"/>
        <v>17733</v>
      </c>
      <c r="C39" s="21">
        <v>6358</v>
      </c>
      <c r="D39" s="22">
        <v>11375</v>
      </c>
      <c r="E39" s="21">
        <v>0</v>
      </c>
    </row>
    <row r="40" spans="1:12" ht="21" customHeight="1" thickBot="1">
      <c r="A40" s="11" t="s">
        <v>10</v>
      </c>
      <c r="B40" s="29">
        <f t="shared" si="2"/>
        <v>6315</v>
      </c>
      <c r="C40" s="21">
        <v>1423</v>
      </c>
      <c r="D40" s="22">
        <v>4892</v>
      </c>
      <c r="E40" s="21">
        <v>0</v>
      </c>
    </row>
    <row r="41" spans="1:12" ht="21" customHeight="1" thickBot="1">
      <c r="A41" s="11" t="s">
        <v>11</v>
      </c>
      <c r="B41" s="29">
        <f t="shared" si="2"/>
        <v>29123</v>
      </c>
      <c r="C41" s="21">
        <v>10299</v>
      </c>
      <c r="D41" s="22">
        <v>18824</v>
      </c>
      <c r="E41" s="21">
        <v>0</v>
      </c>
    </row>
    <row r="42" spans="1:12" ht="21" customHeight="1" thickBot="1">
      <c r="A42" s="11" t="s">
        <v>59</v>
      </c>
      <c r="B42" s="29">
        <f t="shared" si="2"/>
        <v>15805</v>
      </c>
      <c r="C42" s="21">
        <v>2295</v>
      </c>
      <c r="D42" s="22">
        <v>13510</v>
      </c>
      <c r="E42" s="21">
        <v>0</v>
      </c>
    </row>
    <row r="43" spans="1:12" ht="12.75" customHeight="1">
      <c r="A43" s="154"/>
      <c r="B43" s="155"/>
      <c r="C43" s="155"/>
      <c r="D43" s="155"/>
      <c r="E43" s="155"/>
    </row>
    <row r="44" spans="1:12" ht="12.75" customHeight="1">
      <c r="A44" s="154"/>
      <c r="B44" s="155"/>
      <c r="C44" s="155"/>
      <c r="D44" s="155"/>
      <c r="E44" s="155"/>
    </row>
    <row r="45" spans="1:12" ht="12.75" customHeight="1">
      <c r="A45" s="26"/>
      <c r="B45" s="148"/>
      <c r="C45" s="148"/>
      <c r="D45" s="148"/>
      <c r="E45" s="148"/>
    </row>
    <row r="46" spans="1:12" ht="12.75" customHeight="1">
      <c r="A46" s="26"/>
      <c r="B46" s="148"/>
      <c r="C46" s="148"/>
      <c r="D46" s="148"/>
      <c r="E46" s="148"/>
    </row>
  </sheetData>
  <mergeCells count="1">
    <mergeCell ref="A1:E1"/>
  </mergeCells>
  <printOptions horizontalCentered="1" verticalCentered="1"/>
  <pageMargins left="0.39370078740157483" right="0.59055118110236227" top="0.19685039370078741" bottom="0.39370078740157483" header="0" footer="0"/>
  <pageSetup paperSize="9" scale="9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E3F90-7C65-42D1-93F9-2AC47AD015DB}">
  <sheetPr>
    <tabColor rgb="FF9999FF"/>
    <pageSetUpPr fitToPage="1"/>
  </sheetPr>
  <dimension ref="A1:L41"/>
  <sheetViews>
    <sheetView rightToLeft="1" view="pageBreakPreview" zoomScale="60" zoomScaleNormal="100" workbookViewId="0">
      <selection sqref="A1:D1"/>
    </sheetView>
  </sheetViews>
  <sheetFormatPr defaultColWidth="15.7109375" defaultRowHeight="22.5"/>
  <cols>
    <col min="1" max="1" width="25.42578125" style="28" customWidth="1"/>
    <col min="2" max="4" width="25.42578125" style="19" customWidth="1"/>
    <col min="5" max="242" width="15.7109375" style="19"/>
    <col min="243" max="243" width="19.140625" style="19" customWidth="1"/>
    <col min="244" max="244" width="15.140625" style="19" customWidth="1"/>
    <col min="245" max="248" width="16.140625" style="19" customWidth="1"/>
    <col min="249" max="254" width="15.7109375" style="19"/>
    <col min="255" max="255" width="21.28515625" style="19" bestFit="1" customWidth="1"/>
    <col min="256" max="256" width="15.140625" style="19" customWidth="1"/>
    <col min="257" max="260" width="16.140625" style="19" customWidth="1"/>
    <col min="261" max="498" width="15.7109375" style="19"/>
    <col min="499" max="499" width="19.140625" style="19" customWidth="1"/>
    <col min="500" max="500" width="15.140625" style="19" customWidth="1"/>
    <col min="501" max="504" width="16.140625" style="19" customWidth="1"/>
    <col min="505" max="510" width="15.7109375" style="19"/>
    <col min="511" max="511" width="21.28515625" style="19" bestFit="1" customWidth="1"/>
    <col min="512" max="512" width="15.140625" style="19" customWidth="1"/>
    <col min="513" max="516" width="16.140625" style="19" customWidth="1"/>
    <col min="517" max="754" width="15.7109375" style="19"/>
    <col min="755" max="755" width="19.140625" style="19" customWidth="1"/>
    <col min="756" max="756" width="15.140625" style="19" customWidth="1"/>
    <col min="757" max="760" width="16.140625" style="19" customWidth="1"/>
    <col min="761" max="766" width="15.7109375" style="19"/>
    <col min="767" max="767" width="21.28515625" style="19" bestFit="1" customWidth="1"/>
    <col min="768" max="768" width="15.140625" style="19" customWidth="1"/>
    <col min="769" max="772" width="16.140625" style="19" customWidth="1"/>
    <col min="773" max="1010" width="15.7109375" style="19"/>
    <col min="1011" max="1011" width="19.140625" style="19" customWidth="1"/>
    <col min="1012" max="1012" width="15.140625" style="19" customWidth="1"/>
    <col min="1013" max="1016" width="16.140625" style="19" customWidth="1"/>
    <col min="1017" max="1022" width="15.7109375" style="19"/>
    <col min="1023" max="1023" width="21.28515625" style="19" bestFit="1" customWidth="1"/>
    <col min="1024" max="1024" width="15.140625" style="19" customWidth="1"/>
    <col min="1025" max="1028" width="16.140625" style="19" customWidth="1"/>
    <col min="1029" max="1266" width="15.7109375" style="19"/>
    <col min="1267" max="1267" width="19.140625" style="19" customWidth="1"/>
    <col min="1268" max="1268" width="15.140625" style="19" customWidth="1"/>
    <col min="1269" max="1272" width="16.140625" style="19" customWidth="1"/>
    <col min="1273" max="1278" width="15.7109375" style="19"/>
    <col min="1279" max="1279" width="21.28515625" style="19" bestFit="1" customWidth="1"/>
    <col min="1280" max="1280" width="15.140625" style="19" customWidth="1"/>
    <col min="1281" max="1284" width="16.140625" style="19" customWidth="1"/>
    <col min="1285" max="1522" width="15.7109375" style="19"/>
    <col min="1523" max="1523" width="19.140625" style="19" customWidth="1"/>
    <col min="1524" max="1524" width="15.140625" style="19" customWidth="1"/>
    <col min="1525" max="1528" width="16.140625" style="19" customWidth="1"/>
    <col min="1529" max="1534" width="15.7109375" style="19"/>
    <col min="1535" max="1535" width="21.28515625" style="19" bestFit="1" customWidth="1"/>
    <col min="1536" max="1536" width="15.140625" style="19" customWidth="1"/>
    <col min="1537" max="1540" width="16.140625" style="19" customWidth="1"/>
    <col min="1541" max="1778" width="15.7109375" style="19"/>
    <col min="1779" max="1779" width="19.140625" style="19" customWidth="1"/>
    <col min="1780" max="1780" width="15.140625" style="19" customWidth="1"/>
    <col min="1781" max="1784" width="16.140625" style="19" customWidth="1"/>
    <col min="1785" max="1790" width="15.7109375" style="19"/>
    <col min="1791" max="1791" width="21.28515625" style="19" bestFit="1" customWidth="1"/>
    <col min="1792" max="1792" width="15.140625" style="19" customWidth="1"/>
    <col min="1793" max="1796" width="16.140625" style="19" customWidth="1"/>
    <col min="1797" max="2034" width="15.7109375" style="19"/>
    <col min="2035" max="2035" width="19.140625" style="19" customWidth="1"/>
    <col min="2036" max="2036" width="15.140625" style="19" customWidth="1"/>
    <col min="2037" max="2040" width="16.140625" style="19" customWidth="1"/>
    <col min="2041" max="2046" width="15.7109375" style="19"/>
    <col min="2047" max="2047" width="21.28515625" style="19" bestFit="1" customWidth="1"/>
    <col min="2048" max="2048" width="15.140625" style="19" customWidth="1"/>
    <col min="2049" max="2052" width="16.140625" style="19" customWidth="1"/>
    <col min="2053" max="2290" width="15.7109375" style="19"/>
    <col min="2291" max="2291" width="19.140625" style="19" customWidth="1"/>
    <col min="2292" max="2292" width="15.140625" style="19" customWidth="1"/>
    <col min="2293" max="2296" width="16.140625" style="19" customWidth="1"/>
    <col min="2297" max="2302" width="15.7109375" style="19"/>
    <col min="2303" max="2303" width="21.28515625" style="19" bestFit="1" customWidth="1"/>
    <col min="2304" max="2304" width="15.140625" style="19" customWidth="1"/>
    <col min="2305" max="2308" width="16.140625" style="19" customWidth="1"/>
    <col min="2309" max="2546" width="15.7109375" style="19"/>
    <col min="2547" max="2547" width="19.140625" style="19" customWidth="1"/>
    <col min="2548" max="2548" width="15.140625" style="19" customWidth="1"/>
    <col min="2549" max="2552" width="16.140625" style="19" customWidth="1"/>
    <col min="2553" max="2558" width="15.7109375" style="19"/>
    <col min="2559" max="2559" width="21.28515625" style="19" bestFit="1" customWidth="1"/>
    <col min="2560" max="2560" width="15.140625" style="19" customWidth="1"/>
    <col min="2561" max="2564" width="16.140625" style="19" customWidth="1"/>
    <col min="2565" max="2802" width="15.7109375" style="19"/>
    <col min="2803" max="2803" width="19.140625" style="19" customWidth="1"/>
    <col min="2804" max="2804" width="15.140625" style="19" customWidth="1"/>
    <col min="2805" max="2808" width="16.140625" style="19" customWidth="1"/>
    <col min="2809" max="2814" width="15.7109375" style="19"/>
    <col min="2815" max="2815" width="21.28515625" style="19" bestFit="1" customWidth="1"/>
    <col min="2816" max="2816" width="15.140625" style="19" customWidth="1"/>
    <col min="2817" max="2820" width="16.140625" style="19" customWidth="1"/>
    <col min="2821" max="3058" width="15.7109375" style="19"/>
    <col min="3059" max="3059" width="19.140625" style="19" customWidth="1"/>
    <col min="3060" max="3060" width="15.140625" style="19" customWidth="1"/>
    <col min="3061" max="3064" width="16.140625" style="19" customWidth="1"/>
    <col min="3065" max="3070" width="15.7109375" style="19"/>
    <col min="3071" max="3071" width="21.28515625" style="19" bestFit="1" customWidth="1"/>
    <col min="3072" max="3072" width="15.140625" style="19" customWidth="1"/>
    <col min="3073" max="3076" width="16.140625" style="19" customWidth="1"/>
    <col min="3077" max="3314" width="15.7109375" style="19"/>
    <col min="3315" max="3315" width="19.140625" style="19" customWidth="1"/>
    <col min="3316" max="3316" width="15.140625" style="19" customWidth="1"/>
    <col min="3317" max="3320" width="16.140625" style="19" customWidth="1"/>
    <col min="3321" max="3326" width="15.7109375" style="19"/>
    <col min="3327" max="3327" width="21.28515625" style="19" bestFit="1" customWidth="1"/>
    <col min="3328" max="3328" width="15.140625" style="19" customWidth="1"/>
    <col min="3329" max="3332" width="16.140625" style="19" customWidth="1"/>
    <col min="3333" max="3570" width="15.7109375" style="19"/>
    <col min="3571" max="3571" width="19.140625" style="19" customWidth="1"/>
    <col min="3572" max="3572" width="15.140625" style="19" customWidth="1"/>
    <col min="3573" max="3576" width="16.140625" style="19" customWidth="1"/>
    <col min="3577" max="3582" width="15.7109375" style="19"/>
    <col min="3583" max="3583" width="21.28515625" style="19" bestFit="1" customWidth="1"/>
    <col min="3584" max="3584" width="15.140625" style="19" customWidth="1"/>
    <col min="3585" max="3588" width="16.140625" style="19" customWidth="1"/>
    <col min="3589" max="3826" width="15.7109375" style="19"/>
    <col min="3827" max="3827" width="19.140625" style="19" customWidth="1"/>
    <col min="3828" max="3828" width="15.140625" style="19" customWidth="1"/>
    <col min="3829" max="3832" width="16.140625" style="19" customWidth="1"/>
    <col min="3833" max="3838" width="15.7109375" style="19"/>
    <col min="3839" max="3839" width="21.28515625" style="19" bestFit="1" customWidth="1"/>
    <col min="3840" max="3840" width="15.140625" style="19" customWidth="1"/>
    <col min="3841" max="3844" width="16.140625" style="19" customWidth="1"/>
    <col min="3845" max="4082" width="15.7109375" style="19"/>
    <col min="4083" max="4083" width="19.140625" style="19" customWidth="1"/>
    <col min="4084" max="4084" width="15.140625" style="19" customWidth="1"/>
    <col min="4085" max="4088" width="16.140625" style="19" customWidth="1"/>
    <col min="4089" max="4094" width="15.7109375" style="19"/>
    <col min="4095" max="4095" width="21.28515625" style="19" bestFit="1" customWidth="1"/>
    <col min="4096" max="4096" width="15.140625" style="19" customWidth="1"/>
    <col min="4097" max="4100" width="16.140625" style="19" customWidth="1"/>
    <col min="4101" max="4338" width="15.7109375" style="19"/>
    <col min="4339" max="4339" width="19.140625" style="19" customWidth="1"/>
    <col min="4340" max="4340" width="15.140625" style="19" customWidth="1"/>
    <col min="4341" max="4344" width="16.140625" style="19" customWidth="1"/>
    <col min="4345" max="4350" width="15.7109375" style="19"/>
    <col min="4351" max="4351" width="21.28515625" style="19" bestFit="1" customWidth="1"/>
    <col min="4352" max="4352" width="15.140625" style="19" customWidth="1"/>
    <col min="4353" max="4356" width="16.140625" style="19" customWidth="1"/>
    <col min="4357" max="4594" width="15.7109375" style="19"/>
    <col min="4595" max="4595" width="19.140625" style="19" customWidth="1"/>
    <col min="4596" max="4596" width="15.140625" style="19" customWidth="1"/>
    <col min="4597" max="4600" width="16.140625" style="19" customWidth="1"/>
    <col min="4601" max="4606" width="15.7109375" style="19"/>
    <col min="4607" max="4607" width="21.28515625" style="19" bestFit="1" customWidth="1"/>
    <col min="4608" max="4608" width="15.140625" style="19" customWidth="1"/>
    <col min="4609" max="4612" width="16.140625" style="19" customWidth="1"/>
    <col min="4613" max="4850" width="15.7109375" style="19"/>
    <col min="4851" max="4851" width="19.140625" style="19" customWidth="1"/>
    <col min="4852" max="4852" width="15.140625" style="19" customWidth="1"/>
    <col min="4853" max="4856" width="16.140625" style="19" customWidth="1"/>
    <col min="4857" max="4862" width="15.7109375" style="19"/>
    <col min="4863" max="4863" width="21.28515625" style="19" bestFit="1" customWidth="1"/>
    <col min="4864" max="4864" width="15.140625" style="19" customWidth="1"/>
    <col min="4865" max="4868" width="16.140625" style="19" customWidth="1"/>
    <col min="4869" max="5106" width="15.7109375" style="19"/>
    <col min="5107" max="5107" width="19.140625" style="19" customWidth="1"/>
    <col min="5108" max="5108" width="15.140625" style="19" customWidth="1"/>
    <col min="5109" max="5112" width="16.140625" style="19" customWidth="1"/>
    <col min="5113" max="5118" width="15.7109375" style="19"/>
    <col min="5119" max="5119" width="21.28515625" style="19" bestFit="1" customWidth="1"/>
    <col min="5120" max="5120" width="15.140625" style="19" customWidth="1"/>
    <col min="5121" max="5124" width="16.140625" style="19" customWidth="1"/>
    <col min="5125" max="5362" width="15.7109375" style="19"/>
    <col min="5363" max="5363" width="19.140625" style="19" customWidth="1"/>
    <col min="5364" max="5364" width="15.140625" style="19" customWidth="1"/>
    <col min="5365" max="5368" width="16.140625" style="19" customWidth="1"/>
    <col min="5369" max="5374" width="15.7109375" style="19"/>
    <col min="5375" max="5375" width="21.28515625" style="19" bestFit="1" customWidth="1"/>
    <col min="5376" max="5376" width="15.140625" style="19" customWidth="1"/>
    <col min="5377" max="5380" width="16.140625" style="19" customWidth="1"/>
    <col min="5381" max="5618" width="15.7109375" style="19"/>
    <col min="5619" max="5619" width="19.140625" style="19" customWidth="1"/>
    <col min="5620" max="5620" width="15.140625" style="19" customWidth="1"/>
    <col min="5621" max="5624" width="16.140625" style="19" customWidth="1"/>
    <col min="5625" max="5630" width="15.7109375" style="19"/>
    <col min="5631" max="5631" width="21.28515625" style="19" bestFit="1" customWidth="1"/>
    <col min="5632" max="5632" width="15.140625" style="19" customWidth="1"/>
    <col min="5633" max="5636" width="16.140625" style="19" customWidth="1"/>
    <col min="5637" max="5874" width="15.7109375" style="19"/>
    <col min="5875" max="5875" width="19.140625" style="19" customWidth="1"/>
    <col min="5876" max="5876" width="15.140625" style="19" customWidth="1"/>
    <col min="5877" max="5880" width="16.140625" style="19" customWidth="1"/>
    <col min="5881" max="5886" width="15.7109375" style="19"/>
    <col min="5887" max="5887" width="21.28515625" style="19" bestFit="1" customWidth="1"/>
    <col min="5888" max="5888" width="15.140625" style="19" customWidth="1"/>
    <col min="5889" max="5892" width="16.140625" style="19" customWidth="1"/>
    <col min="5893" max="6130" width="15.7109375" style="19"/>
    <col min="6131" max="6131" width="19.140625" style="19" customWidth="1"/>
    <col min="6132" max="6132" width="15.140625" style="19" customWidth="1"/>
    <col min="6133" max="6136" width="16.140625" style="19" customWidth="1"/>
    <col min="6137" max="6142" width="15.7109375" style="19"/>
    <col min="6143" max="6143" width="21.28515625" style="19" bestFit="1" customWidth="1"/>
    <col min="6144" max="6144" width="15.140625" style="19" customWidth="1"/>
    <col min="6145" max="6148" width="16.140625" style="19" customWidth="1"/>
    <col min="6149" max="6386" width="15.7109375" style="19"/>
    <col min="6387" max="6387" width="19.140625" style="19" customWidth="1"/>
    <col min="6388" max="6388" width="15.140625" style="19" customWidth="1"/>
    <col min="6389" max="6392" width="16.140625" style="19" customWidth="1"/>
    <col min="6393" max="6398" width="15.7109375" style="19"/>
    <col min="6399" max="6399" width="21.28515625" style="19" bestFit="1" customWidth="1"/>
    <col min="6400" max="6400" width="15.140625" style="19" customWidth="1"/>
    <col min="6401" max="6404" width="16.140625" style="19" customWidth="1"/>
    <col min="6405" max="6642" width="15.7109375" style="19"/>
    <col min="6643" max="6643" width="19.140625" style="19" customWidth="1"/>
    <col min="6644" max="6644" width="15.140625" style="19" customWidth="1"/>
    <col min="6645" max="6648" width="16.140625" style="19" customWidth="1"/>
    <col min="6649" max="6654" width="15.7109375" style="19"/>
    <col min="6655" max="6655" width="21.28515625" style="19" bestFit="1" customWidth="1"/>
    <col min="6656" max="6656" width="15.140625" style="19" customWidth="1"/>
    <col min="6657" max="6660" width="16.140625" style="19" customWidth="1"/>
    <col min="6661" max="6898" width="15.7109375" style="19"/>
    <col min="6899" max="6899" width="19.140625" style="19" customWidth="1"/>
    <col min="6900" max="6900" width="15.140625" style="19" customWidth="1"/>
    <col min="6901" max="6904" width="16.140625" style="19" customWidth="1"/>
    <col min="6905" max="6910" width="15.7109375" style="19"/>
    <col min="6911" max="6911" width="21.28515625" style="19" bestFit="1" customWidth="1"/>
    <col min="6912" max="6912" width="15.140625" style="19" customWidth="1"/>
    <col min="6913" max="6916" width="16.140625" style="19" customWidth="1"/>
    <col min="6917" max="7154" width="15.7109375" style="19"/>
    <col min="7155" max="7155" width="19.140625" style="19" customWidth="1"/>
    <col min="7156" max="7156" width="15.140625" style="19" customWidth="1"/>
    <col min="7157" max="7160" width="16.140625" style="19" customWidth="1"/>
    <col min="7161" max="7166" width="15.7109375" style="19"/>
    <col min="7167" max="7167" width="21.28515625" style="19" bestFit="1" customWidth="1"/>
    <col min="7168" max="7168" width="15.140625" style="19" customWidth="1"/>
    <col min="7169" max="7172" width="16.140625" style="19" customWidth="1"/>
    <col min="7173" max="7410" width="15.7109375" style="19"/>
    <col min="7411" max="7411" width="19.140625" style="19" customWidth="1"/>
    <col min="7412" max="7412" width="15.140625" style="19" customWidth="1"/>
    <col min="7413" max="7416" width="16.140625" style="19" customWidth="1"/>
    <col min="7417" max="7422" width="15.7109375" style="19"/>
    <col min="7423" max="7423" width="21.28515625" style="19" bestFit="1" customWidth="1"/>
    <col min="7424" max="7424" width="15.140625" style="19" customWidth="1"/>
    <col min="7425" max="7428" width="16.140625" style="19" customWidth="1"/>
    <col min="7429" max="7666" width="15.7109375" style="19"/>
    <col min="7667" max="7667" width="19.140625" style="19" customWidth="1"/>
    <col min="7668" max="7668" width="15.140625" style="19" customWidth="1"/>
    <col min="7669" max="7672" width="16.140625" style="19" customWidth="1"/>
    <col min="7673" max="7678" width="15.7109375" style="19"/>
    <col min="7679" max="7679" width="21.28515625" style="19" bestFit="1" customWidth="1"/>
    <col min="7680" max="7680" width="15.140625" style="19" customWidth="1"/>
    <col min="7681" max="7684" width="16.140625" style="19" customWidth="1"/>
    <col min="7685" max="7922" width="15.7109375" style="19"/>
    <col min="7923" max="7923" width="19.140625" style="19" customWidth="1"/>
    <col min="7924" max="7924" width="15.140625" style="19" customWidth="1"/>
    <col min="7925" max="7928" width="16.140625" style="19" customWidth="1"/>
    <col min="7929" max="7934" width="15.7109375" style="19"/>
    <col min="7935" max="7935" width="21.28515625" style="19" bestFit="1" customWidth="1"/>
    <col min="7936" max="7936" width="15.140625" style="19" customWidth="1"/>
    <col min="7937" max="7940" width="16.140625" style="19" customWidth="1"/>
    <col min="7941" max="8178" width="15.7109375" style="19"/>
    <col min="8179" max="8179" width="19.140625" style="19" customWidth="1"/>
    <col min="8180" max="8180" width="15.140625" style="19" customWidth="1"/>
    <col min="8181" max="8184" width="16.140625" style="19" customWidth="1"/>
    <col min="8185" max="8190" width="15.7109375" style="19"/>
    <col min="8191" max="8191" width="21.28515625" style="19" bestFit="1" customWidth="1"/>
    <col min="8192" max="8192" width="15.140625" style="19" customWidth="1"/>
    <col min="8193" max="8196" width="16.140625" style="19" customWidth="1"/>
    <col min="8197" max="8434" width="15.7109375" style="19"/>
    <col min="8435" max="8435" width="19.140625" style="19" customWidth="1"/>
    <col min="8436" max="8436" width="15.140625" style="19" customWidth="1"/>
    <col min="8437" max="8440" width="16.140625" style="19" customWidth="1"/>
    <col min="8441" max="8446" width="15.7109375" style="19"/>
    <col min="8447" max="8447" width="21.28515625" style="19" bestFit="1" customWidth="1"/>
    <col min="8448" max="8448" width="15.140625" style="19" customWidth="1"/>
    <col min="8449" max="8452" width="16.140625" style="19" customWidth="1"/>
    <col min="8453" max="8690" width="15.7109375" style="19"/>
    <col min="8691" max="8691" width="19.140625" style="19" customWidth="1"/>
    <col min="8692" max="8692" width="15.140625" style="19" customWidth="1"/>
    <col min="8693" max="8696" width="16.140625" style="19" customWidth="1"/>
    <col min="8697" max="8702" width="15.7109375" style="19"/>
    <col min="8703" max="8703" width="21.28515625" style="19" bestFit="1" customWidth="1"/>
    <col min="8704" max="8704" width="15.140625" style="19" customWidth="1"/>
    <col min="8705" max="8708" width="16.140625" style="19" customWidth="1"/>
    <col min="8709" max="8946" width="15.7109375" style="19"/>
    <col min="8947" max="8947" width="19.140625" style="19" customWidth="1"/>
    <col min="8948" max="8948" width="15.140625" style="19" customWidth="1"/>
    <col min="8949" max="8952" width="16.140625" style="19" customWidth="1"/>
    <col min="8953" max="8958" width="15.7109375" style="19"/>
    <col min="8959" max="8959" width="21.28515625" style="19" bestFit="1" customWidth="1"/>
    <col min="8960" max="8960" width="15.140625" style="19" customWidth="1"/>
    <col min="8961" max="8964" width="16.140625" style="19" customWidth="1"/>
    <col min="8965" max="9202" width="15.7109375" style="19"/>
    <col min="9203" max="9203" width="19.140625" style="19" customWidth="1"/>
    <col min="9204" max="9204" width="15.140625" style="19" customWidth="1"/>
    <col min="9205" max="9208" width="16.140625" style="19" customWidth="1"/>
    <col min="9209" max="9214" width="15.7109375" style="19"/>
    <col min="9215" max="9215" width="21.28515625" style="19" bestFit="1" customWidth="1"/>
    <col min="9216" max="9216" width="15.140625" style="19" customWidth="1"/>
    <col min="9217" max="9220" width="16.140625" style="19" customWidth="1"/>
    <col min="9221" max="9458" width="15.7109375" style="19"/>
    <col min="9459" max="9459" width="19.140625" style="19" customWidth="1"/>
    <col min="9460" max="9460" width="15.140625" style="19" customWidth="1"/>
    <col min="9461" max="9464" width="16.140625" style="19" customWidth="1"/>
    <col min="9465" max="9470" width="15.7109375" style="19"/>
    <col min="9471" max="9471" width="21.28515625" style="19" bestFit="1" customWidth="1"/>
    <col min="9472" max="9472" width="15.140625" style="19" customWidth="1"/>
    <col min="9473" max="9476" width="16.140625" style="19" customWidth="1"/>
    <col min="9477" max="9714" width="15.7109375" style="19"/>
    <col min="9715" max="9715" width="19.140625" style="19" customWidth="1"/>
    <col min="9716" max="9716" width="15.140625" style="19" customWidth="1"/>
    <col min="9717" max="9720" width="16.140625" style="19" customWidth="1"/>
    <col min="9721" max="9726" width="15.7109375" style="19"/>
    <col min="9727" max="9727" width="21.28515625" style="19" bestFit="1" customWidth="1"/>
    <col min="9728" max="9728" width="15.140625" style="19" customWidth="1"/>
    <col min="9729" max="9732" width="16.140625" style="19" customWidth="1"/>
    <col min="9733" max="9970" width="15.7109375" style="19"/>
    <col min="9971" max="9971" width="19.140625" style="19" customWidth="1"/>
    <col min="9972" max="9972" width="15.140625" style="19" customWidth="1"/>
    <col min="9973" max="9976" width="16.140625" style="19" customWidth="1"/>
    <col min="9977" max="9982" width="15.7109375" style="19"/>
    <col min="9983" max="9983" width="21.28515625" style="19" bestFit="1" customWidth="1"/>
    <col min="9984" max="9984" width="15.140625" style="19" customWidth="1"/>
    <col min="9985" max="9988" width="16.140625" style="19" customWidth="1"/>
    <col min="9989" max="10226" width="15.7109375" style="19"/>
    <col min="10227" max="10227" width="19.140625" style="19" customWidth="1"/>
    <col min="10228" max="10228" width="15.140625" style="19" customWidth="1"/>
    <col min="10229" max="10232" width="16.140625" style="19" customWidth="1"/>
    <col min="10233" max="10238" width="15.7109375" style="19"/>
    <col min="10239" max="10239" width="21.28515625" style="19" bestFit="1" customWidth="1"/>
    <col min="10240" max="10240" width="15.140625" style="19" customWidth="1"/>
    <col min="10241" max="10244" width="16.140625" style="19" customWidth="1"/>
    <col min="10245" max="10482" width="15.7109375" style="19"/>
    <col min="10483" max="10483" width="19.140625" style="19" customWidth="1"/>
    <col min="10484" max="10484" width="15.140625" style="19" customWidth="1"/>
    <col min="10485" max="10488" width="16.140625" style="19" customWidth="1"/>
    <col min="10489" max="10494" width="15.7109375" style="19"/>
    <col min="10495" max="10495" width="21.28515625" style="19" bestFit="1" customWidth="1"/>
    <col min="10496" max="10496" width="15.140625" style="19" customWidth="1"/>
    <col min="10497" max="10500" width="16.140625" style="19" customWidth="1"/>
    <col min="10501" max="10738" width="15.7109375" style="19"/>
    <col min="10739" max="10739" width="19.140625" style="19" customWidth="1"/>
    <col min="10740" max="10740" width="15.140625" style="19" customWidth="1"/>
    <col min="10741" max="10744" width="16.140625" style="19" customWidth="1"/>
    <col min="10745" max="10750" width="15.7109375" style="19"/>
    <col min="10751" max="10751" width="21.28515625" style="19" bestFit="1" customWidth="1"/>
    <col min="10752" max="10752" width="15.140625" style="19" customWidth="1"/>
    <col min="10753" max="10756" width="16.140625" style="19" customWidth="1"/>
    <col min="10757" max="10994" width="15.7109375" style="19"/>
    <col min="10995" max="10995" width="19.140625" style="19" customWidth="1"/>
    <col min="10996" max="10996" width="15.140625" style="19" customWidth="1"/>
    <col min="10997" max="11000" width="16.140625" style="19" customWidth="1"/>
    <col min="11001" max="11006" width="15.7109375" style="19"/>
    <col min="11007" max="11007" width="21.28515625" style="19" bestFit="1" customWidth="1"/>
    <col min="11008" max="11008" width="15.140625" style="19" customWidth="1"/>
    <col min="11009" max="11012" width="16.140625" style="19" customWidth="1"/>
    <col min="11013" max="11250" width="15.7109375" style="19"/>
    <col min="11251" max="11251" width="19.140625" style="19" customWidth="1"/>
    <col min="11252" max="11252" width="15.140625" style="19" customWidth="1"/>
    <col min="11253" max="11256" width="16.140625" style="19" customWidth="1"/>
    <col min="11257" max="11262" width="15.7109375" style="19"/>
    <col min="11263" max="11263" width="21.28515625" style="19" bestFit="1" customWidth="1"/>
    <col min="11264" max="11264" width="15.140625" style="19" customWidth="1"/>
    <col min="11265" max="11268" width="16.140625" style="19" customWidth="1"/>
    <col min="11269" max="11506" width="15.7109375" style="19"/>
    <col min="11507" max="11507" width="19.140625" style="19" customWidth="1"/>
    <col min="11508" max="11508" width="15.140625" style="19" customWidth="1"/>
    <col min="11509" max="11512" width="16.140625" style="19" customWidth="1"/>
    <col min="11513" max="11518" width="15.7109375" style="19"/>
    <col min="11519" max="11519" width="21.28515625" style="19" bestFit="1" customWidth="1"/>
    <col min="11520" max="11520" width="15.140625" style="19" customWidth="1"/>
    <col min="11521" max="11524" width="16.140625" style="19" customWidth="1"/>
    <col min="11525" max="11762" width="15.7109375" style="19"/>
    <col min="11763" max="11763" width="19.140625" style="19" customWidth="1"/>
    <col min="11764" max="11764" width="15.140625" style="19" customWidth="1"/>
    <col min="11765" max="11768" width="16.140625" style="19" customWidth="1"/>
    <col min="11769" max="11774" width="15.7109375" style="19"/>
    <col min="11775" max="11775" width="21.28515625" style="19" bestFit="1" customWidth="1"/>
    <col min="11776" max="11776" width="15.140625" style="19" customWidth="1"/>
    <col min="11777" max="11780" width="16.140625" style="19" customWidth="1"/>
    <col min="11781" max="12018" width="15.7109375" style="19"/>
    <col min="12019" max="12019" width="19.140625" style="19" customWidth="1"/>
    <col min="12020" max="12020" width="15.140625" style="19" customWidth="1"/>
    <col min="12021" max="12024" width="16.140625" style="19" customWidth="1"/>
    <col min="12025" max="12030" width="15.7109375" style="19"/>
    <col min="12031" max="12031" width="21.28515625" style="19" bestFit="1" customWidth="1"/>
    <col min="12032" max="12032" width="15.140625" style="19" customWidth="1"/>
    <col min="12033" max="12036" width="16.140625" style="19" customWidth="1"/>
    <col min="12037" max="12274" width="15.7109375" style="19"/>
    <col min="12275" max="12275" width="19.140625" style="19" customWidth="1"/>
    <col min="12276" max="12276" width="15.140625" style="19" customWidth="1"/>
    <col min="12277" max="12280" width="16.140625" style="19" customWidth="1"/>
    <col min="12281" max="12286" width="15.7109375" style="19"/>
    <col min="12287" max="12287" width="21.28515625" style="19" bestFit="1" customWidth="1"/>
    <col min="12288" max="12288" width="15.140625" style="19" customWidth="1"/>
    <col min="12289" max="12292" width="16.140625" style="19" customWidth="1"/>
    <col min="12293" max="12530" width="15.7109375" style="19"/>
    <col min="12531" max="12531" width="19.140625" style="19" customWidth="1"/>
    <col min="12532" max="12532" width="15.140625" style="19" customWidth="1"/>
    <col min="12533" max="12536" width="16.140625" style="19" customWidth="1"/>
    <col min="12537" max="12542" width="15.7109375" style="19"/>
    <col min="12543" max="12543" width="21.28515625" style="19" bestFit="1" customWidth="1"/>
    <col min="12544" max="12544" width="15.140625" style="19" customWidth="1"/>
    <col min="12545" max="12548" width="16.140625" style="19" customWidth="1"/>
    <col min="12549" max="12786" width="15.7109375" style="19"/>
    <col min="12787" max="12787" width="19.140625" style="19" customWidth="1"/>
    <col min="12788" max="12788" width="15.140625" style="19" customWidth="1"/>
    <col min="12789" max="12792" width="16.140625" style="19" customWidth="1"/>
    <col min="12793" max="12798" width="15.7109375" style="19"/>
    <col min="12799" max="12799" width="21.28515625" style="19" bestFit="1" customWidth="1"/>
    <col min="12800" max="12800" width="15.140625" style="19" customWidth="1"/>
    <col min="12801" max="12804" width="16.140625" style="19" customWidth="1"/>
    <col min="12805" max="13042" width="15.7109375" style="19"/>
    <col min="13043" max="13043" width="19.140625" style="19" customWidth="1"/>
    <col min="13044" max="13044" width="15.140625" style="19" customWidth="1"/>
    <col min="13045" max="13048" width="16.140625" style="19" customWidth="1"/>
    <col min="13049" max="13054" width="15.7109375" style="19"/>
    <col min="13055" max="13055" width="21.28515625" style="19" bestFit="1" customWidth="1"/>
    <col min="13056" max="13056" width="15.140625" style="19" customWidth="1"/>
    <col min="13057" max="13060" width="16.140625" style="19" customWidth="1"/>
    <col min="13061" max="13298" width="15.7109375" style="19"/>
    <col min="13299" max="13299" width="19.140625" style="19" customWidth="1"/>
    <col min="13300" max="13300" width="15.140625" style="19" customWidth="1"/>
    <col min="13301" max="13304" width="16.140625" style="19" customWidth="1"/>
    <col min="13305" max="13310" width="15.7109375" style="19"/>
    <col min="13311" max="13311" width="21.28515625" style="19" bestFit="1" customWidth="1"/>
    <col min="13312" max="13312" width="15.140625" style="19" customWidth="1"/>
    <col min="13313" max="13316" width="16.140625" style="19" customWidth="1"/>
    <col min="13317" max="13554" width="15.7109375" style="19"/>
    <col min="13555" max="13555" width="19.140625" style="19" customWidth="1"/>
    <col min="13556" max="13556" width="15.140625" style="19" customWidth="1"/>
    <col min="13557" max="13560" width="16.140625" style="19" customWidth="1"/>
    <col min="13561" max="13566" width="15.7109375" style="19"/>
    <col min="13567" max="13567" width="21.28515625" style="19" bestFit="1" customWidth="1"/>
    <col min="13568" max="13568" width="15.140625" style="19" customWidth="1"/>
    <col min="13569" max="13572" width="16.140625" style="19" customWidth="1"/>
    <col min="13573" max="13810" width="15.7109375" style="19"/>
    <col min="13811" max="13811" width="19.140625" style="19" customWidth="1"/>
    <col min="13812" max="13812" width="15.140625" style="19" customWidth="1"/>
    <col min="13813" max="13816" width="16.140625" style="19" customWidth="1"/>
    <col min="13817" max="13822" width="15.7109375" style="19"/>
    <col min="13823" max="13823" width="21.28515625" style="19" bestFit="1" customWidth="1"/>
    <col min="13824" max="13824" width="15.140625" style="19" customWidth="1"/>
    <col min="13825" max="13828" width="16.140625" style="19" customWidth="1"/>
    <col min="13829" max="14066" width="15.7109375" style="19"/>
    <col min="14067" max="14067" width="19.140625" style="19" customWidth="1"/>
    <col min="14068" max="14068" width="15.140625" style="19" customWidth="1"/>
    <col min="14069" max="14072" width="16.140625" style="19" customWidth="1"/>
    <col min="14073" max="14078" width="15.7109375" style="19"/>
    <col min="14079" max="14079" width="21.28515625" style="19" bestFit="1" customWidth="1"/>
    <col min="14080" max="14080" width="15.140625" style="19" customWidth="1"/>
    <col min="14081" max="14084" width="16.140625" style="19" customWidth="1"/>
    <col min="14085" max="14322" width="15.7109375" style="19"/>
    <col min="14323" max="14323" width="19.140625" style="19" customWidth="1"/>
    <col min="14324" max="14324" width="15.140625" style="19" customWidth="1"/>
    <col min="14325" max="14328" width="16.140625" style="19" customWidth="1"/>
    <col min="14329" max="14334" width="15.7109375" style="19"/>
    <col min="14335" max="14335" width="21.28515625" style="19" bestFit="1" customWidth="1"/>
    <col min="14336" max="14336" width="15.140625" style="19" customWidth="1"/>
    <col min="14337" max="14340" width="16.140625" style="19" customWidth="1"/>
    <col min="14341" max="14578" width="15.7109375" style="19"/>
    <col min="14579" max="14579" width="19.140625" style="19" customWidth="1"/>
    <col min="14580" max="14580" width="15.140625" style="19" customWidth="1"/>
    <col min="14581" max="14584" width="16.140625" style="19" customWidth="1"/>
    <col min="14585" max="14590" width="15.7109375" style="19"/>
    <col min="14591" max="14591" width="21.28515625" style="19" bestFit="1" customWidth="1"/>
    <col min="14592" max="14592" width="15.140625" style="19" customWidth="1"/>
    <col min="14593" max="14596" width="16.140625" style="19" customWidth="1"/>
    <col min="14597" max="14834" width="15.7109375" style="19"/>
    <col min="14835" max="14835" width="19.140625" style="19" customWidth="1"/>
    <col min="14836" max="14836" width="15.140625" style="19" customWidth="1"/>
    <col min="14837" max="14840" width="16.140625" style="19" customWidth="1"/>
    <col min="14841" max="14846" width="15.7109375" style="19"/>
    <col min="14847" max="14847" width="21.28515625" style="19" bestFit="1" customWidth="1"/>
    <col min="14848" max="14848" width="15.140625" style="19" customWidth="1"/>
    <col min="14849" max="14852" width="16.140625" style="19" customWidth="1"/>
    <col min="14853" max="15090" width="15.7109375" style="19"/>
    <col min="15091" max="15091" width="19.140625" style="19" customWidth="1"/>
    <col min="15092" max="15092" width="15.140625" style="19" customWidth="1"/>
    <col min="15093" max="15096" width="16.140625" style="19" customWidth="1"/>
    <col min="15097" max="15102" width="15.7109375" style="19"/>
    <col min="15103" max="15103" width="21.28515625" style="19" bestFit="1" customWidth="1"/>
    <col min="15104" max="15104" width="15.140625" style="19" customWidth="1"/>
    <col min="15105" max="15108" width="16.140625" style="19" customWidth="1"/>
    <col min="15109" max="15346" width="15.7109375" style="19"/>
    <col min="15347" max="15347" width="19.140625" style="19" customWidth="1"/>
    <col min="15348" max="15348" width="15.140625" style="19" customWidth="1"/>
    <col min="15349" max="15352" width="16.140625" style="19" customWidth="1"/>
    <col min="15353" max="15358" width="15.7109375" style="19"/>
    <col min="15359" max="15359" width="21.28515625" style="19" bestFit="1" customWidth="1"/>
    <col min="15360" max="15360" width="15.140625" style="19" customWidth="1"/>
    <col min="15361" max="15364" width="16.140625" style="19" customWidth="1"/>
    <col min="15365" max="15602" width="15.7109375" style="19"/>
    <col min="15603" max="15603" width="19.140625" style="19" customWidth="1"/>
    <col min="15604" max="15604" width="15.140625" style="19" customWidth="1"/>
    <col min="15605" max="15608" width="16.140625" style="19" customWidth="1"/>
    <col min="15609" max="15614" width="15.7109375" style="19"/>
    <col min="15615" max="15615" width="21.28515625" style="19" bestFit="1" customWidth="1"/>
    <col min="15616" max="15616" width="15.140625" style="19" customWidth="1"/>
    <col min="15617" max="15620" width="16.140625" style="19" customWidth="1"/>
    <col min="15621" max="15858" width="15.7109375" style="19"/>
    <col min="15859" max="15859" width="19.140625" style="19" customWidth="1"/>
    <col min="15860" max="15860" width="15.140625" style="19" customWidth="1"/>
    <col min="15861" max="15864" width="16.140625" style="19" customWidth="1"/>
    <col min="15865" max="15870" width="15.7109375" style="19"/>
    <col min="15871" max="15871" width="21.28515625" style="19" bestFit="1" customWidth="1"/>
    <col min="15872" max="15872" width="15.140625" style="19" customWidth="1"/>
    <col min="15873" max="15876" width="16.140625" style="19" customWidth="1"/>
    <col min="15877" max="16114" width="15.7109375" style="19"/>
    <col min="16115" max="16115" width="19.140625" style="19" customWidth="1"/>
    <col min="16116" max="16116" width="15.140625" style="19" customWidth="1"/>
    <col min="16117" max="16120" width="16.140625" style="19" customWidth="1"/>
    <col min="16121" max="16126" width="15.7109375" style="19"/>
    <col min="16127" max="16127" width="21.28515625" style="19" bestFit="1" customWidth="1"/>
    <col min="16128" max="16128" width="15.140625" style="19" customWidth="1"/>
    <col min="16129" max="16132" width="16.140625" style="19" customWidth="1"/>
    <col min="16133" max="16370" width="15.7109375" style="19"/>
    <col min="16371" max="16371" width="19.140625" style="19" customWidth="1"/>
    <col min="16372" max="16372" width="15.140625" style="19" customWidth="1"/>
    <col min="16373" max="16376" width="16.140625" style="19" customWidth="1"/>
    <col min="16377" max="16384" width="15.7109375" style="19"/>
  </cols>
  <sheetData>
    <row r="1" spans="1:12" ht="33.75" customHeight="1" thickBot="1">
      <c r="A1" s="1017" t="s">
        <v>295</v>
      </c>
      <c r="B1" s="1017"/>
      <c r="C1" s="1017"/>
      <c r="D1" s="1017"/>
      <c r="E1" s="279"/>
      <c r="F1" s="279"/>
    </row>
    <row r="2" spans="1:12" ht="42.75" customHeight="1" thickBot="1">
      <c r="A2" s="147" t="s">
        <v>68</v>
      </c>
      <c r="B2" s="147" t="s">
        <v>32</v>
      </c>
      <c r="C2" s="153" t="s">
        <v>174</v>
      </c>
      <c r="D2" s="153" t="s">
        <v>176</v>
      </c>
    </row>
    <row r="3" spans="1:12" ht="21" customHeight="1">
      <c r="A3" s="2">
        <v>1400</v>
      </c>
      <c r="B3" s="3">
        <v>741243</v>
      </c>
      <c r="C3" s="3">
        <v>553556</v>
      </c>
      <c r="D3" s="3">
        <v>187687</v>
      </c>
    </row>
    <row r="4" spans="1:12" ht="21" customHeight="1" thickBot="1">
      <c r="A4" s="2">
        <v>1401</v>
      </c>
      <c r="B4" s="3">
        <f>SUM(C4:D4)</f>
        <v>701087</v>
      </c>
      <c r="C4" s="3">
        <f>SUM(C5:C37)</f>
        <v>453560</v>
      </c>
      <c r="D4" s="3">
        <f>SUM(D5:D37)</f>
        <v>247527</v>
      </c>
    </row>
    <row r="5" spans="1:12" ht="21" customHeight="1" thickBot="1">
      <c r="A5" s="5" t="s">
        <v>41</v>
      </c>
      <c r="B5" s="10">
        <f>C5+D5</f>
        <v>39778</v>
      </c>
      <c r="C5" s="7">
        <v>26990</v>
      </c>
      <c r="D5" s="6">
        <v>12788</v>
      </c>
      <c r="L5" s="326"/>
    </row>
    <row r="6" spans="1:12" ht="21" customHeight="1" thickBot="1">
      <c r="A6" s="11" t="s">
        <v>42</v>
      </c>
      <c r="B6" s="29">
        <f t="shared" ref="B6:B37" si="0">C6+D6</f>
        <v>24267</v>
      </c>
      <c r="C6" s="21">
        <v>16330</v>
      </c>
      <c r="D6" s="22">
        <v>7937</v>
      </c>
      <c r="L6" s="326"/>
    </row>
    <row r="7" spans="1:12" ht="21" customHeight="1" thickBot="1">
      <c r="A7" s="11" t="s">
        <v>43</v>
      </c>
      <c r="B7" s="29">
        <f t="shared" si="0"/>
        <v>9202</v>
      </c>
      <c r="C7" s="21">
        <v>6070</v>
      </c>
      <c r="D7" s="22">
        <v>3132</v>
      </c>
      <c r="L7" s="326"/>
    </row>
    <row r="8" spans="1:12" ht="21" customHeight="1" thickBot="1">
      <c r="A8" s="11" t="s">
        <v>0</v>
      </c>
      <c r="B8" s="29">
        <f t="shared" si="0"/>
        <v>76117</v>
      </c>
      <c r="C8" s="21">
        <v>53606</v>
      </c>
      <c r="D8" s="22">
        <v>22511</v>
      </c>
      <c r="L8" s="326"/>
    </row>
    <row r="9" spans="1:12" ht="21" customHeight="1" thickBot="1">
      <c r="A9" s="11" t="s">
        <v>33</v>
      </c>
      <c r="B9" s="29">
        <f t="shared" si="0"/>
        <v>34542</v>
      </c>
      <c r="C9" s="21">
        <v>21376</v>
      </c>
      <c r="D9" s="22">
        <v>13166</v>
      </c>
      <c r="L9" s="326"/>
    </row>
    <row r="10" spans="1:12" ht="21" customHeight="1" thickBot="1">
      <c r="A10" s="11" t="s">
        <v>44</v>
      </c>
      <c r="B10" s="29">
        <f t="shared" si="0"/>
        <v>1088</v>
      </c>
      <c r="C10" s="21">
        <v>697</v>
      </c>
      <c r="D10" s="22">
        <v>391</v>
      </c>
      <c r="L10" s="326"/>
    </row>
    <row r="11" spans="1:12" ht="21" customHeight="1" thickBot="1">
      <c r="A11" s="11" t="s">
        <v>1</v>
      </c>
      <c r="B11" s="29">
        <f t="shared" si="0"/>
        <v>5954</v>
      </c>
      <c r="C11" s="21">
        <v>2936</v>
      </c>
      <c r="D11" s="22">
        <v>3018</v>
      </c>
      <c r="L11" s="326"/>
    </row>
    <row r="12" spans="1:12" ht="21" customHeight="1" thickBot="1">
      <c r="A12" s="11" t="s">
        <v>45</v>
      </c>
      <c r="B12" s="29">
        <f t="shared" si="0"/>
        <v>6682</v>
      </c>
      <c r="C12" s="21">
        <v>4062</v>
      </c>
      <c r="D12" s="22">
        <v>2620</v>
      </c>
      <c r="L12" s="326"/>
    </row>
    <row r="13" spans="1:12" ht="21" customHeight="1" thickBot="1">
      <c r="A13" s="11" t="s">
        <v>46</v>
      </c>
      <c r="B13" s="29">
        <f t="shared" si="0"/>
        <v>1041</v>
      </c>
      <c r="C13" s="21">
        <v>586</v>
      </c>
      <c r="D13" s="22">
        <v>455</v>
      </c>
      <c r="L13" s="326"/>
    </row>
    <row r="14" spans="1:12" ht="21" customHeight="1" thickBot="1">
      <c r="A14" s="11" t="s">
        <v>47</v>
      </c>
      <c r="B14" s="29">
        <f t="shared" si="0"/>
        <v>22102</v>
      </c>
      <c r="C14" s="21">
        <v>13974</v>
      </c>
      <c r="D14" s="22">
        <v>8128</v>
      </c>
      <c r="L14" s="326"/>
    </row>
    <row r="15" spans="1:12" ht="21" customHeight="1" thickBot="1">
      <c r="A15" s="11" t="s">
        <v>28</v>
      </c>
      <c r="B15" s="29">
        <f t="shared" si="0"/>
        <v>2262</v>
      </c>
      <c r="C15" s="21">
        <v>1389</v>
      </c>
      <c r="D15" s="22">
        <v>873</v>
      </c>
      <c r="L15" s="326"/>
    </row>
    <row r="16" spans="1:12" ht="21" customHeight="1" thickBot="1">
      <c r="A16" s="11" t="s">
        <v>2</v>
      </c>
      <c r="B16" s="29">
        <f t="shared" si="0"/>
        <v>25744</v>
      </c>
      <c r="C16" s="21">
        <v>14565</v>
      </c>
      <c r="D16" s="22">
        <v>11179</v>
      </c>
      <c r="L16" s="326"/>
    </row>
    <row r="17" spans="1:12" ht="21" customHeight="1" thickBot="1">
      <c r="A17" s="11" t="s">
        <v>3</v>
      </c>
      <c r="B17" s="29">
        <f t="shared" si="0"/>
        <v>2991</v>
      </c>
      <c r="C17" s="21">
        <v>1846</v>
      </c>
      <c r="D17" s="22">
        <v>1145</v>
      </c>
      <c r="L17" s="326"/>
    </row>
    <row r="18" spans="1:12" ht="21" customHeight="1" thickBot="1">
      <c r="A18" s="11" t="s">
        <v>4</v>
      </c>
      <c r="B18" s="29">
        <f t="shared" si="0"/>
        <v>5333</v>
      </c>
      <c r="C18" s="21">
        <v>3556</v>
      </c>
      <c r="D18" s="22">
        <v>1777</v>
      </c>
      <c r="L18" s="326"/>
    </row>
    <row r="19" spans="1:12" ht="21" customHeight="1" thickBot="1">
      <c r="A19" s="11" t="s">
        <v>48</v>
      </c>
      <c r="B19" s="29">
        <f t="shared" si="0"/>
        <v>5461</v>
      </c>
      <c r="C19" s="21">
        <v>3376</v>
      </c>
      <c r="D19" s="22">
        <v>2085</v>
      </c>
      <c r="L19" s="326"/>
    </row>
    <row r="20" spans="1:12" ht="21" customHeight="1" thickBot="1">
      <c r="A20" s="11" t="s">
        <v>49</v>
      </c>
      <c r="B20" s="29">
        <f t="shared" si="0"/>
        <v>114298</v>
      </c>
      <c r="C20" s="21">
        <v>77763</v>
      </c>
      <c r="D20" s="22">
        <v>36535</v>
      </c>
      <c r="L20" s="326"/>
    </row>
    <row r="21" spans="1:12" ht="21" customHeight="1" thickBot="1">
      <c r="A21" s="11" t="s">
        <v>50</v>
      </c>
      <c r="B21" s="29">
        <f t="shared" si="0"/>
        <v>52529</v>
      </c>
      <c r="C21" s="21">
        <v>29502</v>
      </c>
      <c r="D21" s="22">
        <v>23027</v>
      </c>
      <c r="L21" s="326"/>
    </row>
    <row r="22" spans="1:12" ht="21" customHeight="1" thickBot="1">
      <c r="A22" s="11" t="s">
        <v>51</v>
      </c>
      <c r="B22" s="29">
        <f t="shared" si="0"/>
        <v>100037</v>
      </c>
      <c r="C22" s="21">
        <v>64454</v>
      </c>
      <c r="D22" s="22">
        <v>35583</v>
      </c>
      <c r="L22" s="326"/>
    </row>
    <row r="23" spans="1:12" ht="21" customHeight="1" thickBot="1">
      <c r="A23" s="11" t="s">
        <v>5</v>
      </c>
      <c r="B23" s="29">
        <f t="shared" si="0"/>
        <v>26416</v>
      </c>
      <c r="C23" s="21">
        <v>16718</v>
      </c>
      <c r="D23" s="22">
        <v>9698</v>
      </c>
      <c r="L23" s="326"/>
    </row>
    <row r="24" spans="1:12" ht="21" customHeight="1" thickBot="1">
      <c r="A24" s="11" t="s">
        <v>52</v>
      </c>
      <c r="B24" s="29">
        <f t="shared" si="0"/>
        <v>9974</v>
      </c>
      <c r="C24" s="21">
        <v>6360</v>
      </c>
      <c r="D24" s="22">
        <v>3614</v>
      </c>
      <c r="L24" s="326"/>
    </row>
    <row r="25" spans="1:12" ht="21" customHeight="1" thickBot="1">
      <c r="A25" s="11" t="s">
        <v>6</v>
      </c>
      <c r="B25" s="29">
        <f t="shared" si="0"/>
        <v>10762</v>
      </c>
      <c r="C25" s="21">
        <v>7289</v>
      </c>
      <c r="D25" s="22">
        <v>3473</v>
      </c>
      <c r="L25" s="326"/>
    </row>
    <row r="26" spans="1:12" ht="21" customHeight="1" thickBot="1">
      <c r="A26" s="11" t="s">
        <v>53</v>
      </c>
      <c r="B26" s="29">
        <f t="shared" si="0"/>
        <v>4782</v>
      </c>
      <c r="C26" s="21">
        <v>3012</v>
      </c>
      <c r="D26" s="22">
        <v>1770</v>
      </c>
      <c r="L26" s="326"/>
    </row>
    <row r="27" spans="1:12" ht="21" customHeight="1" thickBot="1">
      <c r="A27" s="11" t="s">
        <v>54</v>
      </c>
      <c r="B27" s="29">
        <f t="shared" si="0"/>
        <v>14759</v>
      </c>
      <c r="C27" s="21">
        <v>9629</v>
      </c>
      <c r="D27" s="22">
        <v>5130</v>
      </c>
      <c r="L27" s="326"/>
    </row>
    <row r="28" spans="1:12" ht="21" customHeight="1" thickBot="1">
      <c r="A28" s="11" t="s">
        <v>55</v>
      </c>
      <c r="B28" s="29">
        <f t="shared" si="0"/>
        <v>7927</v>
      </c>
      <c r="C28" s="21">
        <v>6459</v>
      </c>
      <c r="D28" s="22">
        <v>1468</v>
      </c>
      <c r="L28" s="326"/>
    </row>
    <row r="29" spans="1:12" ht="21" customHeight="1" thickBot="1">
      <c r="A29" s="11" t="s">
        <v>56</v>
      </c>
      <c r="B29" s="29">
        <f t="shared" si="0"/>
        <v>1513</v>
      </c>
      <c r="C29" s="21">
        <v>600</v>
      </c>
      <c r="D29" s="22">
        <v>913</v>
      </c>
      <c r="L29" s="326"/>
    </row>
    <row r="30" spans="1:12" ht="21" customHeight="1" thickBot="1">
      <c r="A30" s="11" t="s">
        <v>7</v>
      </c>
      <c r="B30" s="29">
        <f t="shared" si="0"/>
        <v>6148</v>
      </c>
      <c r="C30" s="21">
        <v>3726</v>
      </c>
      <c r="D30" s="22">
        <v>2422</v>
      </c>
      <c r="L30" s="326"/>
    </row>
    <row r="31" spans="1:12" ht="21" customHeight="1" thickBot="1">
      <c r="A31" s="11" t="s">
        <v>57</v>
      </c>
      <c r="B31" s="29">
        <f t="shared" si="0"/>
        <v>20374</v>
      </c>
      <c r="C31" s="21">
        <v>14151</v>
      </c>
      <c r="D31" s="22">
        <v>6223</v>
      </c>
      <c r="L31" s="326"/>
    </row>
    <row r="32" spans="1:12" ht="21" customHeight="1" thickBot="1">
      <c r="A32" s="11" t="s">
        <v>8</v>
      </c>
      <c r="B32" s="29">
        <f t="shared" si="0"/>
        <v>7243</v>
      </c>
      <c r="C32" s="21">
        <v>4185</v>
      </c>
      <c r="D32" s="22">
        <v>3058</v>
      </c>
      <c r="L32" s="326"/>
    </row>
    <row r="33" spans="1:12" ht="21" customHeight="1" thickBot="1">
      <c r="A33" s="11" t="s">
        <v>9</v>
      </c>
      <c r="B33" s="29">
        <f t="shared" si="0"/>
        <v>15329</v>
      </c>
      <c r="C33" s="21">
        <v>9732</v>
      </c>
      <c r="D33" s="22">
        <v>5597</v>
      </c>
      <c r="L33" s="326"/>
    </row>
    <row r="34" spans="1:12" ht="21" customHeight="1" thickBot="1">
      <c r="A34" s="11" t="s">
        <v>58</v>
      </c>
      <c r="B34" s="29">
        <f t="shared" si="0"/>
        <v>17458</v>
      </c>
      <c r="C34" s="21">
        <v>10548</v>
      </c>
      <c r="D34" s="22">
        <v>6910</v>
      </c>
      <c r="L34" s="326"/>
    </row>
    <row r="35" spans="1:12" ht="21" customHeight="1" thickBot="1">
      <c r="A35" s="11" t="s">
        <v>10</v>
      </c>
      <c r="B35" s="29">
        <f t="shared" si="0"/>
        <v>6004</v>
      </c>
      <c r="C35" s="21">
        <v>3454</v>
      </c>
      <c r="D35" s="22">
        <v>2550</v>
      </c>
      <c r="L35" s="326"/>
    </row>
    <row r="36" spans="1:12" ht="21" customHeight="1" thickBot="1">
      <c r="A36" s="11" t="s">
        <v>11</v>
      </c>
      <c r="B36" s="29">
        <f t="shared" si="0"/>
        <v>9205</v>
      </c>
      <c r="C36" s="21">
        <v>5819</v>
      </c>
      <c r="D36" s="22">
        <v>3386</v>
      </c>
      <c r="L36" s="326"/>
    </row>
    <row r="37" spans="1:12" ht="21" customHeight="1" thickBot="1">
      <c r="A37" s="11" t="s">
        <v>59</v>
      </c>
      <c r="B37" s="29">
        <f t="shared" si="0"/>
        <v>13765</v>
      </c>
      <c r="C37" s="21">
        <v>8800</v>
      </c>
      <c r="D37" s="22">
        <v>4965</v>
      </c>
      <c r="L37" s="326"/>
    </row>
    <row r="38" spans="1:12" ht="12.75" customHeight="1">
      <c r="A38" s="154"/>
      <c r="B38" s="155"/>
      <c r="C38" s="155"/>
      <c r="D38" s="155"/>
      <c r="E38" s="156"/>
      <c r="F38" s="156"/>
      <c r="L38" s="326"/>
    </row>
    <row r="39" spans="1:12" ht="12.75" customHeight="1">
      <c r="A39" s="154"/>
      <c r="B39" s="155"/>
      <c r="C39" s="155"/>
      <c r="D39" s="155"/>
      <c r="E39" s="156"/>
      <c r="F39" s="156"/>
    </row>
    <row r="40" spans="1:12" ht="12.75" customHeight="1">
      <c r="A40" s="26"/>
      <c r="B40" s="148"/>
      <c r="C40" s="148"/>
      <c r="D40" s="148"/>
    </row>
    <row r="41" spans="1:12" ht="12.75" customHeight="1">
      <c r="A41" s="26"/>
      <c r="B41" s="148"/>
      <c r="C41" s="148"/>
      <c r="D41" s="148"/>
    </row>
  </sheetData>
  <mergeCells count="1">
    <mergeCell ref="A1:D1"/>
  </mergeCells>
  <printOptions horizontalCentered="1" verticalCentered="1"/>
  <pageMargins left="0.39370078740157483" right="0.59055118110236227" top="0.19685039370078741" bottom="0.39370078740157483" header="0" footer="0"/>
  <pageSetup paperSize="9" scale="91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D293B-F13B-471E-9B4D-22CA657739B8}">
  <sheetPr>
    <tabColor rgb="FF9999FF"/>
    <pageSetUpPr fitToPage="1"/>
  </sheetPr>
  <dimension ref="A1:L46"/>
  <sheetViews>
    <sheetView rightToLeft="1" view="pageBreakPreview" zoomScale="60" zoomScaleNormal="100" workbookViewId="0">
      <selection sqref="A1:C1"/>
    </sheetView>
  </sheetViews>
  <sheetFormatPr defaultColWidth="15.7109375" defaultRowHeight="22.5"/>
  <cols>
    <col min="1" max="1" width="33.7109375" style="28" customWidth="1"/>
    <col min="2" max="3" width="33.7109375" style="19" customWidth="1"/>
    <col min="4" max="241" width="15.7109375" style="19"/>
    <col min="242" max="242" width="19.140625" style="19" customWidth="1"/>
    <col min="243" max="243" width="15.140625" style="19" customWidth="1"/>
    <col min="244" max="247" width="16.140625" style="19" customWidth="1"/>
    <col min="248" max="253" width="15.7109375" style="19"/>
    <col min="254" max="254" width="21.28515625" style="19" bestFit="1" customWidth="1"/>
    <col min="255" max="255" width="15.140625" style="19" customWidth="1"/>
    <col min="256" max="259" width="16.140625" style="19" customWidth="1"/>
    <col min="260" max="497" width="15.7109375" style="19"/>
    <col min="498" max="498" width="19.140625" style="19" customWidth="1"/>
    <col min="499" max="499" width="15.140625" style="19" customWidth="1"/>
    <col min="500" max="503" width="16.140625" style="19" customWidth="1"/>
    <col min="504" max="509" width="15.7109375" style="19"/>
    <col min="510" max="510" width="21.28515625" style="19" bestFit="1" customWidth="1"/>
    <col min="511" max="511" width="15.140625" style="19" customWidth="1"/>
    <col min="512" max="515" width="16.140625" style="19" customWidth="1"/>
    <col min="516" max="753" width="15.7109375" style="19"/>
    <col min="754" max="754" width="19.140625" style="19" customWidth="1"/>
    <col min="755" max="755" width="15.140625" style="19" customWidth="1"/>
    <col min="756" max="759" width="16.140625" style="19" customWidth="1"/>
    <col min="760" max="765" width="15.7109375" style="19"/>
    <col min="766" max="766" width="21.28515625" style="19" bestFit="1" customWidth="1"/>
    <col min="767" max="767" width="15.140625" style="19" customWidth="1"/>
    <col min="768" max="771" width="16.140625" style="19" customWidth="1"/>
    <col min="772" max="1009" width="15.7109375" style="19"/>
    <col min="1010" max="1010" width="19.140625" style="19" customWidth="1"/>
    <col min="1011" max="1011" width="15.140625" style="19" customWidth="1"/>
    <col min="1012" max="1015" width="16.140625" style="19" customWidth="1"/>
    <col min="1016" max="1021" width="15.7109375" style="19"/>
    <col min="1022" max="1022" width="21.28515625" style="19" bestFit="1" customWidth="1"/>
    <col min="1023" max="1023" width="15.140625" style="19" customWidth="1"/>
    <col min="1024" max="1027" width="16.140625" style="19" customWidth="1"/>
    <col min="1028" max="1265" width="15.7109375" style="19"/>
    <col min="1266" max="1266" width="19.140625" style="19" customWidth="1"/>
    <col min="1267" max="1267" width="15.140625" style="19" customWidth="1"/>
    <col min="1268" max="1271" width="16.140625" style="19" customWidth="1"/>
    <col min="1272" max="1277" width="15.7109375" style="19"/>
    <col min="1278" max="1278" width="21.28515625" style="19" bestFit="1" customWidth="1"/>
    <col min="1279" max="1279" width="15.140625" style="19" customWidth="1"/>
    <col min="1280" max="1283" width="16.140625" style="19" customWidth="1"/>
    <col min="1284" max="1521" width="15.7109375" style="19"/>
    <col min="1522" max="1522" width="19.140625" style="19" customWidth="1"/>
    <col min="1523" max="1523" width="15.140625" style="19" customWidth="1"/>
    <col min="1524" max="1527" width="16.140625" style="19" customWidth="1"/>
    <col min="1528" max="1533" width="15.7109375" style="19"/>
    <col min="1534" max="1534" width="21.28515625" style="19" bestFit="1" customWidth="1"/>
    <col min="1535" max="1535" width="15.140625" style="19" customWidth="1"/>
    <col min="1536" max="1539" width="16.140625" style="19" customWidth="1"/>
    <col min="1540" max="1777" width="15.7109375" style="19"/>
    <col min="1778" max="1778" width="19.140625" style="19" customWidth="1"/>
    <col min="1779" max="1779" width="15.140625" style="19" customWidth="1"/>
    <col min="1780" max="1783" width="16.140625" style="19" customWidth="1"/>
    <col min="1784" max="1789" width="15.7109375" style="19"/>
    <col min="1790" max="1790" width="21.28515625" style="19" bestFit="1" customWidth="1"/>
    <col min="1791" max="1791" width="15.140625" style="19" customWidth="1"/>
    <col min="1792" max="1795" width="16.140625" style="19" customWidth="1"/>
    <col min="1796" max="2033" width="15.7109375" style="19"/>
    <col min="2034" max="2034" width="19.140625" style="19" customWidth="1"/>
    <col min="2035" max="2035" width="15.140625" style="19" customWidth="1"/>
    <col min="2036" max="2039" width="16.140625" style="19" customWidth="1"/>
    <col min="2040" max="2045" width="15.7109375" style="19"/>
    <col min="2046" max="2046" width="21.28515625" style="19" bestFit="1" customWidth="1"/>
    <col min="2047" max="2047" width="15.140625" style="19" customWidth="1"/>
    <col min="2048" max="2051" width="16.140625" style="19" customWidth="1"/>
    <col min="2052" max="2289" width="15.7109375" style="19"/>
    <col min="2290" max="2290" width="19.140625" style="19" customWidth="1"/>
    <col min="2291" max="2291" width="15.140625" style="19" customWidth="1"/>
    <col min="2292" max="2295" width="16.140625" style="19" customWidth="1"/>
    <col min="2296" max="2301" width="15.7109375" style="19"/>
    <col min="2302" max="2302" width="21.28515625" style="19" bestFit="1" customWidth="1"/>
    <col min="2303" max="2303" width="15.140625" style="19" customWidth="1"/>
    <col min="2304" max="2307" width="16.140625" style="19" customWidth="1"/>
    <col min="2308" max="2545" width="15.7109375" style="19"/>
    <col min="2546" max="2546" width="19.140625" style="19" customWidth="1"/>
    <col min="2547" max="2547" width="15.140625" style="19" customWidth="1"/>
    <col min="2548" max="2551" width="16.140625" style="19" customWidth="1"/>
    <col min="2552" max="2557" width="15.7109375" style="19"/>
    <col min="2558" max="2558" width="21.28515625" style="19" bestFit="1" customWidth="1"/>
    <col min="2559" max="2559" width="15.140625" style="19" customWidth="1"/>
    <col min="2560" max="2563" width="16.140625" style="19" customWidth="1"/>
    <col min="2564" max="2801" width="15.7109375" style="19"/>
    <col min="2802" max="2802" width="19.140625" style="19" customWidth="1"/>
    <col min="2803" max="2803" width="15.140625" style="19" customWidth="1"/>
    <col min="2804" max="2807" width="16.140625" style="19" customWidth="1"/>
    <col min="2808" max="2813" width="15.7109375" style="19"/>
    <col min="2814" max="2814" width="21.28515625" style="19" bestFit="1" customWidth="1"/>
    <col min="2815" max="2815" width="15.140625" style="19" customWidth="1"/>
    <col min="2816" max="2819" width="16.140625" style="19" customWidth="1"/>
    <col min="2820" max="3057" width="15.7109375" style="19"/>
    <col min="3058" max="3058" width="19.140625" style="19" customWidth="1"/>
    <col min="3059" max="3059" width="15.140625" style="19" customWidth="1"/>
    <col min="3060" max="3063" width="16.140625" style="19" customWidth="1"/>
    <col min="3064" max="3069" width="15.7109375" style="19"/>
    <col min="3070" max="3070" width="21.28515625" style="19" bestFit="1" customWidth="1"/>
    <col min="3071" max="3071" width="15.140625" style="19" customWidth="1"/>
    <col min="3072" max="3075" width="16.140625" style="19" customWidth="1"/>
    <col min="3076" max="3313" width="15.7109375" style="19"/>
    <col min="3314" max="3314" width="19.140625" style="19" customWidth="1"/>
    <col min="3315" max="3315" width="15.140625" style="19" customWidth="1"/>
    <col min="3316" max="3319" width="16.140625" style="19" customWidth="1"/>
    <col min="3320" max="3325" width="15.7109375" style="19"/>
    <col min="3326" max="3326" width="21.28515625" style="19" bestFit="1" customWidth="1"/>
    <col min="3327" max="3327" width="15.140625" style="19" customWidth="1"/>
    <col min="3328" max="3331" width="16.140625" style="19" customWidth="1"/>
    <col min="3332" max="3569" width="15.7109375" style="19"/>
    <col min="3570" max="3570" width="19.140625" style="19" customWidth="1"/>
    <col min="3571" max="3571" width="15.140625" style="19" customWidth="1"/>
    <col min="3572" max="3575" width="16.140625" style="19" customWidth="1"/>
    <col min="3576" max="3581" width="15.7109375" style="19"/>
    <col min="3582" max="3582" width="21.28515625" style="19" bestFit="1" customWidth="1"/>
    <col min="3583" max="3583" width="15.140625" style="19" customWidth="1"/>
    <col min="3584" max="3587" width="16.140625" style="19" customWidth="1"/>
    <col min="3588" max="3825" width="15.7109375" style="19"/>
    <col min="3826" max="3826" width="19.140625" style="19" customWidth="1"/>
    <col min="3827" max="3827" width="15.140625" style="19" customWidth="1"/>
    <col min="3828" max="3831" width="16.140625" style="19" customWidth="1"/>
    <col min="3832" max="3837" width="15.7109375" style="19"/>
    <col min="3838" max="3838" width="21.28515625" style="19" bestFit="1" customWidth="1"/>
    <col min="3839" max="3839" width="15.140625" style="19" customWidth="1"/>
    <col min="3840" max="3843" width="16.140625" style="19" customWidth="1"/>
    <col min="3844" max="4081" width="15.7109375" style="19"/>
    <col min="4082" max="4082" width="19.140625" style="19" customWidth="1"/>
    <col min="4083" max="4083" width="15.140625" style="19" customWidth="1"/>
    <col min="4084" max="4087" width="16.140625" style="19" customWidth="1"/>
    <col min="4088" max="4093" width="15.7109375" style="19"/>
    <col min="4094" max="4094" width="21.28515625" style="19" bestFit="1" customWidth="1"/>
    <col min="4095" max="4095" width="15.140625" style="19" customWidth="1"/>
    <col min="4096" max="4099" width="16.140625" style="19" customWidth="1"/>
    <col min="4100" max="4337" width="15.7109375" style="19"/>
    <col min="4338" max="4338" width="19.140625" style="19" customWidth="1"/>
    <col min="4339" max="4339" width="15.140625" style="19" customWidth="1"/>
    <col min="4340" max="4343" width="16.140625" style="19" customWidth="1"/>
    <col min="4344" max="4349" width="15.7109375" style="19"/>
    <col min="4350" max="4350" width="21.28515625" style="19" bestFit="1" customWidth="1"/>
    <col min="4351" max="4351" width="15.140625" style="19" customWidth="1"/>
    <col min="4352" max="4355" width="16.140625" style="19" customWidth="1"/>
    <col min="4356" max="4593" width="15.7109375" style="19"/>
    <col min="4594" max="4594" width="19.140625" style="19" customWidth="1"/>
    <col min="4595" max="4595" width="15.140625" style="19" customWidth="1"/>
    <col min="4596" max="4599" width="16.140625" style="19" customWidth="1"/>
    <col min="4600" max="4605" width="15.7109375" style="19"/>
    <col min="4606" max="4606" width="21.28515625" style="19" bestFit="1" customWidth="1"/>
    <col min="4607" max="4607" width="15.140625" style="19" customWidth="1"/>
    <col min="4608" max="4611" width="16.140625" style="19" customWidth="1"/>
    <col min="4612" max="4849" width="15.7109375" style="19"/>
    <col min="4850" max="4850" width="19.140625" style="19" customWidth="1"/>
    <col min="4851" max="4851" width="15.140625" style="19" customWidth="1"/>
    <col min="4852" max="4855" width="16.140625" style="19" customWidth="1"/>
    <col min="4856" max="4861" width="15.7109375" style="19"/>
    <col min="4862" max="4862" width="21.28515625" style="19" bestFit="1" customWidth="1"/>
    <col min="4863" max="4863" width="15.140625" style="19" customWidth="1"/>
    <col min="4864" max="4867" width="16.140625" style="19" customWidth="1"/>
    <col min="4868" max="5105" width="15.7109375" style="19"/>
    <col min="5106" max="5106" width="19.140625" style="19" customWidth="1"/>
    <col min="5107" max="5107" width="15.140625" style="19" customWidth="1"/>
    <col min="5108" max="5111" width="16.140625" style="19" customWidth="1"/>
    <col min="5112" max="5117" width="15.7109375" style="19"/>
    <col min="5118" max="5118" width="21.28515625" style="19" bestFit="1" customWidth="1"/>
    <col min="5119" max="5119" width="15.140625" style="19" customWidth="1"/>
    <col min="5120" max="5123" width="16.140625" style="19" customWidth="1"/>
    <col min="5124" max="5361" width="15.7109375" style="19"/>
    <col min="5362" max="5362" width="19.140625" style="19" customWidth="1"/>
    <col min="5363" max="5363" width="15.140625" style="19" customWidth="1"/>
    <col min="5364" max="5367" width="16.140625" style="19" customWidth="1"/>
    <col min="5368" max="5373" width="15.7109375" style="19"/>
    <col min="5374" max="5374" width="21.28515625" style="19" bestFit="1" customWidth="1"/>
    <col min="5375" max="5375" width="15.140625" style="19" customWidth="1"/>
    <col min="5376" max="5379" width="16.140625" style="19" customWidth="1"/>
    <col min="5380" max="5617" width="15.7109375" style="19"/>
    <col min="5618" max="5618" width="19.140625" style="19" customWidth="1"/>
    <col min="5619" max="5619" width="15.140625" style="19" customWidth="1"/>
    <col min="5620" max="5623" width="16.140625" style="19" customWidth="1"/>
    <col min="5624" max="5629" width="15.7109375" style="19"/>
    <col min="5630" max="5630" width="21.28515625" style="19" bestFit="1" customWidth="1"/>
    <col min="5631" max="5631" width="15.140625" style="19" customWidth="1"/>
    <col min="5632" max="5635" width="16.140625" style="19" customWidth="1"/>
    <col min="5636" max="5873" width="15.7109375" style="19"/>
    <col min="5874" max="5874" width="19.140625" style="19" customWidth="1"/>
    <col min="5875" max="5875" width="15.140625" style="19" customWidth="1"/>
    <col min="5876" max="5879" width="16.140625" style="19" customWidth="1"/>
    <col min="5880" max="5885" width="15.7109375" style="19"/>
    <col min="5886" max="5886" width="21.28515625" style="19" bestFit="1" customWidth="1"/>
    <col min="5887" max="5887" width="15.140625" style="19" customWidth="1"/>
    <col min="5888" max="5891" width="16.140625" style="19" customWidth="1"/>
    <col min="5892" max="6129" width="15.7109375" style="19"/>
    <col min="6130" max="6130" width="19.140625" style="19" customWidth="1"/>
    <col min="6131" max="6131" width="15.140625" style="19" customWidth="1"/>
    <col min="6132" max="6135" width="16.140625" style="19" customWidth="1"/>
    <col min="6136" max="6141" width="15.7109375" style="19"/>
    <col min="6142" max="6142" width="21.28515625" style="19" bestFit="1" customWidth="1"/>
    <col min="6143" max="6143" width="15.140625" style="19" customWidth="1"/>
    <col min="6144" max="6147" width="16.140625" style="19" customWidth="1"/>
    <col min="6148" max="6385" width="15.7109375" style="19"/>
    <col min="6386" max="6386" width="19.140625" style="19" customWidth="1"/>
    <col min="6387" max="6387" width="15.140625" style="19" customWidth="1"/>
    <col min="6388" max="6391" width="16.140625" style="19" customWidth="1"/>
    <col min="6392" max="6397" width="15.7109375" style="19"/>
    <col min="6398" max="6398" width="21.28515625" style="19" bestFit="1" customWidth="1"/>
    <col min="6399" max="6399" width="15.140625" style="19" customWidth="1"/>
    <col min="6400" max="6403" width="16.140625" style="19" customWidth="1"/>
    <col min="6404" max="6641" width="15.7109375" style="19"/>
    <col min="6642" max="6642" width="19.140625" style="19" customWidth="1"/>
    <col min="6643" max="6643" width="15.140625" style="19" customWidth="1"/>
    <col min="6644" max="6647" width="16.140625" style="19" customWidth="1"/>
    <col min="6648" max="6653" width="15.7109375" style="19"/>
    <col min="6654" max="6654" width="21.28515625" style="19" bestFit="1" customWidth="1"/>
    <col min="6655" max="6655" width="15.140625" style="19" customWidth="1"/>
    <col min="6656" max="6659" width="16.140625" style="19" customWidth="1"/>
    <col min="6660" max="6897" width="15.7109375" style="19"/>
    <col min="6898" max="6898" width="19.140625" style="19" customWidth="1"/>
    <col min="6899" max="6899" width="15.140625" style="19" customWidth="1"/>
    <col min="6900" max="6903" width="16.140625" style="19" customWidth="1"/>
    <col min="6904" max="6909" width="15.7109375" style="19"/>
    <col min="6910" max="6910" width="21.28515625" style="19" bestFit="1" customWidth="1"/>
    <col min="6911" max="6911" width="15.140625" style="19" customWidth="1"/>
    <col min="6912" max="6915" width="16.140625" style="19" customWidth="1"/>
    <col min="6916" max="7153" width="15.7109375" style="19"/>
    <col min="7154" max="7154" width="19.140625" style="19" customWidth="1"/>
    <col min="7155" max="7155" width="15.140625" style="19" customWidth="1"/>
    <col min="7156" max="7159" width="16.140625" style="19" customWidth="1"/>
    <col min="7160" max="7165" width="15.7109375" style="19"/>
    <col min="7166" max="7166" width="21.28515625" style="19" bestFit="1" customWidth="1"/>
    <col min="7167" max="7167" width="15.140625" style="19" customWidth="1"/>
    <col min="7168" max="7171" width="16.140625" style="19" customWidth="1"/>
    <col min="7172" max="7409" width="15.7109375" style="19"/>
    <col min="7410" max="7410" width="19.140625" style="19" customWidth="1"/>
    <col min="7411" max="7411" width="15.140625" style="19" customWidth="1"/>
    <col min="7412" max="7415" width="16.140625" style="19" customWidth="1"/>
    <col min="7416" max="7421" width="15.7109375" style="19"/>
    <col min="7422" max="7422" width="21.28515625" style="19" bestFit="1" customWidth="1"/>
    <col min="7423" max="7423" width="15.140625" style="19" customWidth="1"/>
    <col min="7424" max="7427" width="16.140625" style="19" customWidth="1"/>
    <col min="7428" max="7665" width="15.7109375" style="19"/>
    <col min="7666" max="7666" width="19.140625" style="19" customWidth="1"/>
    <col min="7667" max="7667" width="15.140625" style="19" customWidth="1"/>
    <col min="7668" max="7671" width="16.140625" style="19" customWidth="1"/>
    <col min="7672" max="7677" width="15.7109375" style="19"/>
    <col min="7678" max="7678" width="21.28515625" style="19" bestFit="1" customWidth="1"/>
    <col min="7679" max="7679" width="15.140625" style="19" customWidth="1"/>
    <col min="7680" max="7683" width="16.140625" style="19" customWidth="1"/>
    <col min="7684" max="7921" width="15.7109375" style="19"/>
    <col min="7922" max="7922" width="19.140625" style="19" customWidth="1"/>
    <col min="7923" max="7923" width="15.140625" style="19" customWidth="1"/>
    <col min="7924" max="7927" width="16.140625" style="19" customWidth="1"/>
    <col min="7928" max="7933" width="15.7109375" style="19"/>
    <col min="7934" max="7934" width="21.28515625" style="19" bestFit="1" customWidth="1"/>
    <col min="7935" max="7935" width="15.140625" style="19" customWidth="1"/>
    <col min="7936" max="7939" width="16.140625" style="19" customWidth="1"/>
    <col min="7940" max="8177" width="15.7109375" style="19"/>
    <col min="8178" max="8178" width="19.140625" style="19" customWidth="1"/>
    <col min="8179" max="8179" width="15.140625" style="19" customWidth="1"/>
    <col min="8180" max="8183" width="16.140625" style="19" customWidth="1"/>
    <col min="8184" max="8189" width="15.7109375" style="19"/>
    <col min="8190" max="8190" width="21.28515625" style="19" bestFit="1" customWidth="1"/>
    <col min="8191" max="8191" width="15.140625" style="19" customWidth="1"/>
    <col min="8192" max="8195" width="16.140625" style="19" customWidth="1"/>
    <col min="8196" max="8433" width="15.7109375" style="19"/>
    <col min="8434" max="8434" width="19.140625" style="19" customWidth="1"/>
    <col min="8435" max="8435" width="15.140625" style="19" customWidth="1"/>
    <col min="8436" max="8439" width="16.140625" style="19" customWidth="1"/>
    <col min="8440" max="8445" width="15.7109375" style="19"/>
    <col min="8446" max="8446" width="21.28515625" style="19" bestFit="1" customWidth="1"/>
    <col min="8447" max="8447" width="15.140625" style="19" customWidth="1"/>
    <col min="8448" max="8451" width="16.140625" style="19" customWidth="1"/>
    <col min="8452" max="8689" width="15.7109375" style="19"/>
    <col min="8690" max="8690" width="19.140625" style="19" customWidth="1"/>
    <col min="8691" max="8691" width="15.140625" style="19" customWidth="1"/>
    <col min="8692" max="8695" width="16.140625" style="19" customWidth="1"/>
    <col min="8696" max="8701" width="15.7109375" style="19"/>
    <col min="8702" max="8702" width="21.28515625" style="19" bestFit="1" customWidth="1"/>
    <col min="8703" max="8703" width="15.140625" style="19" customWidth="1"/>
    <col min="8704" max="8707" width="16.140625" style="19" customWidth="1"/>
    <col min="8708" max="8945" width="15.7109375" style="19"/>
    <col min="8946" max="8946" width="19.140625" style="19" customWidth="1"/>
    <col min="8947" max="8947" width="15.140625" style="19" customWidth="1"/>
    <col min="8948" max="8951" width="16.140625" style="19" customWidth="1"/>
    <col min="8952" max="8957" width="15.7109375" style="19"/>
    <col min="8958" max="8958" width="21.28515625" style="19" bestFit="1" customWidth="1"/>
    <col min="8959" max="8959" width="15.140625" style="19" customWidth="1"/>
    <col min="8960" max="8963" width="16.140625" style="19" customWidth="1"/>
    <col min="8964" max="9201" width="15.7109375" style="19"/>
    <col min="9202" max="9202" width="19.140625" style="19" customWidth="1"/>
    <col min="9203" max="9203" width="15.140625" style="19" customWidth="1"/>
    <col min="9204" max="9207" width="16.140625" style="19" customWidth="1"/>
    <col min="9208" max="9213" width="15.7109375" style="19"/>
    <col min="9214" max="9214" width="21.28515625" style="19" bestFit="1" customWidth="1"/>
    <col min="9215" max="9215" width="15.140625" style="19" customWidth="1"/>
    <col min="9216" max="9219" width="16.140625" style="19" customWidth="1"/>
    <col min="9220" max="9457" width="15.7109375" style="19"/>
    <col min="9458" max="9458" width="19.140625" style="19" customWidth="1"/>
    <col min="9459" max="9459" width="15.140625" style="19" customWidth="1"/>
    <col min="9460" max="9463" width="16.140625" style="19" customWidth="1"/>
    <col min="9464" max="9469" width="15.7109375" style="19"/>
    <col min="9470" max="9470" width="21.28515625" style="19" bestFit="1" customWidth="1"/>
    <col min="9471" max="9471" width="15.140625" style="19" customWidth="1"/>
    <col min="9472" max="9475" width="16.140625" style="19" customWidth="1"/>
    <col min="9476" max="9713" width="15.7109375" style="19"/>
    <col min="9714" max="9714" width="19.140625" style="19" customWidth="1"/>
    <col min="9715" max="9715" width="15.140625" style="19" customWidth="1"/>
    <col min="9716" max="9719" width="16.140625" style="19" customWidth="1"/>
    <col min="9720" max="9725" width="15.7109375" style="19"/>
    <col min="9726" max="9726" width="21.28515625" style="19" bestFit="1" customWidth="1"/>
    <col min="9727" max="9727" width="15.140625" style="19" customWidth="1"/>
    <col min="9728" max="9731" width="16.140625" style="19" customWidth="1"/>
    <col min="9732" max="9969" width="15.7109375" style="19"/>
    <col min="9970" max="9970" width="19.140625" style="19" customWidth="1"/>
    <col min="9971" max="9971" width="15.140625" style="19" customWidth="1"/>
    <col min="9972" max="9975" width="16.140625" style="19" customWidth="1"/>
    <col min="9976" max="9981" width="15.7109375" style="19"/>
    <col min="9982" max="9982" width="21.28515625" style="19" bestFit="1" customWidth="1"/>
    <col min="9983" max="9983" width="15.140625" style="19" customWidth="1"/>
    <col min="9984" max="9987" width="16.140625" style="19" customWidth="1"/>
    <col min="9988" max="10225" width="15.7109375" style="19"/>
    <col min="10226" max="10226" width="19.140625" style="19" customWidth="1"/>
    <col min="10227" max="10227" width="15.140625" style="19" customWidth="1"/>
    <col min="10228" max="10231" width="16.140625" style="19" customWidth="1"/>
    <col min="10232" max="10237" width="15.7109375" style="19"/>
    <col min="10238" max="10238" width="21.28515625" style="19" bestFit="1" customWidth="1"/>
    <col min="10239" max="10239" width="15.140625" style="19" customWidth="1"/>
    <col min="10240" max="10243" width="16.140625" style="19" customWidth="1"/>
    <col min="10244" max="10481" width="15.7109375" style="19"/>
    <col min="10482" max="10482" width="19.140625" style="19" customWidth="1"/>
    <col min="10483" max="10483" width="15.140625" style="19" customWidth="1"/>
    <col min="10484" max="10487" width="16.140625" style="19" customWidth="1"/>
    <col min="10488" max="10493" width="15.7109375" style="19"/>
    <col min="10494" max="10494" width="21.28515625" style="19" bestFit="1" customWidth="1"/>
    <col min="10495" max="10495" width="15.140625" style="19" customWidth="1"/>
    <col min="10496" max="10499" width="16.140625" style="19" customWidth="1"/>
    <col min="10500" max="10737" width="15.7109375" style="19"/>
    <col min="10738" max="10738" width="19.140625" style="19" customWidth="1"/>
    <col min="10739" max="10739" width="15.140625" style="19" customWidth="1"/>
    <col min="10740" max="10743" width="16.140625" style="19" customWidth="1"/>
    <col min="10744" max="10749" width="15.7109375" style="19"/>
    <col min="10750" max="10750" width="21.28515625" style="19" bestFit="1" customWidth="1"/>
    <col min="10751" max="10751" width="15.140625" style="19" customWidth="1"/>
    <col min="10752" max="10755" width="16.140625" style="19" customWidth="1"/>
    <col min="10756" max="10993" width="15.7109375" style="19"/>
    <col min="10994" max="10994" width="19.140625" style="19" customWidth="1"/>
    <col min="10995" max="10995" width="15.140625" style="19" customWidth="1"/>
    <col min="10996" max="10999" width="16.140625" style="19" customWidth="1"/>
    <col min="11000" max="11005" width="15.7109375" style="19"/>
    <col min="11006" max="11006" width="21.28515625" style="19" bestFit="1" customWidth="1"/>
    <col min="11007" max="11007" width="15.140625" style="19" customWidth="1"/>
    <col min="11008" max="11011" width="16.140625" style="19" customWidth="1"/>
    <col min="11012" max="11249" width="15.7109375" style="19"/>
    <col min="11250" max="11250" width="19.140625" style="19" customWidth="1"/>
    <col min="11251" max="11251" width="15.140625" style="19" customWidth="1"/>
    <col min="11252" max="11255" width="16.140625" style="19" customWidth="1"/>
    <col min="11256" max="11261" width="15.7109375" style="19"/>
    <col min="11262" max="11262" width="21.28515625" style="19" bestFit="1" customWidth="1"/>
    <col min="11263" max="11263" width="15.140625" style="19" customWidth="1"/>
    <col min="11264" max="11267" width="16.140625" style="19" customWidth="1"/>
    <col min="11268" max="11505" width="15.7109375" style="19"/>
    <col min="11506" max="11506" width="19.140625" style="19" customWidth="1"/>
    <col min="11507" max="11507" width="15.140625" style="19" customWidth="1"/>
    <col min="11508" max="11511" width="16.140625" style="19" customWidth="1"/>
    <col min="11512" max="11517" width="15.7109375" style="19"/>
    <col min="11518" max="11518" width="21.28515625" style="19" bestFit="1" customWidth="1"/>
    <col min="11519" max="11519" width="15.140625" style="19" customWidth="1"/>
    <col min="11520" max="11523" width="16.140625" style="19" customWidth="1"/>
    <col min="11524" max="11761" width="15.7109375" style="19"/>
    <col min="11762" max="11762" width="19.140625" style="19" customWidth="1"/>
    <col min="11763" max="11763" width="15.140625" style="19" customWidth="1"/>
    <col min="11764" max="11767" width="16.140625" style="19" customWidth="1"/>
    <col min="11768" max="11773" width="15.7109375" style="19"/>
    <col min="11774" max="11774" width="21.28515625" style="19" bestFit="1" customWidth="1"/>
    <col min="11775" max="11775" width="15.140625" style="19" customWidth="1"/>
    <col min="11776" max="11779" width="16.140625" style="19" customWidth="1"/>
    <col min="11780" max="12017" width="15.7109375" style="19"/>
    <col min="12018" max="12018" width="19.140625" style="19" customWidth="1"/>
    <col min="12019" max="12019" width="15.140625" style="19" customWidth="1"/>
    <col min="12020" max="12023" width="16.140625" style="19" customWidth="1"/>
    <col min="12024" max="12029" width="15.7109375" style="19"/>
    <col min="12030" max="12030" width="21.28515625" style="19" bestFit="1" customWidth="1"/>
    <col min="12031" max="12031" width="15.140625" style="19" customWidth="1"/>
    <col min="12032" max="12035" width="16.140625" style="19" customWidth="1"/>
    <col min="12036" max="12273" width="15.7109375" style="19"/>
    <col min="12274" max="12274" width="19.140625" style="19" customWidth="1"/>
    <col min="12275" max="12275" width="15.140625" style="19" customWidth="1"/>
    <col min="12276" max="12279" width="16.140625" style="19" customWidth="1"/>
    <col min="12280" max="12285" width="15.7109375" style="19"/>
    <col min="12286" max="12286" width="21.28515625" style="19" bestFit="1" customWidth="1"/>
    <col min="12287" max="12287" width="15.140625" style="19" customWidth="1"/>
    <col min="12288" max="12291" width="16.140625" style="19" customWidth="1"/>
    <col min="12292" max="12529" width="15.7109375" style="19"/>
    <col min="12530" max="12530" width="19.140625" style="19" customWidth="1"/>
    <col min="12531" max="12531" width="15.140625" style="19" customWidth="1"/>
    <col min="12532" max="12535" width="16.140625" style="19" customWidth="1"/>
    <col min="12536" max="12541" width="15.7109375" style="19"/>
    <col min="12542" max="12542" width="21.28515625" style="19" bestFit="1" customWidth="1"/>
    <col min="12543" max="12543" width="15.140625" style="19" customWidth="1"/>
    <col min="12544" max="12547" width="16.140625" style="19" customWidth="1"/>
    <col min="12548" max="12785" width="15.7109375" style="19"/>
    <col min="12786" max="12786" width="19.140625" style="19" customWidth="1"/>
    <col min="12787" max="12787" width="15.140625" style="19" customWidth="1"/>
    <col min="12788" max="12791" width="16.140625" style="19" customWidth="1"/>
    <col min="12792" max="12797" width="15.7109375" style="19"/>
    <col min="12798" max="12798" width="21.28515625" style="19" bestFit="1" customWidth="1"/>
    <col min="12799" max="12799" width="15.140625" style="19" customWidth="1"/>
    <col min="12800" max="12803" width="16.140625" style="19" customWidth="1"/>
    <col min="12804" max="13041" width="15.7109375" style="19"/>
    <col min="13042" max="13042" width="19.140625" style="19" customWidth="1"/>
    <col min="13043" max="13043" width="15.140625" style="19" customWidth="1"/>
    <col min="13044" max="13047" width="16.140625" style="19" customWidth="1"/>
    <col min="13048" max="13053" width="15.7109375" style="19"/>
    <col min="13054" max="13054" width="21.28515625" style="19" bestFit="1" customWidth="1"/>
    <col min="13055" max="13055" width="15.140625" style="19" customWidth="1"/>
    <col min="13056" max="13059" width="16.140625" style="19" customWidth="1"/>
    <col min="13060" max="13297" width="15.7109375" style="19"/>
    <col min="13298" max="13298" width="19.140625" style="19" customWidth="1"/>
    <col min="13299" max="13299" width="15.140625" style="19" customWidth="1"/>
    <col min="13300" max="13303" width="16.140625" style="19" customWidth="1"/>
    <col min="13304" max="13309" width="15.7109375" style="19"/>
    <col min="13310" max="13310" width="21.28515625" style="19" bestFit="1" customWidth="1"/>
    <col min="13311" max="13311" width="15.140625" style="19" customWidth="1"/>
    <col min="13312" max="13315" width="16.140625" style="19" customWidth="1"/>
    <col min="13316" max="13553" width="15.7109375" style="19"/>
    <col min="13554" max="13554" width="19.140625" style="19" customWidth="1"/>
    <col min="13555" max="13555" width="15.140625" style="19" customWidth="1"/>
    <col min="13556" max="13559" width="16.140625" style="19" customWidth="1"/>
    <col min="13560" max="13565" width="15.7109375" style="19"/>
    <col min="13566" max="13566" width="21.28515625" style="19" bestFit="1" customWidth="1"/>
    <col min="13567" max="13567" width="15.140625" style="19" customWidth="1"/>
    <col min="13568" max="13571" width="16.140625" style="19" customWidth="1"/>
    <col min="13572" max="13809" width="15.7109375" style="19"/>
    <col min="13810" max="13810" width="19.140625" style="19" customWidth="1"/>
    <col min="13811" max="13811" width="15.140625" style="19" customWidth="1"/>
    <col min="13812" max="13815" width="16.140625" style="19" customWidth="1"/>
    <col min="13816" max="13821" width="15.7109375" style="19"/>
    <col min="13822" max="13822" width="21.28515625" style="19" bestFit="1" customWidth="1"/>
    <col min="13823" max="13823" width="15.140625" style="19" customWidth="1"/>
    <col min="13824" max="13827" width="16.140625" style="19" customWidth="1"/>
    <col min="13828" max="14065" width="15.7109375" style="19"/>
    <col min="14066" max="14066" width="19.140625" style="19" customWidth="1"/>
    <col min="14067" max="14067" width="15.140625" style="19" customWidth="1"/>
    <col min="14068" max="14071" width="16.140625" style="19" customWidth="1"/>
    <col min="14072" max="14077" width="15.7109375" style="19"/>
    <col min="14078" max="14078" width="21.28515625" style="19" bestFit="1" customWidth="1"/>
    <col min="14079" max="14079" width="15.140625" style="19" customWidth="1"/>
    <col min="14080" max="14083" width="16.140625" style="19" customWidth="1"/>
    <col min="14084" max="14321" width="15.7109375" style="19"/>
    <col min="14322" max="14322" width="19.140625" style="19" customWidth="1"/>
    <col min="14323" max="14323" width="15.140625" style="19" customWidth="1"/>
    <col min="14324" max="14327" width="16.140625" style="19" customWidth="1"/>
    <col min="14328" max="14333" width="15.7109375" style="19"/>
    <col min="14334" max="14334" width="21.28515625" style="19" bestFit="1" customWidth="1"/>
    <col min="14335" max="14335" width="15.140625" style="19" customWidth="1"/>
    <col min="14336" max="14339" width="16.140625" style="19" customWidth="1"/>
    <col min="14340" max="14577" width="15.7109375" style="19"/>
    <col min="14578" max="14578" width="19.140625" style="19" customWidth="1"/>
    <col min="14579" max="14579" width="15.140625" style="19" customWidth="1"/>
    <col min="14580" max="14583" width="16.140625" style="19" customWidth="1"/>
    <col min="14584" max="14589" width="15.7109375" style="19"/>
    <col min="14590" max="14590" width="21.28515625" style="19" bestFit="1" customWidth="1"/>
    <col min="14591" max="14591" width="15.140625" style="19" customWidth="1"/>
    <col min="14592" max="14595" width="16.140625" style="19" customWidth="1"/>
    <col min="14596" max="14833" width="15.7109375" style="19"/>
    <col min="14834" max="14834" width="19.140625" style="19" customWidth="1"/>
    <col min="14835" max="14835" width="15.140625" style="19" customWidth="1"/>
    <col min="14836" max="14839" width="16.140625" style="19" customWidth="1"/>
    <col min="14840" max="14845" width="15.7109375" style="19"/>
    <col min="14846" max="14846" width="21.28515625" style="19" bestFit="1" customWidth="1"/>
    <col min="14847" max="14847" width="15.140625" style="19" customWidth="1"/>
    <col min="14848" max="14851" width="16.140625" style="19" customWidth="1"/>
    <col min="14852" max="15089" width="15.7109375" style="19"/>
    <col min="15090" max="15090" width="19.140625" style="19" customWidth="1"/>
    <col min="15091" max="15091" width="15.140625" style="19" customWidth="1"/>
    <col min="15092" max="15095" width="16.140625" style="19" customWidth="1"/>
    <col min="15096" max="15101" width="15.7109375" style="19"/>
    <col min="15102" max="15102" width="21.28515625" style="19" bestFit="1" customWidth="1"/>
    <col min="15103" max="15103" width="15.140625" style="19" customWidth="1"/>
    <col min="15104" max="15107" width="16.140625" style="19" customWidth="1"/>
    <col min="15108" max="15345" width="15.7109375" style="19"/>
    <col min="15346" max="15346" width="19.140625" style="19" customWidth="1"/>
    <col min="15347" max="15347" width="15.140625" style="19" customWidth="1"/>
    <col min="15348" max="15351" width="16.140625" style="19" customWidth="1"/>
    <col min="15352" max="15357" width="15.7109375" style="19"/>
    <col min="15358" max="15358" width="21.28515625" style="19" bestFit="1" customWidth="1"/>
    <col min="15359" max="15359" width="15.140625" style="19" customWidth="1"/>
    <col min="15360" max="15363" width="16.140625" style="19" customWidth="1"/>
    <col min="15364" max="15601" width="15.7109375" style="19"/>
    <col min="15602" max="15602" width="19.140625" style="19" customWidth="1"/>
    <col min="15603" max="15603" width="15.140625" style="19" customWidth="1"/>
    <col min="15604" max="15607" width="16.140625" style="19" customWidth="1"/>
    <col min="15608" max="15613" width="15.7109375" style="19"/>
    <col min="15614" max="15614" width="21.28515625" style="19" bestFit="1" customWidth="1"/>
    <col min="15615" max="15615" width="15.140625" style="19" customWidth="1"/>
    <col min="15616" max="15619" width="16.140625" style="19" customWidth="1"/>
    <col min="15620" max="15857" width="15.7109375" style="19"/>
    <col min="15858" max="15858" width="19.140625" style="19" customWidth="1"/>
    <col min="15859" max="15859" width="15.140625" style="19" customWidth="1"/>
    <col min="15860" max="15863" width="16.140625" style="19" customWidth="1"/>
    <col min="15864" max="15869" width="15.7109375" style="19"/>
    <col min="15870" max="15870" width="21.28515625" style="19" bestFit="1" customWidth="1"/>
    <col min="15871" max="15871" width="15.140625" style="19" customWidth="1"/>
    <col min="15872" max="15875" width="16.140625" style="19" customWidth="1"/>
    <col min="15876" max="16113" width="15.7109375" style="19"/>
    <col min="16114" max="16114" width="19.140625" style="19" customWidth="1"/>
    <col min="16115" max="16115" width="15.140625" style="19" customWidth="1"/>
    <col min="16116" max="16119" width="16.140625" style="19" customWidth="1"/>
    <col min="16120" max="16125" width="15.7109375" style="19"/>
    <col min="16126" max="16126" width="21.28515625" style="19" bestFit="1" customWidth="1"/>
    <col min="16127" max="16127" width="15.140625" style="19" customWidth="1"/>
    <col min="16128" max="16131" width="16.140625" style="19" customWidth="1"/>
    <col min="16132" max="16369" width="15.7109375" style="19"/>
    <col min="16370" max="16370" width="19.140625" style="19" customWidth="1"/>
    <col min="16371" max="16371" width="15.140625" style="19" customWidth="1"/>
    <col min="16372" max="16375" width="16.140625" style="19" customWidth="1"/>
    <col min="16376" max="16384" width="15.7109375" style="19"/>
  </cols>
  <sheetData>
    <row r="1" spans="1:12" ht="33.75" customHeight="1" thickBot="1">
      <c r="A1" s="1017" t="s">
        <v>422</v>
      </c>
      <c r="B1" s="1017"/>
      <c r="C1" s="1017"/>
      <c r="D1" s="279"/>
      <c r="E1" s="279"/>
      <c r="F1" s="279"/>
    </row>
    <row r="2" spans="1:12" ht="23.25" thickBot="1">
      <c r="A2" s="147" t="s">
        <v>68</v>
      </c>
      <c r="B2" s="147" t="s">
        <v>184</v>
      </c>
      <c r="C2" s="157" t="s">
        <v>439</v>
      </c>
    </row>
    <row r="3" spans="1:12" ht="21" customHeight="1">
      <c r="A3" s="2">
        <v>1395</v>
      </c>
      <c r="B3" s="3">
        <v>988201</v>
      </c>
      <c r="C3" s="3">
        <v>725120</v>
      </c>
    </row>
    <row r="4" spans="1:12" ht="21" customHeight="1">
      <c r="A4" s="2">
        <v>1396</v>
      </c>
      <c r="B4" s="3">
        <v>970529</v>
      </c>
      <c r="C4" s="3">
        <v>763066</v>
      </c>
    </row>
    <row r="5" spans="1:12" ht="21" customHeight="1">
      <c r="A5" s="2">
        <v>1397</v>
      </c>
      <c r="B5" s="3">
        <v>809753</v>
      </c>
      <c r="C5" s="3">
        <v>741759</v>
      </c>
      <c r="L5" s="326"/>
    </row>
    <row r="6" spans="1:12" ht="21" customHeight="1">
      <c r="A6" s="2">
        <v>1398</v>
      </c>
      <c r="B6" s="3">
        <v>831406</v>
      </c>
      <c r="C6" s="3">
        <v>829595</v>
      </c>
      <c r="L6" s="326"/>
    </row>
    <row r="7" spans="1:12" ht="21" customHeight="1">
      <c r="A7" s="2">
        <v>1399</v>
      </c>
      <c r="B7" s="3">
        <v>835779</v>
      </c>
      <c r="C7" s="3">
        <v>821153</v>
      </c>
      <c r="L7" s="326"/>
    </row>
    <row r="8" spans="1:12" ht="21" customHeight="1">
      <c r="A8" s="2">
        <v>1400</v>
      </c>
      <c r="B8" s="3">
        <v>768746</v>
      </c>
      <c r="C8" s="3">
        <v>754010</v>
      </c>
      <c r="L8" s="326"/>
    </row>
    <row r="9" spans="1:12" ht="21" customHeight="1" thickBot="1">
      <c r="A9" s="2">
        <v>1401</v>
      </c>
      <c r="B9" s="3">
        <f>SUM(B10:B42)</f>
        <v>706264</v>
      </c>
      <c r="C9" s="3">
        <f>SUM(C10:C42)</f>
        <v>687394</v>
      </c>
      <c r="L9" s="326"/>
    </row>
    <row r="10" spans="1:12" ht="21" customHeight="1" thickBot="1">
      <c r="A10" s="5" t="s">
        <v>41</v>
      </c>
      <c r="B10" s="10">
        <v>47042</v>
      </c>
      <c r="C10" s="7">
        <v>43863</v>
      </c>
      <c r="L10" s="326"/>
    </row>
    <row r="11" spans="1:12" ht="21" customHeight="1" thickBot="1">
      <c r="A11" s="11" t="s">
        <v>42</v>
      </c>
      <c r="B11" s="29">
        <v>32295</v>
      </c>
      <c r="C11" s="21">
        <v>31719</v>
      </c>
      <c r="L11" s="326"/>
    </row>
    <row r="12" spans="1:12" ht="21" customHeight="1" thickBot="1">
      <c r="A12" s="11" t="s">
        <v>43</v>
      </c>
      <c r="B12" s="29">
        <v>17211</v>
      </c>
      <c r="C12" s="21">
        <v>17540</v>
      </c>
      <c r="L12" s="326"/>
    </row>
    <row r="13" spans="1:12" ht="21" customHeight="1" thickBot="1">
      <c r="A13" s="11" t="s">
        <v>0</v>
      </c>
      <c r="B13" s="29">
        <v>46992</v>
      </c>
      <c r="C13" s="21">
        <v>47671</v>
      </c>
      <c r="L13" s="326"/>
    </row>
    <row r="14" spans="1:12" ht="21" customHeight="1" thickBot="1">
      <c r="A14" s="11" t="s">
        <v>33</v>
      </c>
      <c r="B14" s="29">
        <v>28377</v>
      </c>
      <c r="C14" s="21">
        <v>28952</v>
      </c>
      <c r="L14" s="326"/>
    </row>
    <row r="15" spans="1:12" ht="21" customHeight="1" thickBot="1">
      <c r="A15" s="11" t="s">
        <v>44</v>
      </c>
      <c r="B15" s="29">
        <v>9495</v>
      </c>
      <c r="C15" s="21">
        <v>9334</v>
      </c>
      <c r="L15" s="326"/>
    </row>
    <row r="16" spans="1:12" ht="21" customHeight="1" thickBot="1">
      <c r="A16" s="11" t="s">
        <v>1</v>
      </c>
      <c r="B16" s="29">
        <v>10158</v>
      </c>
      <c r="C16" s="21">
        <v>10126</v>
      </c>
      <c r="L16" s="326"/>
    </row>
    <row r="17" spans="1:12" ht="21" customHeight="1" thickBot="1">
      <c r="A17" s="11" t="s">
        <v>45</v>
      </c>
      <c r="B17" s="29">
        <v>12114</v>
      </c>
      <c r="C17" s="21">
        <v>11667</v>
      </c>
      <c r="L17" s="326"/>
    </row>
    <row r="18" spans="1:12" ht="21" customHeight="1" thickBot="1">
      <c r="A18" s="11" t="s">
        <v>46</v>
      </c>
      <c r="B18" s="29">
        <v>7915</v>
      </c>
      <c r="C18" s="21">
        <v>7849</v>
      </c>
      <c r="L18" s="326"/>
    </row>
    <row r="19" spans="1:12" ht="21" customHeight="1" thickBot="1">
      <c r="A19" s="11" t="s">
        <v>47</v>
      </c>
      <c r="B19" s="29">
        <v>47346</v>
      </c>
      <c r="C19" s="21">
        <v>45202</v>
      </c>
      <c r="L19" s="326"/>
    </row>
    <row r="20" spans="1:12" ht="21" customHeight="1" thickBot="1">
      <c r="A20" s="11" t="s">
        <v>28</v>
      </c>
      <c r="B20" s="29">
        <v>8701</v>
      </c>
      <c r="C20" s="21">
        <v>8692</v>
      </c>
      <c r="L20" s="326"/>
    </row>
    <row r="21" spans="1:12" ht="21" customHeight="1" thickBot="1">
      <c r="A21" s="11" t="s">
        <v>2</v>
      </c>
      <c r="B21" s="29">
        <v>37145</v>
      </c>
      <c r="C21" s="21">
        <v>36441</v>
      </c>
      <c r="L21" s="326"/>
    </row>
    <row r="22" spans="1:12" ht="21" customHeight="1" thickBot="1">
      <c r="A22" s="11" t="s">
        <v>3</v>
      </c>
      <c r="B22" s="29">
        <v>10902</v>
      </c>
      <c r="C22" s="21">
        <v>10546</v>
      </c>
      <c r="L22" s="326"/>
    </row>
    <row r="23" spans="1:12" ht="21" customHeight="1" thickBot="1">
      <c r="A23" s="11" t="s">
        <v>4</v>
      </c>
      <c r="B23" s="29">
        <v>5546</v>
      </c>
      <c r="C23" s="21">
        <v>5010</v>
      </c>
      <c r="L23" s="326"/>
    </row>
    <row r="24" spans="1:12" ht="21" customHeight="1" thickBot="1">
      <c r="A24" s="11" t="s">
        <v>48</v>
      </c>
      <c r="B24" s="29">
        <v>6927</v>
      </c>
      <c r="C24" s="21">
        <v>6012</v>
      </c>
      <c r="L24" s="326"/>
    </row>
    <row r="25" spans="1:12" ht="21" customHeight="1" thickBot="1">
      <c r="A25" s="11" t="s">
        <v>49</v>
      </c>
      <c r="B25" s="29">
        <v>21779</v>
      </c>
      <c r="C25" s="21">
        <v>23611</v>
      </c>
      <c r="L25" s="326"/>
    </row>
    <row r="26" spans="1:12" ht="21" customHeight="1" thickBot="1">
      <c r="A26" s="11" t="s">
        <v>50</v>
      </c>
      <c r="B26" s="29">
        <v>27792</v>
      </c>
      <c r="C26" s="21">
        <v>23035</v>
      </c>
      <c r="L26" s="326"/>
    </row>
    <row r="27" spans="1:12" ht="21" customHeight="1" thickBot="1">
      <c r="A27" s="11" t="s">
        <v>51</v>
      </c>
      <c r="B27" s="29">
        <v>13231</v>
      </c>
      <c r="C27" s="21">
        <v>11936</v>
      </c>
      <c r="L27" s="326"/>
    </row>
    <row r="28" spans="1:12" ht="21" customHeight="1" thickBot="1">
      <c r="A28" s="11" t="s">
        <v>5</v>
      </c>
      <c r="B28" s="29">
        <v>48676</v>
      </c>
      <c r="C28" s="21">
        <v>48542</v>
      </c>
      <c r="L28" s="326"/>
    </row>
    <row r="29" spans="1:12" ht="21" customHeight="1" thickBot="1">
      <c r="A29" s="11" t="s">
        <v>52</v>
      </c>
      <c r="B29" s="29">
        <v>11972</v>
      </c>
      <c r="C29" s="21">
        <v>11019</v>
      </c>
      <c r="L29" s="326"/>
    </row>
    <row r="30" spans="1:12" ht="21" customHeight="1" thickBot="1">
      <c r="A30" s="11" t="s">
        <v>6</v>
      </c>
      <c r="B30" s="29">
        <v>14092</v>
      </c>
      <c r="C30" s="21">
        <v>14086</v>
      </c>
      <c r="L30" s="326"/>
    </row>
    <row r="31" spans="1:12" ht="21" customHeight="1" thickBot="1">
      <c r="A31" s="11" t="s">
        <v>53</v>
      </c>
      <c r="B31" s="29">
        <v>23006</v>
      </c>
      <c r="C31" s="21">
        <v>22878</v>
      </c>
      <c r="L31" s="326"/>
    </row>
    <row r="32" spans="1:12" ht="21" customHeight="1" thickBot="1">
      <c r="A32" s="11" t="s">
        <v>54</v>
      </c>
      <c r="B32" s="29">
        <v>29303</v>
      </c>
      <c r="C32" s="21">
        <v>29507</v>
      </c>
      <c r="L32" s="326"/>
    </row>
    <row r="33" spans="1:12" ht="21" customHeight="1" thickBot="1">
      <c r="A33" s="11" t="s">
        <v>55</v>
      </c>
      <c r="B33" s="29">
        <v>17017</v>
      </c>
      <c r="C33" s="21">
        <v>16631</v>
      </c>
      <c r="L33" s="326"/>
    </row>
    <row r="34" spans="1:12" ht="21" customHeight="1" thickBot="1">
      <c r="A34" s="11" t="s">
        <v>56</v>
      </c>
      <c r="B34" s="29">
        <v>6188</v>
      </c>
      <c r="C34" s="21">
        <v>6005</v>
      </c>
      <c r="L34" s="326"/>
    </row>
    <row r="35" spans="1:12" ht="21" customHeight="1" thickBot="1">
      <c r="A35" s="11" t="s">
        <v>7</v>
      </c>
      <c r="B35" s="29">
        <v>15908</v>
      </c>
      <c r="C35" s="21">
        <v>15078</v>
      </c>
      <c r="L35" s="326"/>
    </row>
    <row r="36" spans="1:12" ht="21" customHeight="1" thickBot="1">
      <c r="A36" s="11" t="s">
        <v>57</v>
      </c>
      <c r="B36" s="29">
        <v>26983</v>
      </c>
      <c r="C36" s="21">
        <v>26650</v>
      </c>
      <c r="L36" s="326"/>
    </row>
    <row r="37" spans="1:12" ht="21" customHeight="1" thickBot="1">
      <c r="A37" s="11" t="s">
        <v>8</v>
      </c>
      <c r="B37" s="29">
        <v>21268</v>
      </c>
      <c r="C37" s="21">
        <v>21525</v>
      </c>
      <c r="L37" s="326"/>
    </row>
    <row r="38" spans="1:12" ht="21" customHeight="1" thickBot="1">
      <c r="A38" s="11" t="s">
        <v>9</v>
      </c>
      <c r="B38" s="29">
        <v>42716</v>
      </c>
      <c r="C38" s="21">
        <v>38586</v>
      </c>
      <c r="L38" s="326"/>
    </row>
    <row r="39" spans="1:12" ht="21" customHeight="1" thickBot="1">
      <c r="A39" s="11" t="s">
        <v>58</v>
      </c>
      <c r="B39" s="29">
        <v>16133</v>
      </c>
      <c r="C39" s="21">
        <v>15935</v>
      </c>
    </row>
    <row r="40" spans="1:12" ht="21" customHeight="1" thickBot="1">
      <c r="A40" s="11" t="s">
        <v>10</v>
      </c>
      <c r="B40" s="29">
        <v>7525</v>
      </c>
      <c r="C40" s="21">
        <v>7445</v>
      </c>
    </row>
    <row r="41" spans="1:12" ht="21" customHeight="1" thickBot="1">
      <c r="A41" s="11" t="s">
        <v>11</v>
      </c>
      <c r="B41" s="29">
        <v>20946</v>
      </c>
      <c r="C41" s="21">
        <v>20784</v>
      </c>
    </row>
    <row r="42" spans="1:12" ht="21" customHeight="1" thickBot="1">
      <c r="A42" s="11" t="s">
        <v>59</v>
      </c>
      <c r="B42" s="29">
        <v>13563</v>
      </c>
      <c r="C42" s="21">
        <v>13517</v>
      </c>
    </row>
    <row r="43" spans="1:12" ht="12.75" customHeight="1">
      <c r="A43" s="154"/>
      <c r="B43" s="155"/>
      <c r="C43" s="155"/>
      <c r="D43" s="156"/>
      <c r="E43" s="156"/>
    </row>
    <row r="44" spans="1:12" ht="12.75" customHeight="1">
      <c r="A44" s="154"/>
      <c r="B44" s="155"/>
      <c r="C44" s="155"/>
      <c r="D44" s="156"/>
      <c r="E44" s="156"/>
    </row>
    <row r="45" spans="1:12" ht="12.75" customHeight="1">
      <c r="A45" s="26"/>
      <c r="B45" s="148"/>
      <c r="C45" s="148"/>
    </row>
    <row r="46" spans="1:12" ht="12.75" customHeight="1">
      <c r="A46" s="26"/>
      <c r="B46" s="148"/>
      <c r="C46" s="148"/>
    </row>
  </sheetData>
  <mergeCells count="1">
    <mergeCell ref="A1:C1"/>
  </mergeCells>
  <printOptions horizontalCentered="1" verticalCentered="1"/>
  <pageMargins left="0.39370078740157483" right="0.59055118110236227" top="0.19685039370078741" bottom="0.39370078740157483" header="0" footer="0"/>
  <pageSetup paperSize="9" scale="90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4F36A-9A7C-4DC6-B464-545C4EDD4F20}">
  <sheetPr>
    <tabColor rgb="FF9999FF"/>
    <pageSetUpPr fitToPage="1"/>
  </sheetPr>
  <dimension ref="A1:L43"/>
  <sheetViews>
    <sheetView rightToLeft="1" view="pageBreakPreview" zoomScale="60" zoomScaleNormal="100" workbookViewId="0">
      <selection sqref="A1:E1"/>
    </sheetView>
  </sheetViews>
  <sheetFormatPr defaultColWidth="21.42578125" defaultRowHeight="15.75"/>
  <cols>
    <col min="1" max="1" width="23.7109375" style="35" customWidth="1"/>
    <col min="2" max="2" width="18" style="35" customWidth="1"/>
    <col min="3" max="3" width="21.28515625" style="35" customWidth="1"/>
    <col min="4" max="4" width="23.7109375" style="35" customWidth="1"/>
    <col min="5" max="5" width="20.7109375" style="35" customWidth="1"/>
    <col min="6" max="245" width="10.28515625" style="35" customWidth="1"/>
    <col min="246" max="253" width="21.42578125" style="35"/>
    <col min="254" max="257" width="23.7109375" style="35" customWidth="1"/>
    <col min="258" max="501" width="10.28515625" style="35" customWidth="1"/>
    <col min="502" max="509" width="21.42578125" style="35"/>
    <col min="510" max="513" width="23.7109375" style="35" customWidth="1"/>
    <col min="514" max="757" width="10.28515625" style="35" customWidth="1"/>
    <col min="758" max="765" width="21.42578125" style="35"/>
    <col min="766" max="769" width="23.7109375" style="35" customWidth="1"/>
    <col min="770" max="1013" width="10.28515625" style="35" customWidth="1"/>
    <col min="1014" max="1021" width="21.42578125" style="35"/>
    <col min="1022" max="1025" width="23.7109375" style="35" customWidth="1"/>
    <col min="1026" max="1269" width="10.28515625" style="35" customWidth="1"/>
    <col min="1270" max="1277" width="21.42578125" style="35"/>
    <col min="1278" max="1281" width="23.7109375" style="35" customWidth="1"/>
    <col min="1282" max="1525" width="10.28515625" style="35" customWidth="1"/>
    <col min="1526" max="1533" width="21.42578125" style="35"/>
    <col min="1534" max="1537" width="23.7109375" style="35" customWidth="1"/>
    <col min="1538" max="1781" width="10.28515625" style="35" customWidth="1"/>
    <col min="1782" max="1789" width="21.42578125" style="35"/>
    <col min="1790" max="1793" width="23.7109375" style="35" customWidth="1"/>
    <col min="1794" max="2037" width="10.28515625" style="35" customWidth="1"/>
    <col min="2038" max="2045" width="21.42578125" style="35"/>
    <col min="2046" max="2049" width="23.7109375" style="35" customWidth="1"/>
    <col min="2050" max="2293" width="10.28515625" style="35" customWidth="1"/>
    <col min="2294" max="2301" width="21.42578125" style="35"/>
    <col min="2302" max="2305" width="23.7109375" style="35" customWidth="1"/>
    <col min="2306" max="2549" width="10.28515625" style="35" customWidth="1"/>
    <col min="2550" max="2557" width="21.42578125" style="35"/>
    <col min="2558" max="2561" width="23.7109375" style="35" customWidth="1"/>
    <col min="2562" max="2805" width="10.28515625" style="35" customWidth="1"/>
    <col min="2806" max="2813" width="21.42578125" style="35"/>
    <col min="2814" max="2817" width="23.7109375" style="35" customWidth="1"/>
    <col min="2818" max="3061" width="10.28515625" style="35" customWidth="1"/>
    <col min="3062" max="3069" width="21.42578125" style="35"/>
    <col min="3070" max="3073" width="23.7109375" style="35" customWidth="1"/>
    <col min="3074" max="3317" width="10.28515625" style="35" customWidth="1"/>
    <col min="3318" max="3325" width="21.42578125" style="35"/>
    <col min="3326" max="3329" width="23.7109375" style="35" customWidth="1"/>
    <col min="3330" max="3573" width="10.28515625" style="35" customWidth="1"/>
    <col min="3574" max="3581" width="21.42578125" style="35"/>
    <col min="3582" max="3585" width="23.7109375" style="35" customWidth="1"/>
    <col min="3586" max="3829" width="10.28515625" style="35" customWidth="1"/>
    <col min="3830" max="3837" width="21.42578125" style="35"/>
    <col min="3838" max="3841" width="23.7109375" style="35" customWidth="1"/>
    <col min="3842" max="4085" width="10.28515625" style="35" customWidth="1"/>
    <col min="4086" max="4093" width="21.42578125" style="35"/>
    <col min="4094" max="4097" width="23.7109375" style="35" customWidth="1"/>
    <col min="4098" max="4341" width="10.28515625" style="35" customWidth="1"/>
    <col min="4342" max="4349" width="21.42578125" style="35"/>
    <col min="4350" max="4353" width="23.7109375" style="35" customWidth="1"/>
    <col min="4354" max="4597" width="10.28515625" style="35" customWidth="1"/>
    <col min="4598" max="4605" width="21.42578125" style="35"/>
    <col min="4606" max="4609" width="23.7109375" style="35" customWidth="1"/>
    <col min="4610" max="4853" width="10.28515625" style="35" customWidth="1"/>
    <col min="4854" max="4861" width="21.42578125" style="35"/>
    <col min="4862" max="4865" width="23.7109375" style="35" customWidth="1"/>
    <col min="4866" max="5109" width="10.28515625" style="35" customWidth="1"/>
    <col min="5110" max="5117" width="21.42578125" style="35"/>
    <col min="5118" max="5121" width="23.7109375" style="35" customWidth="1"/>
    <col min="5122" max="5365" width="10.28515625" style="35" customWidth="1"/>
    <col min="5366" max="5373" width="21.42578125" style="35"/>
    <col min="5374" max="5377" width="23.7109375" style="35" customWidth="1"/>
    <col min="5378" max="5621" width="10.28515625" style="35" customWidth="1"/>
    <col min="5622" max="5629" width="21.42578125" style="35"/>
    <col min="5630" max="5633" width="23.7109375" style="35" customWidth="1"/>
    <col min="5634" max="5877" width="10.28515625" style="35" customWidth="1"/>
    <col min="5878" max="5885" width="21.42578125" style="35"/>
    <col min="5886" max="5889" width="23.7109375" style="35" customWidth="1"/>
    <col min="5890" max="6133" width="10.28515625" style="35" customWidth="1"/>
    <col min="6134" max="6141" width="21.42578125" style="35"/>
    <col min="6142" max="6145" width="23.7109375" style="35" customWidth="1"/>
    <col min="6146" max="6389" width="10.28515625" style="35" customWidth="1"/>
    <col min="6390" max="6397" width="21.42578125" style="35"/>
    <col min="6398" max="6401" width="23.7109375" style="35" customWidth="1"/>
    <col min="6402" max="6645" width="10.28515625" style="35" customWidth="1"/>
    <col min="6646" max="6653" width="21.42578125" style="35"/>
    <col min="6654" max="6657" width="23.7109375" style="35" customWidth="1"/>
    <col min="6658" max="6901" width="10.28515625" style="35" customWidth="1"/>
    <col min="6902" max="6909" width="21.42578125" style="35"/>
    <col min="6910" max="6913" width="23.7109375" style="35" customWidth="1"/>
    <col min="6914" max="7157" width="10.28515625" style="35" customWidth="1"/>
    <col min="7158" max="7165" width="21.42578125" style="35"/>
    <col min="7166" max="7169" width="23.7109375" style="35" customWidth="1"/>
    <col min="7170" max="7413" width="10.28515625" style="35" customWidth="1"/>
    <col min="7414" max="7421" width="21.42578125" style="35"/>
    <col min="7422" max="7425" width="23.7109375" style="35" customWidth="1"/>
    <col min="7426" max="7669" width="10.28515625" style="35" customWidth="1"/>
    <col min="7670" max="7677" width="21.42578125" style="35"/>
    <col min="7678" max="7681" width="23.7109375" style="35" customWidth="1"/>
    <col min="7682" max="7925" width="10.28515625" style="35" customWidth="1"/>
    <col min="7926" max="7933" width="21.42578125" style="35"/>
    <col min="7934" max="7937" width="23.7109375" style="35" customWidth="1"/>
    <col min="7938" max="8181" width="10.28515625" style="35" customWidth="1"/>
    <col min="8182" max="8189" width="21.42578125" style="35"/>
    <col min="8190" max="8193" width="23.7109375" style="35" customWidth="1"/>
    <col min="8194" max="8437" width="10.28515625" style="35" customWidth="1"/>
    <col min="8438" max="8445" width="21.42578125" style="35"/>
    <col min="8446" max="8449" width="23.7109375" style="35" customWidth="1"/>
    <col min="8450" max="8693" width="10.28515625" style="35" customWidth="1"/>
    <col min="8694" max="8701" width="21.42578125" style="35"/>
    <col min="8702" max="8705" width="23.7109375" style="35" customWidth="1"/>
    <col min="8706" max="8949" width="10.28515625" style="35" customWidth="1"/>
    <col min="8950" max="8957" width="21.42578125" style="35"/>
    <col min="8958" max="8961" width="23.7109375" style="35" customWidth="1"/>
    <col min="8962" max="9205" width="10.28515625" style="35" customWidth="1"/>
    <col min="9206" max="9213" width="21.42578125" style="35"/>
    <col min="9214" max="9217" width="23.7109375" style="35" customWidth="1"/>
    <col min="9218" max="9461" width="10.28515625" style="35" customWidth="1"/>
    <col min="9462" max="9469" width="21.42578125" style="35"/>
    <col min="9470" max="9473" width="23.7109375" style="35" customWidth="1"/>
    <col min="9474" max="9717" width="10.28515625" style="35" customWidth="1"/>
    <col min="9718" max="9725" width="21.42578125" style="35"/>
    <col min="9726" max="9729" width="23.7109375" style="35" customWidth="1"/>
    <col min="9730" max="9973" width="10.28515625" style="35" customWidth="1"/>
    <col min="9974" max="9981" width="21.42578125" style="35"/>
    <col min="9982" max="9985" width="23.7109375" style="35" customWidth="1"/>
    <col min="9986" max="10229" width="10.28515625" style="35" customWidth="1"/>
    <col min="10230" max="10237" width="21.42578125" style="35"/>
    <col min="10238" max="10241" width="23.7109375" style="35" customWidth="1"/>
    <col min="10242" max="10485" width="10.28515625" style="35" customWidth="1"/>
    <col min="10486" max="10493" width="21.42578125" style="35"/>
    <col min="10494" max="10497" width="23.7109375" style="35" customWidth="1"/>
    <col min="10498" max="10741" width="10.28515625" style="35" customWidth="1"/>
    <col min="10742" max="10749" width="21.42578125" style="35"/>
    <col min="10750" max="10753" width="23.7109375" style="35" customWidth="1"/>
    <col min="10754" max="10997" width="10.28515625" style="35" customWidth="1"/>
    <col min="10998" max="11005" width="21.42578125" style="35"/>
    <col min="11006" max="11009" width="23.7109375" style="35" customWidth="1"/>
    <col min="11010" max="11253" width="10.28515625" style="35" customWidth="1"/>
    <col min="11254" max="11261" width="21.42578125" style="35"/>
    <col min="11262" max="11265" width="23.7109375" style="35" customWidth="1"/>
    <col min="11266" max="11509" width="10.28515625" style="35" customWidth="1"/>
    <col min="11510" max="11517" width="21.42578125" style="35"/>
    <col min="11518" max="11521" width="23.7109375" style="35" customWidth="1"/>
    <col min="11522" max="11765" width="10.28515625" style="35" customWidth="1"/>
    <col min="11766" max="11773" width="21.42578125" style="35"/>
    <col min="11774" max="11777" width="23.7109375" style="35" customWidth="1"/>
    <col min="11778" max="12021" width="10.28515625" style="35" customWidth="1"/>
    <col min="12022" max="12029" width="21.42578125" style="35"/>
    <col min="12030" max="12033" width="23.7109375" style="35" customWidth="1"/>
    <col min="12034" max="12277" width="10.28515625" style="35" customWidth="1"/>
    <col min="12278" max="12285" width="21.42578125" style="35"/>
    <col min="12286" max="12289" width="23.7109375" style="35" customWidth="1"/>
    <col min="12290" max="12533" width="10.28515625" style="35" customWidth="1"/>
    <col min="12534" max="12541" width="21.42578125" style="35"/>
    <col min="12542" max="12545" width="23.7109375" style="35" customWidth="1"/>
    <col min="12546" max="12789" width="10.28515625" style="35" customWidth="1"/>
    <col min="12790" max="12797" width="21.42578125" style="35"/>
    <col min="12798" max="12801" width="23.7109375" style="35" customWidth="1"/>
    <col min="12802" max="13045" width="10.28515625" style="35" customWidth="1"/>
    <col min="13046" max="13053" width="21.42578125" style="35"/>
    <col min="13054" max="13057" width="23.7109375" style="35" customWidth="1"/>
    <col min="13058" max="13301" width="10.28515625" style="35" customWidth="1"/>
    <col min="13302" max="13309" width="21.42578125" style="35"/>
    <col min="13310" max="13313" width="23.7109375" style="35" customWidth="1"/>
    <col min="13314" max="13557" width="10.28515625" style="35" customWidth="1"/>
    <col min="13558" max="13565" width="21.42578125" style="35"/>
    <col min="13566" max="13569" width="23.7109375" style="35" customWidth="1"/>
    <col min="13570" max="13813" width="10.28515625" style="35" customWidth="1"/>
    <col min="13814" max="13821" width="21.42578125" style="35"/>
    <col min="13822" max="13825" width="23.7109375" style="35" customWidth="1"/>
    <col min="13826" max="14069" width="10.28515625" style="35" customWidth="1"/>
    <col min="14070" max="14077" width="21.42578125" style="35"/>
    <col min="14078" max="14081" width="23.7109375" style="35" customWidth="1"/>
    <col min="14082" max="14325" width="10.28515625" style="35" customWidth="1"/>
    <col min="14326" max="14333" width="21.42578125" style="35"/>
    <col min="14334" max="14337" width="23.7109375" style="35" customWidth="1"/>
    <col min="14338" max="14581" width="10.28515625" style="35" customWidth="1"/>
    <col min="14582" max="14589" width="21.42578125" style="35"/>
    <col min="14590" max="14593" width="23.7109375" style="35" customWidth="1"/>
    <col min="14594" max="14837" width="10.28515625" style="35" customWidth="1"/>
    <col min="14838" max="14845" width="21.42578125" style="35"/>
    <col min="14846" max="14849" width="23.7109375" style="35" customWidth="1"/>
    <col min="14850" max="15093" width="10.28515625" style="35" customWidth="1"/>
    <col min="15094" max="15101" width="21.42578125" style="35"/>
    <col min="15102" max="15105" width="23.7109375" style="35" customWidth="1"/>
    <col min="15106" max="15349" width="10.28515625" style="35" customWidth="1"/>
    <col min="15350" max="15357" width="21.42578125" style="35"/>
    <col min="15358" max="15361" width="23.7109375" style="35" customWidth="1"/>
    <col min="15362" max="15605" width="10.28515625" style="35" customWidth="1"/>
    <col min="15606" max="15613" width="21.42578125" style="35"/>
    <col min="15614" max="15617" width="23.7109375" style="35" customWidth="1"/>
    <col min="15618" max="15861" width="10.28515625" style="35" customWidth="1"/>
    <col min="15862" max="15869" width="21.42578125" style="35"/>
    <col min="15870" max="15873" width="23.7109375" style="35" customWidth="1"/>
    <col min="15874" max="16117" width="10.28515625" style="35" customWidth="1"/>
    <col min="16118" max="16125" width="21.42578125" style="35"/>
    <col min="16126" max="16129" width="23.7109375" style="35" customWidth="1"/>
    <col min="16130" max="16373" width="10.28515625" style="35" customWidth="1"/>
    <col min="16374" max="16384" width="21.42578125" style="35"/>
  </cols>
  <sheetData>
    <row r="1" spans="1:12" ht="33.75" customHeight="1" thickBot="1">
      <c r="A1" s="1007" t="s">
        <v>418</v>
      </c>
      <c r="B1" s="1007"/>
      <c r="C1" s="1007"/>
      <c r="D1" s="1007"/>
      <c r="E1" s="1007"/>
      <c r="F1" s="30"/>
    </row>
    <row r="2" spans="1:12" ht="47.25" customHeight="1" thickBot="1">
      <c r="A2" s="237" t="s">
        <v>68</v>
      </c>
      <c r="B2" s="237" t="s">
        <v>40</v>
      </c>
      <c r="C2" s="237" t="s">
        <v>296</v>
      </c>
      <c r="D2" s="237" t="s">
        <v>417</v>
      </c>
      <c r="E2" s="275" t="s">
        <v>187</v>
      </c>
    </row>
    <row r="3" spans="1:12" ht="21" customHeight="1">
      <c r="A3" s="2">
        <v>1395</v>
      </c>
      <c r="B3" s="3">
        <f t="shared" ref="B3:B42" si="0">C3+D3+E3</f>
        <v>35646</v>
      </c>
      <c r="C3" s="3">
        <v>33331</v>
      </c>
      <c r="D3" s="3">
        <v>2279</v>
      </c>
      <c r="E3" s="3">
        <v>36</v>
      </c>
    </row>
    <row r="4" spans="1:12" ht="21" customHeight="1">
      <c r="A4" s="2">
        <v>1396</v>
      </c>
      <c r="B4" s="3">
        <f t="shared" si="0"/>
        <v>44867</v>
      </c>
      <c r="C4" s="3">
        <v>42579</v>
      </c>
      <c r="D4" s="3">
        <v>2255</v>
      </c>
      <c r="E4" s="3">
        <v>33</v>
      </c>
    </row>
    <row r="5" spans="1:12" ht="21" customHeight="1">
      <c r="A5" s="2">
        <v>1397</v>
      </c>
      <c r="B5" s="3">
        <f t="shared" si="0"/>
        <v>107331</v>
      </c>
      <c r="C5" s="3">
        <v>104426</v>
      </c>
      <c r="D5" s="3">
        <v>2805</v>
      </c>
      <c r="E5" s="3">
        <v>100</v>
      </c>
      <c r="L5" s="327"/>
    </row>
    <row r="6" spans="1:12" ht="21" customHeight="1">
      <c r="A6" s="2">
        <v>1398</v>
      </c>
      <c r="B6" s="3">
        <f t="shared" si="0"/>
        <v>121854</v>
      </c>
      <c r="C6" s="3">
        <v>119101</v>
      </c>
      <c r="D6" s="3">
        <v>2655</v>
      </c>
      <c r="E6" s="3">
        <v>98</v>
      </c>
      <c r="L6" s="327"/>
    </row>
    <row r="7" spans="1:12" ht="21" customHeight="1">
      <c r="A7" s="2">
        <v>1399</v>
      </c>
      <c r="B7" s="3">
        <f t="shared" si="0"/>
        <v>142758</v>
      </c>
      <c r="C7" s="3">
        <v>140090</v>
      </c>
      <c r="D7" s="3">
        <v>2572</v>
      </c>
      <c r="E7" s="3">
        <v>96</v>
      </c>
      <c r="L7" s="327"/>
    </row>
    <row r="8" spans="1:12" ht="21" customHeight="1">
      <c r="A8" s="2">
        <v>1400</v>
      </c>
      <c r="B8" s="3">
        <v>168641</v>
      </c>
      <c r="C8" s="3">
        <v>166013</v>
      </c>
      <c r="D8" s="3">
        <v>2534</v>
      </c>
      <c r="E8" s="3">
        <v>94</v>
      </c>
      <c r="L8" s="327"/>
    </row>
    <row r="9" spans="1:12" ht="21" customHeight="1" thickBot="1">
      <c r="A9" s="2">
        <v>1401</v>
      </c>
      <c r="B9" s="3">
        <f t="shared" ref="B9:C9" si="1">SUM(B10:B42)</f>
        <v>192305</v>
      </c>
      <c r="C9" s="3">
        <f t="shared" si="1"/>
        <v>189756</v>
      </c>
      <c r="D9" s="3">
        <f>SUM(D10:D42)</f>
        <v>2458</v>
      </c>
      <c r="E9" s="3">
        <f>SUM(E10:E42)</f>
        <v>91</v>
      </c>
      <c r="L9" s="327"/>
    </row>
    <row r="10" spans="1:12" ht="21" customHeight="1" thickBot="1">
      <c r="A10" s="5" t="s">
        <v>41</v>
      </c>
      <c r="B10" s="10">
        <f t="shared" si="0"/>
        <v>9270</v>
      </c>
      <c r="C10" s="7">
        <v>8940</v>
      </c>
      <c r="D10" s="6">
        <v>330</v>
      </c>
      <c r="E10" s="7">
        <v>0</v>
      </c>
      <c r="L10" s="327"/>
    </row>
    <row r="11" spans="1:12" ht="21" customHeight="1" thickBot="1">
      <c r="A11" s="11" t="s">
        <v>42</v>
      </c>
      <c r="B11" s="29">
        <f t="shared" si="0"/>
        <v>4102</v>
      </c>
      <c r="C11" s="7">
        <v>3845</v>
      </c>
      <c r="D11" s="22">
        <v>257</v>
      </c>
      <c r="E11" s="7">
        <v>0</v>
      </c>
      <c r="L11" s="327"/>
    </row>
    <row r="12" spans="1:12" ht="21" customHeight="1" thickBot="1">
      <c r="A12" s="11" t="s">
        <v>43</v>
      </c>
      <c r="B12" s="29">
        <f t="shared" si="0"/>
        <v>2331</v>
      </c>
      <c r="C12" s="7">
        <v>2243</v>
      </c>
      <c r="D12" s="22">
        <v>88</v>
      </c>
      <c r="E12" s="7">
        <v>0</v>
      </c>
      <c r="L12" s="327"/>
    </row>
    <row r="13" spans="1:12" ht="21" customHeight="1" thickBot="1">
      <c r="A13" s="11" t="s">
        <v>0</v>
      </c>
      <c r="B13" s="29">
        <f t="shared" si="0"/>
        <v>14305</v>
      </c>
      <c r="C13" s="7">
        <v>14294</v>
      </c>
      <c r="D13" s="22">
        <v>11</v>
      </c>
      <c r="E13" s="7">
        <v>0</v>
      </c>
      <c r="L13" s="327"/>
    </row>
    <row r="14" spans="1:12" ht="21" customHeight="1" thickBot="1">
      <c r="A14" s="11" t="s">
        <v>33</v>
      </c>
      <c r="B14" s="29">
        <f t="shared" si="0"/>
        <v>4702</v>
      </c>
      <c r="C14" s="7">
        <v>4676</v>
      </c>
      <c r="D14" s="22">
        <v>26</v>
      </c>
      <c r="E14" s="7">
        <v>0</v>
      </c>
      <c r="L14" s="327"/>
    </row>
    <row r="15" spans="1:12" ht="21" customHeight="1" thickBot="1">
      <c r="A15" s="11" t="s">
        <v>44</v>
      </c>
      <c r="B15" s="29">
        <f t="shared" si="0"/>
        <v>440</v>
      </c>
      <c r="C15" s="7">
        <v>440</v>
      </c>
      <c r="D15" s="22">
        <v>0</v>
      </c>
      <c r="E15" s="7">
        <v>0</v>
      </c>
      <c r="L15" s="327"/>
    </row>
    <row r="16" spans="1:12" ht="21" customHeight="1" thickBot="1">
      <c r="A16" s="11" t="s">
        <v>1</v>
      </c>
      <c r="B16" s="29">
        <f t="shared" si="0"/>
        <v>2087</v>
      </c>
      <c r="C16" s="7">
        <v>2082</v>
      </c>
      <c r="D16" s="22">
        <v>5</v>
      </c>
      <c r="E16" s="7">
        <v>0</v>
      </c>
      <c r="L16" s="327"/>
    </row>
    <row r="17" spans="1:12" ht="21" customHeight="1" thickBot="1">
      <c r="A17" s="11" t="s">
        <v>45</v>
      </c>
      <c r="B17" s="29">
        <f t="shared" si="0"/>
        <v>1922</v>
      </c>
      <c r="C17" s="7">
        <v>1917</v>
      </c>
      <c r="D17" s="22">
        <v>5</v>
      </c>
      <c r="E17" s="7">
        <v>0</v>
      </c>
      <c r="L17" s="327"/>
    </row>
    <row r="18" spans="1:12" ht="21" customHeight="1" thickBot="1">
      <c r="A18" s="11" t="s">
        <v>46</v>
      </c>
      <c r="B18" s="29">
        <f t="shared" si="0"/>
        <v>1155</v>
      </c>
      <c r="C18" s="7">
        <v>969</v>
      </c>
      <c r="D18" s="22">
        <v>186</v>
      </c>
      <c r="E18" s="7">
        <v>0</v>
      </c>
      <c r="L18" s="327"/>
    </row>
    <row r="19" spans="1:12" ht="21" customHeight="1" thickBot="1">
      <c r="A19" s="11" t="s">
        <v>47</v>
      </c>
      <c r="B19" s="29">
        <f t="shared" si="0"/>
        <v>13531</v>
      </c>
      <c r="C19" s="7">
        <v>13121</v>
      </c>
      <c r="D19" s="22">
        <v>410</v>
      </c>
      <c r="E19" s="7">
        <v>0</v>
      </c>
      <c r="L19" s="327"/>
    </row>
    <row r="20" spans="1:12" ht="21" customHeight="1" thickBot="1">
      <c r="A20" s="11" t="s">
        <v>28</v>
      </c>
      <c r="B20" s="29">
        <f t="shared" si="0"/>
        <v>1310</v>
      </c>
      <c r="C20" s="7">
        <v>1184</v>
      </c>
      <c r="D20" s="22">
        <v>126</v>
      </c>
      <c r="E20" s="7">
        <v>0</v>
      </c>
      <c r="L20" s="327"/>
    </row>
    <row r="21" spans="1:12" ht="21" customHeight="1" thickBot="1">
      <c r="A21" s="11" t="s">
        <v>2</v>
      </c>
      <c r="B21" s="29">
        <f t="shared" si="0"/>
        <v>9579</v>
      </c>
      <c r="C21" s="7">
        <v>9570</v>
      </c>
      <c r="D21" s="22">
        <v>9</v>
      </c>
      <c r="E21" s="7">
        <v>0</v>
      </c>
      <c r="L21" s="327"/>
    </row>
    <row r="22" spans="1:12" ht="21" customHeight="1" thickBot="1">
      <c r="A22" s="11" t="s">
        <v>3</v>
      </c>
      <c r="B22" s="29">
        <f t="shared" si="0"/>
        <v>2608</v>
      </c>
      <c r="C22" s="7">
        <v>2577</v>
      </c>
      <c r="D22" s="22">
        <v>31</v>
      </c>
      <c r="E22" s="7">
        <v>0</v>
      </c>
      <c r="L22" s="327"/>
    </row>
    <row r="23" spans="1:12" ht="21" customHeight="1" thickBot="1">
      <c r="A23" s="11" t="s">
        <v>4</v>
      </c>
      <c r="B23" s="29">
        <f t="shared" si="0"/>
        <v>1584</v>
      </c>
      <c r="C23" s="7">
        <v>1583</v>
      </c>
      <c r="D23" s="22">
        <v>1</v>
      </c>
      <c r="E23" s="7">
        <v>0</v>
      </c>
      <c r="L23" s="327"/>
    </row>
    <row r="24" spans="1:12" ht="21" customHeight="1" thickBot="1">
      <c r="A24" s="11" t="s">
        <v>48</v>
      </c>
      <c r="B24" s="29">
        <f t="shared" si="0"/>
        <v>905</v>
      </c>
      <c r="C24" s="7">
        <v>904</v>
      </c>
      <c r="D24" s="22">
        <v>1</v>
      </c>
      <c r="E24" s="7">
        <v>0</v>
      </c>
      <c r="L24" s="327"/>
    </row>
    <row r="25" spans="1:12" ht="21" customHeight="1" thickBot="1">
      <c r="A25" s="11" t="s">
        <v>49</v>
      </c>
      <c r="B25" s="29">
        <f t="shared" si="0"/>
        <v>22583</v>
      </c>
      <c r="C25" s="7">
        <v>22583</v>
      </c>
      <c r="D25" s="22">
        <v>0</v>
      </c>
      <c r="E25" s="7">
        <v>0</v>
      </c>
      <c r="L25" s="327"/>
    </row>
    <row r="26" spans="1:12" ht="21" customHeight="1" thickBot="1">
      <c r="A26" s="11" t="s">
        <v>50</v>
      </c>
      <c r="B26" s="29">
        <f t="shared" si="0"/>
        <v>15408</v>
      </c>
      <c r="C26" s="7">
        <v>15166</v>
      </c>
      <c r="D26" s="22">
        <v>242</v>
      </c>
      <c r="E26" s="7">
        <v>0</v>
      </c>
      <c r="L26" s="327"/>
    </row>
    <row r="27" spans="1:12" ht="21" customHeight="1" thickBot="1">
      <c r="A27" s="11" t="s">
        <v>51</v>
      </c>
      <c r="B27" s="29">
        <f t="shared" si="0"/>
        <v>23934</v>
      </c>
      <c r="C27" s="7">
        <v>23934</v>
      </c>
      <c r="D27" s="22">
        <v>0</v>
      </c>
      <c r="E27" s="7">
        <v>0</v>
      </c>
      <c r="L27" s="327"/>
    </row>
    <row r="28" spans="1:12" ht="21" customHeight="1" thickBot="1">
      <c r="A28" s="11" t="s">
        <v>5</v>
      </c>
      <c r="B28" s="29">
        <f t="shared" si="0"/>
        <v>10291</v>
      </c>
      <c r="C28" s="7">
        <v>10251</v>
      </c>
      <c r="D28" s="22">
        <v>37</v>
      </c>
      <c r="E28" s="7">
        <v>3</v>
      </c>
      <c r="L28" s="327"/>
    </row>
    <row r="29" spans="1:12" ht="21" customHeight="1" thickBot="1">
      <c r="A29" s="11" t="s">
        <v>52</v>
      </c>
      <c r="B29" s="29">
        <f t="shared" si="0"/>
        <v>3942</v>
      </c>
      <c r="C29" s="7">
        <v>3941</v>
      </c>
      <c r="D29" s="22">
        <v>1</v>
      </c>
      <c r="E29" s="7">
        <v>0</v>
      </c>
      <c r="L29" s="327"/>
    </row>
    <row r="30" spans="1:12" ht="21" customHeight="1" thickBot="1">
      <c r="A30" s="11" t="s">
        <v>6</v>
      </c>
      <c r="B30" s="29">
        <f t="shared" si="0"/>
        <v>3431</v>
      </c>
      <c r="C30" s="7">
        <v>3287</v>
      </c>
      <c r="D30" s="22">
        <v>144</v>
      </c>
      <c r="E30" s="7">
        <v>0</v>
      </c>
      <c r="L30" s="327"/>
    </row>
    <row r="31" spans="1:12" ht="21" customHeight="1" thickBot="1">
      <c r="A31" s="11" t="s">
        <v>53</v>
      </c>
      <c r="B31" s="29">
        <f t="shared" si="0"/>
        <v>3500</v>
      </c>
      <c r="C31" s="7">
        <v>3174</v>
      </c>
      <c r="D31" s="22">
        <v>326</v>
      </c>
      <c r="E31" s="7">
        <v>0</v>
      </c>
      <c r="L31" s="327"/>
    </row>
    <row r="32" spans="1:12" ht="21" customHeight="1" thickBot="1">
      <c r="A32" s="11" t="s">
        <v>54</v>
      </c>
      <c r="B32" s="29">
        <f t="shared" si="0"/>
        <v>3929</v>
      </c>
      <c r="C32" s="7">
        <v>3918</v>
      </c>
      <c r="D32" s="22">
        <v>11</v>
      </c>
      <c r="E32" s="7">
        <v>0</v>
      </c>
      <c r="L32" s="327"/>
    </row>
    <row r="33" spans="1:12" ht="21" customHeight="1" thickBot="1">
      <c r="A33" s="11" t="s">
        <v>55</v>
      </c>
      <c r="B33" s="29">
        <f t="shared" si="0"/>
        <v>1758</v>
      </c>
      <c r="C33" s="7">
        <v>1755</v>
      </c>
      <c r="D33" s="22">
        <v>3</v>
      </c>
      <c r="E33" s="7">
        <v>0</v>
      </c>
      <c r="L33" s="327"/>
    </row>
    <row r="34" spans="1:12" ht="21" customHeight="1" thickBot="1">
      <c r="A34" s="11" t="s">
        <v>56</v>
      </c>
      <c r="B34" s="29">
        <f t="shared" si="0"/>
        <v>827</v>
      </c>
      <c r="C34" s="7">
        <v>827</v>
      </c>
      <c r="D34" s="22">
        <v>0</v>
      </c>
      <c r="E34" s="7">
        <v>0</v>
      </c>
      <c r="L34" s="327"/>
    </row>
    <row r="35" spans="1:12" ht="21" customHeight="1" thickBot="1">
      <c r="A35" s="11" t="s">
        <v>7</v>
      </c>
      <c r="B35" s="29">
        <f t="shared" si="0"/>
        <v>3788</v>
      </c>
      <c r="C35" s="7">
        <v>3655</v>
      </c>
      <c r="D35" s="22">
        <v>45</v>
      </c>
      <c r="E35" s="7">
        <v>88</v>
      </c>
      <c r="L35" s="327"/>
    </row>
    <row r="36" spans="1:12" ht="21" customHeight="1" thickBot="1">
      <c r="A36" s="11" t="s">
        <v>57</v>
      </c>
      <c r="B36" s="29">
        <f t="shared" si="0"/>
        <v>3519</v>
      </c>
      <c r="C36" s="7">
        <v>3471</v>
      </c>
      <c r="D36" s="22">
        <v>48</v>
      </c>
      <c r="E36" s="7">
        <v>0</v>
      </c>
      <c r="L36" s="327"/>
    </row>
    <row r="37" spans="1:12" ht="21" customHeight="1" thickBot="1">
      <c r="A37" s="11" t="s">
        <v>8</v>
      </c>
      <c r="B37" s="29">
        <f t="shared" si="0"/>
        <v>2206</v>
      </c>
      <c r="C37" s="7">
        <v>2205</v>
      </c>
      <c r="D37" s="22">
        <v>1</v>
      </c>
      <c r="E37" s="7">
        <v>0</v>
      </c>
      <c r="L37" s="327"/>
    </row>
    <row r="38" spans="1:12" ht="21" customHeight="1" thickBot="1">
      <c r="A38" s="11" t="s">
        <v>9</v>
      </c>
      <c r="B38" s="29">
        <f t="shared" si="0"/>
        <v>9864</v>
      </c>
      <c r="C38" s="7">
        <v>9852</v>
      </c>
      <c r="D38" s="22">
        <v>12</v>
      </c>
      <c r="E38" s="7">
        <v>0</v>
      </c>
      <c r="L38" s="327"/>
    </row>
    <row r="39" spans="1:12" ht="21" customHeight="1" thickBot="1">
      <c r="A39" s="11" t="s">
        <v>58</v>
      </c>
      <c r="B39" s="29">
        <f t="shared" si="0"/>
        <v>5214</v>
      </c>
      <c r="C39" s="7">
        <v>5212</v>
      </c>
      <c r="D39" s="22">
        <v>2</v>
      </c>
      <c r="E39" s="7">
        <v>0</v>
      </c>
    </row>
    <row r="40" spans="1:12" ht="21" customHeight="1" thickBot="1">
      <c r="A40" s="11" t="s">
        <v>10</v>
      </c>
      <c r="B40" s="29">
        <f t="shared" si="0"/>
        <v>2467</v>
      </c>
      <c r="C40" s="7">
        <v>2459</v>
      </c>
      <c r="D40" s="22">
        <v>8</v>
      </c>
      <c r="E40" s="7">
        <v>0</v>
      </c>
    </row>
    <row r="41" spans="1:12" ht="21" customHeight="1" thickBot="1">
      <c r="A41" s="11" t="s">
        <v>11</v>
      </c>
      <c r="B41" s="29">
        <f t="shared" si="0"/>
        <v>2137</v>
      </c>
      <c r="C41" s="7">
        <v>2045</v>
      </c>
      <c r="D41" s="22">
        <v>92</v>
      </c>
      <c r="E41" s="7">
        <v>0</v>
      </c>
    </row>
    <row r="42" spans="1:12" ht="21" customHeight="1" thickBot="1">
      <c r="A42" s="11" t="s">
        <v>59</v>
      </c>
      <c r="B42" s="29">
        <f t="shared" si="0"/>
        <v>3676</v>
      </c>
      <c r="C42" s="7">
        <v>3676</v>
      </c>
      <c r="D42" s="22">
        <v>0</v>
      </c>
      <c r="E42" s="7">
        <v>0</v>
      </c>
    </row>
    <row r="43" spans="1:12">
      <c r="A43" s="1040"/>
      <c r="B43" s="1040"/>
      <c r="C43" s="1040"/>
      <c r="D43" s="1040"/>
      <c r="E43" s="158"/>
    </row>
  </sheetData>
  <mergeCells count="2">
    <mergeCell ref="A43:D43"/>
    <mergeCell ref="A1:E1"/>
  </mergeCells>
  <printOptions horizontalCentered="1" verticalCentered="1"/>
  <pageMargins left="0.39370078740157483" right="0.59055118110236227" top="0.19685039370078741" bottom="0.39370078740157483" header="0" footer="0"/>
  <pageSetup paperSize="9" scale="8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EF101-EA0F-4B8B-A5DE-F8817E7209D5}">
  <dimension ref="C3:H57"/>
  <sheetViews>
    <sheetView rightToLeft="1" topLeftCell="A34" workbookViewId="0">
      <selection activeCell="C57" sqref="C57:H57"/>
    </sheetView>
  </sheetViews>
  <sheetFormatPr defaultRowHeight="12.75"/>
  <cols>
    <col min="8" max="8" width="63.42578125" customWidth="1"/>
  </cols>
  <sheetData>
    <row r="3" spans="3:8" ht="15">
      <c r="C3" s="1005" t="str">
        <f>'1-1'!A$1</f>
        <v xml:space="preserve">جدول  1-1 تعداد جمعیت تحت پوشش سازمان تامین اجتماعی </v>
      </c>
      <c r="D3" s="1005"/>
      <c r="E3" s="1005"/>
      <c r="F3" s="1005"/>
      <c r="G3" s="1005"/>
      <c r="H3" s="1005"/>
    </row>
    <row r="4" spans="3:8" ht="15">
      <c r="C4" s="1005" t="str">
        <f>'1-2'!A$1</f>
        <v xml:space="preserve">جدول 2-1 تعداد بیمه شدگان اصلی سازمان تامین اجتماعی به تفکیک نوع بیمه  </v>
      </c>
      <c r="D4" s="1005"/>
      <c r="E4" s="1005"/>
      <c r="F4" s="1005"/>
      <c r="G4" s="1005"/>
      <c r="H4" s="1005"/>
    </row>
    <row r="5" spans="3:8" ht="15">
      <c r="C5" s="1005" t="str">
        <f>'1-3'!A$1</f>
        <v xml:space="preserve">جدول 3-1 تعداد بیمه شدگان تبعی سازمان تامین اجتماعی  به تفکیک نوع بیمه  </v>
      </c>
      <c r="D5" s="1005"/>
      <c r="E5" s="1005"/>
      <c r="F5" s="1005"/>
      <c r="G5" s="1005"/>
      <c r="H5" s="1005"/>
    </row>
    <row r="6" spans="3:8" ht="15">
      <c r="C6" s="1005" t="str">
        <f>'1-4'!A$1</f>
        <v>جدول 4-1 تعداد بیمه شدگان اجباری سازمان تامین اجتماعی به تفکیک دولتی، غیردولتی و پیمانها</v>
      </c>
      <c r="D6" s="1005"/>
      <c r="E6" s="1005"/>
      <c r="F6" s="1005"/>
      <c r="G6" s="1005"/>
      <c r="H6" s="1005"/>
    </row>
    <row r="7" spans="3:8" ht="15">
      <c r="C7" s="1005" t="str">
        <f>'1-5'!A$1</f>
        <v>جدول 5-1 تعداد بیمه شدگان اجباری با همپوشانی کارگاهی به تفکیک نوع و نرخ</v>
      </c>
      <c r="D7" s="1005"/>
      <c r="E7" s="1005"/>
      <c r="F7" s="1005"/>
      <c r="G7" s="1005"/>
      <c r="H7" s="1005"/>
    </row>
    <row r="8" spans="3:8" ht="15">
      <c r="C8" s="1005" t="str">
        <f>'1-6'!A$1</f>
        <v>جدول 6-1  تعداد بیمه شدگان اجباری با همپوشانی و با کسر همپوشانی</v>
      </c>
      <c r="D8" s="1005"/>
      <c r="E8" s="1005"/>
      <c r="F8" s="1005"/>
      <c r="G8" s="1005"/>
      <c r="H8" s="1005"/>
    </row>
    <row r="9" spans="3:8" ht="15">
      <c r="C9" s="1005" t="str">
        <f>'1-7'!A$1</f>
        <v xml:space="preserve">جدول 7 -1  تعداد بیمه شدگان خاص سازمان تامین اجتماعی به تفکیک نوع بیمه </v>
      </c>
      <c r="D9" s="1005"/>
      <c r="E9" s="1005"/>
      <c r="F9" s="1005"/>
      <c r="G9" s="1005"/>
      <c r="H9" s="1005"/>
    </row>
    <row r="10" spans="3:8" ht="15">
      <c r="C10" s="1005" t="str">
        <f>'1-8'!A$1</f>
        <v>جدول8 -1  تعداد بیمه شدگان حرف و مشاغل آزاد سازمان تامین اجتماعی  به تفکیک حضوری و غیر حضوری</v>
      </c>
      <c r="D10" s="1005"/>
      <c r="E10" s="1005"/>
      <c r="F10" s="1005"/>
      <c r="G10" s="1005"/>
      <c r="H10" s="1005"/>
    </row>
    <row r="11" spans="3:8" ht="15">
      <c r="C11" s="1005" t="str">
        <f>'1-9'!A$1</f>
        <v>جدول 9 -1  تعداد بیمه شدگان حرف و مشاغل آزاد سازمان تامین اجتماعی براساس وضعیت درمان و به تفکیک حضوری و غیرحضوری</v>
      </c>
      <c r="D11" s="1005"/>
      <c r="E11" s="1005"/>
      <c r="F11" s="1005"/>
      <c r="G11" s="1005"/>
      <c r="H11" s="1005"/>
    </row>
    <row r="12" spans="3:8" ht="15">
      <c r="C12" s="1005" t="str">
        <f>'1-10'!A$1</f>
        <v>جدول10 -1 تعداد بیمه شدگان حرف و مشاغل آزاد سازمان تامین اجتماعی به تفکیک وضعیت یارانه</v>
      </c>
      <c r="D12" s="1005"/>
      <c r="E12" s="1005"/>
      <c r="F12" s="1005"/>
      <c r="G12" s="1005"/>
      <c r="H12" s="1005"/>
    </row>
    <row r="13" spans="3:8" ht="15">
      <c r="C13" s="1005" t="str">
        <f>'1-11'!A$1</f>
        <v>جدول11 -1 تعداد بیمه شدگان حرف و مشاغل آزاد سازمان تامین اجتماعی به تفکیک نرخ حق بیمه</v>
      </c>
      <c r="D13" s="1005"/>
      <c r="E13" s="1005"/>
      <c r="F13" s="1005"/>
      <c r="G13" s="1005"/>
      <c r="H13" s="1005"/>
    </row>
    <row r="14" spans="3:8" ht="15">
      <c r="C14" s="1005" t="str">
        <f>'1-12'!A$1</f>
        <v>جدول   12-1  تعداد بیمه شدگان حرف ومشاغل آزاد سازمان تامین اجتماعی به تفکیک نوع قرارداد</v>
      </c>
      <c r="D14" s="1005"/>
      <c r="E14" s="1005"/>
      <c r="F14" s="1005"/>
      <c r="G14" s="1005"/>
      <c r="H14" s="1005"/>
    </row>
    <row r="15" spans="3:8" ht="15">
      <c r="C15" s="1005" t="str">
        <f>'1-13'!A$1</f>
        <v xml:space="preserve">جدول 13-1 تعداد  بیمه شدگان قالیباف سازمان تامین اجتماعی به تفکیک مرجع </v>
      </c>
      <c r="D15" s="1005"/>
      <c r="E15" s="1005"/>
      <c r="F15" s="1005"/>
      <c r="G15" s="1005"/>
      <c r="H15" s="1005"/>
    </row>
    <row r="16" spans="3:8" ht="15">
      <c r="C16" s="1005" t="str">
        <f>'1-14'!A$1</f>
        <v xml:space="preserve"> جدول 14-1 تعداد بیمه شدگان راننده سازمان تامین اجتماعی به تفکیک نوع </v>
      </c>
      <c r="D16" s="1005"/>
      <c r="E16" s="1005"/>
      <c r="F16" s="1005"/>
      <c r="G16" s="1005"/>
      <c r="H16" s="1005"/>
    </row>
    <row r="17" spans="3:8" ht="15">
      <c r="C17" s="1005" t="str">
        <f>'1-15'!A$1</f>
        <v xml:space="preserve"> جدول 15-1 تعداد بیمه شدگان اختیاری سازمان تامین اجتماعی به تفکیک حضوری و غیر حضوری</v>
      </c>
      <c r="D17" s="1005"/>
      <c r="E17" s="1005"/>
      <c r="F17" s="1005"/>
      <c r="G17" s="1005"/>
      <c r="H17" s="1005"/>
    </row>
    <row r="18" spans="3:8" ht="15">
      <c r="C18" s="1005" t="str">
        <f>'1-16'!A$1</f>
        <v>جدول 16-1 تعداد  بیمه شدگان کار گر ساختمانی سازمان تامین اجتماعی بر اساس نوع</v>
      </c>
      <c r="D18" s="1005"/>
      <c r="E18" s="1005"/>
      <c r="F18" s="1005"/>
      <c r="G18" s="1005"/>
      <c r="H18" s="1005"/>
    </row>
    <row r="19" spans="3:8" ht="15">
      <c r="C19" s="1005" t="str">
        <f>'1-17'!A$1</f>
        <v xml:space="preserve">جدول17 -1 تعداد بیمه شدگان کارفرمای صنفی  سازمان تامین اجتماعی برحسب شمول یارانه  </v>
      </c>
      <c r="D19" s="1005"/>
      <c r="E19" s="1005"/>
      <c r="F19" s="1005"/>
      <c r="G19" s="1005"/>
      <c r="H19" s="1005"/>
    </row>
    <row r="20" spans="3:8" ht="15">
      <c r="C20" s="1005" t="e">
        <f>#REF!</f>
        <v>#REF!</v>
      </c>
      <c r="D20" s="1005"/>
      <c r="E20" s="1005"/>
      <c r="F20" s="1005"/>
      <c r="G20" s="1005"/>
      <c r="H20" s="1005"/>
    </row>
    <row r="21" spans="3:8" ht="15">
      <c r="C21" s="1005" t="e">
        <f>#REF!</f>
        <v>#REF!</v>
      </c>
      <c r="D21" s="1005"/>
      <c r="E21" s="1005"/>
      <c r="F21" s="1005"/>
      <c r="G21" s="1005"/>
      <c r="H21" s="1005"/>
    </row>
    <row r="22" spans="3:8" ht="15">
      <c r="C22" s="1005" t="str">
        <f>'1-19'!A$1</f>
        <v>جدول 1-19 تعداد بیمه شدگان توافقی سازمان تامین اجتماعی به تفکیک نوع بیمه</v>
      </c>
      <c r="D22" s="1005"/>
      <c r="E22" s="1005"/>
      <c r="F22" s="1005"/>
      <c r="G22" s="1005"/>
      <c r="H22" s="1005"/>
    </row>
    <row r="23" spans="3:8" ht="15">
      <c r="C23" s="1005" t="str">
        <f>'1-19-1'!A$1</f>
        <v>ادامه جدول  1-19 بیمه شدگان توافقی سازمان تامین اجتماعی به تفکیک نوع بیمه</v>
      </c>
      <c r="D23" s="1005"/>
      <c r="E23" s="1005"/>
      <c r="F23" s="1005"/>
      <c r="G23" s="1005"/>
      <c r="H23" s="1005"/>
    </row>
    <row r="24" spans="3:8" ht="15">
      <c r="C24" s="1005" t="str">
        <f>'1-20'!A$1</f>
        <v xml:space="preserve">جدول 20-1 تعداد بیمه شدگان اصلی سازمان تامین اجتماعی برحسب جنسیت </v>
      </c>
      <c r="D24" s="1005"/>
      <c r="E24" s="1005"/>
      <c r="F24" s="1005"/>
      <c r="G24" s="1005"/>
      <c r="H24" s="1005"/>
    </row>
    <row r="25" spans="3:8" ht="15">
      <c r="C25" s="1005" t="str">
        <f>'1-21'!A$1</f>
        <v xml:space="preserve">جدول 21-1 تعداد بیمه شدگان اجباری سازمان تامین اجتماعی به تفکیک جنسیت </v>
      </c>
      <c r="D25" s="1005"/>
      <c r="E25" s="1005"/>
      <c r="F25" s="1005"/>
      <c r="G25" s="1005"/>
      <c r="H25" s="1005"/>
    </row>
    <row r="26" spans="3:8" ht="15">
      <c r="C26" s="1005" t="str">
        <f>'1-22'!A$1</f>
        <v xml:space="preserve">جدول 22-1 تعداد بیمه شدگان خاص سازمان تامین اجتماعی به تفکیک جنسیت </v>
      </c>
      <c r="D26" s="1005"/>
      <c r="E26" s="1005"/>
      <c r="F26" s="1005"/>
      <c r="G26" s="1005"/>
      <c r="H26" s="1005"/>
    </row>
    <row r="27" spans="3:8" ht="15">
      <c r="C27" s="1005" t="str">
        <f>'1-23'!A$1</f>
        <v xml:space="preserve">جدول23 -1 تعداد بیمه شدگان توافقی سازمان تامین اجتماعی به تفکیک جنسیت </v>
      </c>
      <c r="D27" s="1005"/>
      <c r="E27" s="1005"/>
      <c r="F27" s="1005"/>
      <c r="G27" s="1005"/>
      <c r="H27" s="1005"/>
    </row>
    <row r="28" spans="3:8" ht="15">
      <c r="C28" s="1005" t="str">
        <f>'1-24'!A$1</f>
        <v xml:space="preserve">جدول 24-1 تعداد مقرری بگیران بیمه بیکاری سازمان تامین اجتماعی به تفکیک جنسیت </v>
      </c>
      <c r="D28" s="1005"/>
      <c r="E28" s="1005"/>
      <c r="F28" s="1005"/>
      <c r="G28" s="1005"/>
      <c r="H28" s="1005"/>
    </row>
    <row r="29" spans="3:8" ht="15">
      <c r="C29" s="1005" t="str">
        <f>'1-25'!A$1</f>
        <v xml:space="preserve">جدول 25-1 تعداد بیمه شدگان حرف ومشاغل آزاد سازمان تامین اجتماعی به تفکیک جنسیت </v>
      </c>
      <c r="D29" s="1005"/>
      <c r="E29" s="1005"/>
      <c r="F29" s="1005"/>
      <c r="G29" s="1005"/>
      <c r="H29" s="1005"/>
    </row>
    <row r="30" spans="3:8" ht="15">
      <c r="C30" s="1005" t="str">
        <f>'1-26'!A$1</f>
        <v>جدول 26-1 تعداد بیمه شدگان اختیاری سازمان تامین اجتماعی به تفکیک جنسیت</v>
      </c>
      <c r="D30" s="1005"/>
      <c r="E30" s="1005"/>
      <c r="F30" s="1005"/>
      <c r="G30" s="1005"/>
      <c r="H30" s="1005"/>
    </row>
    <row r="31" spans="3:8" ht="15">
      <c r="C31" s="1005" t="str">
        <f>'1-27'!A$1</f>
        <v>جدول 27-1 تعداد بیمه شدگان بافنده سازمان تامین اجتماعی به تفکیک جنسیت</v>
      </c>
      <c r="D31" s="1005"/>
      <c r="E31" s="1005"/>
      <c r="F31" s="1005"/>
      <c r="G31" s="1005"/>
      <c r="H31" s="1005"/>
    </row>
    <row r="32" spans="3:8" ht="15">
      <c r="C32" s="1005" t="str">
        <f>'1-28'!A$1</f>
        <v xml:space="preserve">جدول 28-1 تعداد بیمه شدگان راننده سازمان تامین اجتماعی برحسب جنسیت </v>
      </c>
      <c r="D32" s="1005"/>
      <c r="E32" s="1005"/>
      <c r="F32" s="1005"/>
      <c r="G32" s="1005"/>
      <c r="H32" s="1005"/>
    </row>
    <row r="33" spans="3:8" ht="15">
      <c r="C33" s="1005" t="str">
        <f>'1-29'!A$1</f>
        <v xml:space="preserve">جدول 29-1 تعداد بیمه شدگان خادمین مساجد سازمان تامین اجتماعی برحسب جنسیت </v>
      </c>
      <c r="D33" s="1005"/>
      <c r="E33" s="1005"/>
      <c r="F33" s="1005"/>
      <c r="G33" s="1005"/>
      <c r="H33" s="1005"/>
    </row>
    <row r="34" spans="3:8" ht="15">
      <c r="C34" s="1005" t="str">
        <f>'1-30'!A$1</f>
        <v xml:space="preserve">جدول 30-1 تعداد بیمه شدگان کارفرمای صنفی  بر حسب جنسیت </v>
      </c>
      <c r="D34" s="1005"/>
      <c r="E34" s="1005"/>
      <c r="F34" s="1005"/>
      <c r="G34" s="1005"/>
      <c r="H34" s="1005"/>
    </row>
    <row r="35" spans="3:8" ht="15">
      <c r="C35" s="1005" t="str">
        <f>'1-31'!A$1</f>
        <v xml:space="preserve">جدول 31-1 تعداد بیمه پردازان سازمان تامین اجتماعی بر حسب نوع پرداخت </v>
      </c>
      <c r="D35" s="1005"/>
      <c r="E35" s="1005"/>
      <c r="F35" s="1005"/>
      <c r="G35" s="1005"/>
      <c r="H35" s="1005"/>
    </row>
    <row r="36" spans="3:8" ht="15">
      <c r="C36" s="1005" t="str">
        <f>'1-32'!A$1</f>
        <v>جدول 32-1 تعداد بیمه شدگان مشمول3% بیمه بیکاری سازمان تامین اجتماعی</v>
      </c>
      <c r="D36" s="1005"/>
      <c r="E36" s="1005"/>
      <c r="F36" s="1005"/>
      <c r="G36" s="1005"/>
      <c r="H36" s="1005"/>
    </row>
    <row r="37" spans="3:8" ht="15">
      <c r="C37" s="1005" t="str">
        <f>'1-33'!A$1</f>
        <v>جدول 33-1 تعداد اتباع خارجی بیمه شده سازمان تامین اجتماعی برحسب نوع بیمه</v>
      </c>
      <c r="D37" s="1005"/>
      <c r="E37" s="1005"/>
      <c r="F37" s="1005"/>
      <c r="G37" s="1005"/>
      <c r="H37" s="1005"/>
    </row>
    <row r="38" spans="3:8" ht="15">
      <c r="C38" s="1005" t="str">
        <f>'1-34'!A$1</f>
        <v>جدول 34-1 تعداد مستمری بگیران سازمان تامین اجتماعی به تفکیک نوع مستمری</v>
      </c>
      <c r="D38" s="1005"/>
      <c r="E38" s="1005"/>
      <c r="F38" s="1005"/>
      <c r="G38" s="1005"/>
      <c r="H38" s="1005"/>
    </row>
    <row r="39" spans="3:8" ht="15">
      <c r="C39" s="1005" t="str">
        <f>'1-35'!A$1</f>
        <v>جدول 35-1 تعداد مستمری بگیران سازمان تامین اجتماعی به تفکیک جنسیت</v>
      </c>
      <c r="D39" s="1005"/>
      <c r="E39" s="1005"/>
      <c r="F39" s="1005"/>
      <c r="G39" s="1005"/>
      <c r="H39" s="1005"/>
    </row>
    <row r="40" spans="3:8" ht="15">
      <c r="C40" s="1005" t="str">
        <f>'1-37'!A$1</f>
        <v>جدول 37-1 تعداد مستمری بگیران از کارافتاده سازمان تامین اجتماعی به تفکیک مدت پرداخت حق بیمه</v>
      </c>
      <c r="D40" s="1005"/>
      <c r="E40" s="1005"/>
      <c r="F40" s="1005"/>
      <c r="G40" s="1005"/>
      <c r="H40" s="1005"/>
    </row>
    <row r="41" spans="3:8" ht="15">
      <c r="C41" s="1005" t="str">
        <f>'1-36'!A$1</f>
        <v xml:space="preserve">جدول 36-1 تعداد مستمری بگیران بازنشسته سازمان تامین اجتماعی به تفکیک مدت پرداخت حق بیمه (سابقه اصلی) </v>
      </c>
      <c r="D41" s="1005"/>
      <c r="E41" s="1005"/>
      <c r="F41" s="1005"/>
      <c r="G41" s="1005"/>
      <c r="H41" s="1005"/>
    </row>
    <row r="42" spans="3:8" ht="15">
      <c r="C42" s="1005" t="str">
        <f>'1-38'!A$1</f>
        <v xml:space="preserve">جدول 38-1 تعداد مستمری بگیران فوت شده سازمان تامین اجتماعی به تفکیک مدت پرداخت حق بیمه </v>
      </c>
      <c r="D42" s="1005"/>
      <c r="E42" s="1005"/>
      <c r="F42" s="1005"/>
      <c r="G42" s="1005"/>
      <c r="H42" s="1005"/>
    </row>
    <row r="43" spans="3:8" ht="15">
      <c r="C43" s="1005" t="str">
        <f>'1-39'!A$1</f>
        <v>جدول 39-1 تعداد مستمری بگیران بازنشسته سازمان تامین اجتماعی به تفکیک نوع بیمه</v>
      </c>
      <c r="D43" s="1005"/>
      <c r="E43" s="1005"/>
      <c r="F43" s="1005"/>
      <c r="G43" s="1005"/>
      <c r="H43" s="1005"/>
    </row>
    <row r="44" spans="3:8" ht="15">
      <c r="C44" s="1005" t="str">
        <f>'1-40'!A$1</f>
        <v>جدول 40-1 تعداد مستمری بگیران ازکارافتاده سازمان تامین اجتماعی به تفکیک نوع بیمه</v>
      </c>
      <c r="D44" s="1005"/>
      <c r="E44" s="1005"/>
      <c r="F44" s="1005"/>
      <c r="G44" s="1005"/>
      <c r="H44" s="1005"/>
    </row>
    <row r="45" spans="3:8" ht="15">
      <c r="C45" s="1005" t="str">
        <f>'1-41'!A$1</f>
        <v>جدول 41-1 تعداد مستمری بگیران فوت شده سازمان تامین اجتماعی به تفکیک نوع بیمه</v>
      </c>
      <c r="D45" s="1005"/>
      <c r="E45" s="1005"/>
      <c r="F45" s="1005"/>
      <c r="G45" s="1005"/>
      <c r="H45" s="1005"/>
    </row>
    <row r="46" spans="3:8" ht="15">
      <c r="C46" s="1005" t="str">
        <f>'1-42'!A$1</f>
        <v xml:space="preserve">جدول 42-1 تعداد کارگاههای فعال سازمان تامین اجتماعی دارای لیست بر اساس رده نفرات  </v>
      </c>
      <c r="D46" s="1005"/>
      <c r="E46" s="1005"/>
      <c r="F46" s="1005"/>
      <c r="G46" s="1005"/>
      <c r="H46" s="1005"/>
    </row>
    <row r="47" spans="3:8" ht="15">
      <c r="C47" s="1005" t="str">
        <f>'1-43'!A$1</f>
        <v>جدول 43-1  تعداد کارگاه های فعال سازمان تامین اجتماعی بر حسب نوع ونرخ حق بیمه</v>
      </c>
      <c r="D47" s="1005"/>
      <c r="E47" s="1005"/>
      <c r="F47" s="1005"/>
      <c r="G47" s="1005"/>
      <c r="H47" s="1005"/>
    </row>
    <row r="48" spans="3:8" ht="15">
      <c r="C48" s="1005" t="str">
        <f>'1-44'!A$1</f>
        <v>جدول 44-1  تعداد کارگاه های فعال سازمان تامین اجتماعی به تفکیک نرخ حق بیمه</v>
      </c>
      <c r="D48" s="1005"/>
      <c r="E48" s="1005"/>
      <c r="F48" s="1005"/>
      <c r="G48" s="1005"/>
      <c r="H48" s="1005"/>
    </row>
    <row r="49" spans="3:8" ht="15">
      <c r="C49" s="1005" t="str">
        <f>'1-45'!A$1</f>
        <v xml:space="preserve">جدول 45-1 تعداد لیستهای اینترنتی  سازمان تامین اجتماعی مقطع اسفند </v>
      </c>
      <c r="D49" s="1005"/>
      <c r="E49" s="1005"/>
      <c r="F49" s="1005"/>
      <c r="G49" s="1005"/>
      <c r="H49" s="1005"/>
    </row>
    <row r="50" spans="3:8" ht="15">
      <c r="C50" s="1005" t="str">
        <f>'1-46'!A$1</f>
        <v xml:space="preserve">جدول 46-1 تعداد کارکنان بخش بیمه ای و ستاد مرکزی سازمان تامین اجتماعی </v>
      </c>
      <c r="D50" s="1005"/>
      <c r="E50" s="1005"/>
      <c r="F50" s="1005"/>
      <c r="G50" s="1005"/>
      <c r="H50" s="1005"/>
    </row>
    <row r="51" spans="3:8" ht="15">
      <c r="C51" s="1005" t="str">
        <f>'1-47'!A$1</f>
        <v>جدول 47-1 تعداد واحدهای اجرایی بیمه ای سازمان تأمین اجتماعی به تفکیک نوع و تیپ</v>
      </c>
      <c r="D51" s="1005"/>
      <c r="E51" s="1005"/>
      <c r="F51" s="1005"/>
      <c r="G51" s="1005"/>
      <c r="H51" s="1005"/>
    </row>
    <row r="52" spans="3:8" ht="15">
      <c r="C52" s="1005" t="str">
        <f>'1-48'!A$1</f>
        <v xml:space="preserve">جدول 48 -1   تعداد بیمه شدگان مشمول حادثه  و حادثه دیدگان ناشی از کار سازمان تامین اجتماعی           </v>
      </c>
      <c r="D52" s="1005"/>
      <c r="E52" s="1005"/>
      <c r="F52" s="1005"/>
      <c r="G52" s="1005"/>
      <c r="H52" s="1005"/>
    </row>
    <row r="53" spans="3:8" ht="15">
      <c r="C53" s="1005" t="str">
        <f>'1-49'!A$1</f>
        <v>جدول 49-1  تعدادحادثه دیدگان ناشی از کار بر حسب جنسیت و وضعیت تاهل سازمان تامین اجتماعی</v>
      </c>
      <c r="D53" s="1005"/>
      <c r="E53" s="1005"/>
      <c r="F53" s="1005"/>
      <c r="G53" s="1005"/>
      <c r="H53" s="1005"/>
    </row>
    <row r="54" spans="3:8" ht="15">
      <c r="C54" s="1006" t="str">
        <f>'1-50'!A$1</f>
        <v xml:space="preserve">جدول 50-1 تعداد حوادث ناشی از کار بر حسب علت وقوع حادثه </v>
      </c>
      <c r="D54" s="1005"/>
      <c r="E54" s="1005"/>
      <c r="F54" s="1005"/>
      <c r="G54" s="1005"/>
      <c r="H54" s="1005"/>
    </row>
    <row r="55" spans="3:8" ht="15">
      <c r="C55" s="1005" t="e">
        <f>#REF!</f>
        <v>#REF!</v>
      </c>
      <c r="D55" s="1005"/>
      <c r="E55" s="1005"/>
      <c r="F55" s="1005"/>
      <c r="G55" s="1005"/>
      <c r="H55" s="1005"/>
    </row>
    <row r="56" spans="3:8" ht="15">
      <c r="C56" s="1005" t="str">
        <f>'1-52'!A$1</f>
        <v>جدول 52 -1 تعداد حادثه دیدگان ناشی از کار برحسب زمان حادثه</v>
      </c>
      <c r="D56" s="1005"/>
      <c r="E56" s="1005"/>
      <c r="F56" s="1005"/>
      <c r="G56" s="1005"/>
      <c r="H56" s="1005"/>
    </row>
    <row r="57" spans="3:8" ht="15">
      <c r="C57" s="1005" t="str">
        <f>'1-34'!A$1</f>
        <v>جدول 34-1 تعداد مستمری بگیران سازمان تامین اجتماعی به تفکیک نوع مستمری</v>
      </c>
      <c r="D57" s="1005"/>
      <c r="E57" s="1005"/>
      <c r="F57" s="1005"/>
      <c r="G57" s="1005"/>
      <c r="H57" s="1005"/>
    </row>
  </sheetData>
  <mergeCells count="55">
    <mergeCell ref="C14:H14"/>
    <mergeCell ref="C3:H3"/>
    <mergeCell ref="C4:H4"/>
    <mergeCell ref="C5:H5"/>
    <mergeCell ref="C6:H6"/>
    <mergeCell ref="C7:H7"/>
    <mergeCell ref="C8:H8"/>
    <mergeCell ref="C9:H9"/>
    <mergeCell ref="C10:H10"/>
    <mergeCell ref="C11:H11"/>
    <mergeCell ref="C12:H12"/>
    <mergeCell ref="C13:H13"/>
    <mergeCell ref="C26:H26"/>
    <mergeCell ref="C15:H15"/>
    <mergeCell ref="C16:H16"/>
    <mergeCell ref="C17:H17"/>
    <mergeCell ref="C18:H18"/>
    <mergeCell ref="C19:H19"/>
    <mergeCell ref="C20:H20"/>
    <mergeCell ref="C21:H21"/>
    <mergeCell ref="C22:H22"/>
    <mergeCell ref="C23:H23"/>
    <mergeCell ref="C24:H24"/>
    <mergeCell ref="C25:H25"/>
    <mergeCell ref="C38:H38"/>
    <mergeCell ref="C27:H27"/>
    <mergeCell ref="C28:H28"/>
    <mergeCell ref="C29:H29"/>
    <mergeCell ref="C30:H30"/>
    <mergeCell ref="C31:H31"/>
    <mergeCell ref="C32:H32"/>
    <mergeCell ref="C33:H33"/>
    <mergeCell ref="C34:H34"/>
    <mergeCell ref="C35:H35"/>
    <mergeCell ref="C36:H36"/>
    <mergeCell ref="C37:H37"/>
    <mergeCell ref="C50:H50"/>
    <mergeCell ref="C39:H39"/>
    <mergeCell ref="C40:H40"/>
    <mergeCell ref="C41:H41"/>
    <mergeCell ref="C42:H42"/>
    <mergeCell ref="C43:H43"/>
    <mergeCell ref="C44:H44"/>
    <mergeCell ref="C45:H45"/>
    <mergeCell ref="C46:H46"/>
    <mergeCell ref="C47:H47"/>
    <mergeCell ref="C48:H48"/>
    <mergeCell ref="C49:H49"/>
    <mergeCell ref="C57:H57"/>
    <mergeCell ref="C51:H51"/>
    <mergeCell ref="C52:H52"/>
    <mergeCell ref="C53:H53"/>
    <mergeCell ref="C54:H54"/>
    <mergeCell ref="C55:H55"/>
    <mergeCell ref="C56:H56"/>
  </mergeCells>
  <hyperlinks>
    <hyperlink ref="C3:H3" location="'1'!A1" display="'1'!A1" xr:uid="{9A373F7D-A047-4821-BFA8-35BCF23F7A76}"/>
    <hyperlink ref="C4:H38" location="'1'!A1" display="'1'!A1" xr:uid="{96C7B756-FD76-42D9-A6E4-EC0C904BB502}"/>
    <hyperlink ref="C4:H4" location="'2'!A1" display="'2'!A1" xr:uid="{F278DE48-ACBC-4E51-A482-9282D1B8837F}"/>
    <hyperlink ref="C5:H5" location="'3'!A1" display="'3'!A1" xr:uid="{153E80D3-A545-4E75-AC37-16A247D6BB7A}"/>
    <hyperlink ref="C6:H6" location="'4'!A1" display="'4'!A1" xr:uid="{B32F578D-B55B-48DF-853E-762358F69FBD}"/>
    <hyperlink ref="C7:H7" location="'5'!A1" display="'5'!A1" xr:uid="{9F9C26DE-4AE6-4A24-97EE-067507369709}"/>
    <hyperlink ref="C8:H8" location="'6'!A1" display="'6'!A1" xr:uid="{AA5AB9EC-D912-48AC-995E-234D9B071EA2}"/>
    <hyperlink ref="C39:H57" location="'1'!A1" display="'1'!A1" xr:uid="{91E59AF6-5EC0-486E-9973-6350B06962B9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40C15-832C-4F13-9D77-39E3ACF8271C}">
  <sheetPr>
    <tabColor rgb="FF9999FF"/>
    <pageSetUpPr fitToPage="1"/>
  </sheetPr>
  <dimension ref="A1:L44"/>
  <sheetViews>
    <sheetView rightToLeft="1" view="pageBreakPreview" zoomScale="60" zoomScaleNormal="80" workbookViewId="0">
      <selection sqref="A1:I1"/>
    </sheetView>
  </sheetViews>
  <sheetFormatPr defaultColWidth="10.140625" defaultRowHeight="12.75"/>
  <cols>
    <col min="1" max="1" width="19.5703125" style="159" customWidth="1"/>
    <col min="2" max="2" width="13.140625" style="159" customWidth="1"/>
    <col min="3" max="9" width="12.28515625" style="159" customWidth="1"/>
    <col min="10" max="16384" width="10.140625" style="159"/>
  </cols>
  <sheetData>
    <row r="1" spans="1:12" ht="33.75" customHeight="1" thickBot="1">
      <c r="A1" s="1017" t="s">
        <v>1269</v>
      </c>
      <c r="B1" s="1017"/>
      <c r="C1" s="1017"/>
      <c r="D1" s="1017"/>
      <c r="E1" s="1017"/>
      <c r="F1" s="1017"/>
      <c r="G1" s="1017"/>
      <c r="H1" s="1017"/>
      <c r="I1" s="1017"/>
    </row>
    <row r="2" spans="1:12" s="160" customFormat="1" ht="21.75" customHeight="1" thickBot="1">
      <c r="A2" s="1041" t="s">
        <v>61</v>
      </c>
      <c r="B2" s="1041" t="s">
        <v>32</v>
      </c>
      <c r="C2" s="1043" t="s">
        <v>247</v>
      </c>
      <c r="D2" s="1044"/>
      <c r="E2" s="1045"/>
      <c r="F2" s="1043" t="s">
        <v>156</v>
      </c>
      <c r="G2" s="1044"/>
      <c r="H2" s="1044"/>
      <c r="I2" s="1045"/>
    </row>
    <row r="3" spans="1:12" s="160" customFormat="1" ht="106.5" customHeight="1" thickBot="1">
      <c r="A3" s="1042"/>
      <c r="B3" s="1042"/>
      <c r="C3" s="157" t="s">
        <v>244</v>
      </c>
      <c r="D3" s="157" t="s">
        <v>245</v>
      </c>
      <c r="E3" s="157" t="s">
        <v>246</v>
      </c>
      <c r="F3" s="252" t="s">
        <v>189</v>
      </c>
      <c r="G3" s="157" t="s">
        <v>252</v>
      </c>
      <c r="H3" s="157" t="s">
        <v>253</v>
      </c>
      <c r="I3" s="157" t="s">
        <v>190</v>
      </c>
    </row>
    <row r="4" spans="1:12" ht="23.25" customHeight="1">
      <c r="A4" s="2">
        <v>1395</v>
      </c>
      <c r="B4" s="68">
        <f>'1-18-1'!H4+'1-18-1'!G4+'1-18-1'!F4+'1-18-1'!E4+'1-18-1'!D4+'1-18-1'!C4+'1-18-1'!B4+'1-18'!I4+'1-18'!H4+'1-18'!G4+'1-18'!F4+'1-18'!E4+'1-18'!D4+'1-18'!C4</f>
        <v>2406510</v>
      </c>
      <c r="C4" s="123">
        <v>740063</v>
      </c>
      <c r="D4" s="123">
        <v>0</v>
      </c>
      <c r="E4" s="123">
        <v>0</v>
      </c>
      <c r="F4" s="123">
        <v>5364</v>
      </c>
      <c r="G4" s="123">
        <v>2278</v>
      </c>
      <c r="H4" s="123">
        <v>67859</v>
      </c>
      <c r="I4" s="123">
        <v>158481</v>
      </c>
    </row>
    <row r="5" spans="1:12" ht="23.25" customHeight="1">
      <c r="A5" s="2">
        <v>1396</v>
      </c>
      <c r="B5" s="68">
        <f>'1-18-1'!H5+'1-18-1'!G5+'1-18-1'!F5+'1-18-1'!E5+'1-18-1'!D5+'1-18-1'!C5+'1-18-1'!B5+'1-18'!I5+'1-18'!H5+'1-18'!G5+'1-18'!F5+'1-18'!E5+'1-18'!D5+'1-18'!C5</f>
        <v>2599877</v>
      </c>
      <c r="C5" s="123">
        <v>1025268</v>
      </c>
      <c r="D5" s="123">
        <v>803</v>
      </c>
      <c r="E5" s="123">
        <v>2931</v>
      </c>
      <c r="F5" s="123">
        <v>6710</v>
      </c>
      <c r="G5" s="123">
        <v>2024</v>
      </c>
      <c r="H5" s="123">
        <v>45844</v>
      </c>
      <c r="I5" s="123">
        <v>138057</v>
      </c>
      <c r="L5" s="332"/>
    </row>
    <row r="6" spans="1:12" ht="23.25" customHeight="1">
      <c r="A6" s="2">
        <v>1397</v>
      </c>
      <c r="B6" s="68">
        <f>'1-18-1'!H6+'1-18-1'!G6+'1-18-1'!F6+'1-18-1'!E6+'1-18-1'!D6+'1-18-1'!C6+'1-18-1'!B6+'1-18'!I6+'1-18'!H6+'1-18'!G6+'1-18'!F6+'1-18'!E6+'1-18'!D6+'1-18'!C6</f>
        <v>2576364</v>
      </c>
      <c r="C6" s="123">
        <v>1034918</v>
      </c>
      <c r="D6" s="123">
        <v>1270</v>
      </c>
      <c r="E6" s="123">
        <v>4517</v>
      </c>
      <c r="F6" s="123">
        <v>6710</v>
      </c>
      <c r="G6" s="123">
        <v>1597</v>
      </c>
      <c r="H6" s="123">
        <v>42477</v>
      </c>
      <c r="I6" s="123">
        <v>135176</v>
      </c>
      <c r="L6" s="332"/>
    </row>
    <row r="7" spans="1:12" ht="23.25" customHeight="1">
      <c r="A7" s="2">
        <v>1398</v>
      </c>
      <c r="B7" s="68">
        <f>'1-18-1'!H7+'1-18-1'!G7+'1-18-1'!F7+'1-18-1'!E7+'1-18-1'!D7+'1-18-1'!C7+'1-18-1'!B7+'1-18'!I7+'1-18'!H7+'1-18'!G7+'1-18'!F7+'1-18'!E7+'1-18'!D7+'1-18'!C7</f>
        <v>2565455</v>
      </c>
      <c r="C7" s="123">
        <v>1098606</v>
      </c>
      <c r="D7" s="123">
        <v>772</v>
      </c>
      <c r="E7" s="123">
        <v>4035</v>
      </c>
      <c r="F7" s="123">
        <v>5964</v>
      </c>
      <c r="G7" s="123">
        <v>1424</v>
      </c>
      <c r="H7" s="123">
        <v>37545</v>
      </c>
      <c r="I7" s="123">
        <v>128032</v>
      </c>
      <c r="L7" s="332"/>
    </row>
    <row r="8" spans="1:12" ht="23.25" customHeight="1">
      <c r="A8" s="2">
        <v>1399</v>
      </c>
      <c r="B8" s="68">
        <f>'1-18-1'!H8+'1-18-1'!G8+'1-18-1'!F8+'1-18-1'!E8+'1-18-1'!D8+'1-18-1'!C8+'1-18-1'!B8+'1-18'!I8+'1-18'!H8+'1-18'!G8+'1-18'!F8+'1-18'!E8+'1-18'!D8+'1-18'!C8</f>
        <v>2479721</v>
      </c>
      <c r="C8" s="123">
        <v>1079713</v>
      </c>
      <c r="D8" s="123">
        <v>374</v>
      </c>
      <c r="E8" s="123">
        <v>3625</v>
      </c>
      <c r="F8" s="123">
        <v>5478</v>
      </c>
      <c r="G8" s="123">
        <v>1333</v>
      </c>
      <c r="H8" s="123">
        <v>32369</v>
      </c>
      <c r="I8" s="123">
        <v>113112</v>
      </c>
      <c r="L8" s="332"/>
    </row>
    <row r="9" spans="1:12" ht="23.25" customHeight="1">
      <c r="A9" s="2">
        <v>1400</v>
      </c>
      <c r="B9" s="68">
        <v>2371272</v>
      </c>
      <c r="C9" s="123">
        <v>1046643</v>
      </c>
      <c r="D9" s="123">
        <v>395</v>
      </c>
      <c r="E9" s="123">
        <v>3165</v>
      </c>
      <c r="F9" s="123">
        <v>5041</v>
      </c>
      <c r="G9" s="123">
        <v>1212</v>
      </c>
      <c r="H9" s="123">
        <v>29675</v>
      </c>
      <c r="I9" s="123">
        <v>100870</v>
      </c>
      <c r="J9" s="199"/>
      <c r="L9" s="332"/>
    </row>
    <row r="10" spans="1:12" ht="23.25" customHeight="1" thickBot="1">
      <c r="A10" s="2">
        <v>1401</v>
      </c>
      <c r="B10" s="123">
        <f>SUM(C10:I10)+'1-18-1'!B10+'1-18-1'!C10+'1-18-1'!D10+'1-18-1'!E10+'1-18-1'!F10+'1-18-1'!G10+'1-18-1'!H10</f>
        <v>2257303</v>
      </c>
      <c r="C10" s="123">
        <f t="shared" ref="C10" si="0">SUM(C11:C43)</f>
        <v>1019936</v>
      </c>
      <c r="D10" s="123">
        <f>SUM(D11:D43)</f>
        <v>411</v>
      </c>
      <c r="E10" s="123">
        <f t="shared" ref="E10:I10" si="1">SUM(E11:E43)</f>
        <v>2709</v>
      </c>
      <c r="F10" s="123">
        <f t="shared" si="1"/>
        <v>4632</v>
      </c>
      <c r="G10" s="123">
        <f t="shared" si="1"/>
        <v>1138</v>
      </c>
      <c r="H10" s="123">
        <f t="shared" si="1"/>
        <v>24499</v>
      </c>
      <c r="I10" s="123">
        <f t="shared" si="1"/>
        <v>75368</v>
      </c>
      <c r="J10" s="199"/>
      <c r="L10" s="332"/>
    </row>
    <row r="11" spans="1:12" ht="21.75" thickBot="1">
      <c r="A11" s="5" t="s">
        <v>41</v>
      </c>
      <c r="B11" s="10">
        <f t="shared" ref="B11:B43" si="2">SUM(C11:I11)</f>
        <v>45378</v>
      </c>
      <c r="C11" s="7">
        <v>38954</v>
      </c>
      <c r="D11" s="6">
        <v>62</v>
      </c>
      <c r="E11" s="7">
        <v>238</v>
      </c>
      <c r="F11" s="6">
        <v>212</v>
      </c>
      <c r="G11" s="7">
        <v>151</v>
      </c>
      <c r="H11" s="6">
        <v>2563</v>
      </c>
      <c r="I11" s="7">
        <v>3198</v>
      </c>
      <c r="L11" s="332"/>
    </row>
    <row r="12" spans="1:12" ht="21.75" thickBot="1">
      <c r="A12" s="11" t="s">
        <v>42</v>
      </c>
      <c r="B12" s="123">
        <f t="shared" si="2"/>
        <v>30590</v>
      </c>
      <c r="C12" s="200">
        <v>27628</v>
      </c>
      <c r="D12" s="201">
        <v>5</v>
      </c>
      <c r="E12" s="200">
        <v>31</v>
      </c>
      <c r="F12" s="201">
        <v>137</v>
      </c>
      <c r="G12" s="200">
        <v>95</v>
      </c>
      <c r="H12" s="201">
        <v>544</v>
      </c>
      <c r="I12" s="200">
        <v>2150</v>
      </c>
      <c r="L12" s="332"/>
    </row>
    <row r="13" spans="1:12" ht="21.75" thickBot="1">
      <c r="A13" s="11" t="s">
        <v>43</v>
      </c>
      <c r="B13" s="123">
        <f t="shared" si="2"/>
        <v>24592</v>
      </c>
      <c r="C13" s="200">
        <v>22836</v>
      </c>
      <c r="D13" s="201">
        <v>6</v>
      </c>
      <c r="E13" s="200">
        <v>34</v>
      </c>
      <c r="F13" s="201">
        <v>44</v>
      </c>
      <c r="G13" s="200">
        <v>75</v>
      </c>
      <c r="H13" s="201">
        <v>157</v>
      </c>
      <c r="I13" s="200">
        <v>1440</v>
      </c>
      <c r="L13" s="332"/>
    </row>
    <row r="14" spans="1:12" ht="21.75" thickBot="1">
      <c r="A14" s="11" t="s">
        <v>0</v>
      </c>
      <c r="B14" s="123">
        <f t="shared" si="2"/>
        <v>89365</v>
      </c>
      <c r="C14" s="200">
        <v>82373</v>
      </c>
      <c r="D14" s="201">
        <v>18</v>
      </c>
      <c r="E14" s="200">
        <v>316</v>
      </c>
      <c r="F14" s="201">
        <v>244</v>
      </c>
      <c r="G14" s="200">
        <v>34</v>
      </c>
      <c r="H14" s="201">
        <v>2816</v>
      </c>
      <c r="I14" s="200">
        <v>3564</v>
      </c>
      <c r="L14" s="332"/>
    </row>
    <row r="15" spans="1:12" ht="21.75" thickBot="1">
      <c r="A15" s="11" t="s">
        <v>33</v>
      </c>
      <c r="B15" s="123">
        <f t="shared" si="2"/>
        <v>21607</v>
      </c>
      <c r="C15" s="200">
        <v>20334</v>
      </c>
      <c r="D15" s="201">
        <v>5</v>
      </c>
      <c r="E15" s="200">
        <v>22</v>
      </c>
      <c r="F15" s="201">
        <v>176</v>
      </c>
      <c r="G15" s="200">
        <v>2</v>
      </c>
      <c r="H15" s="201">
        <v>70</v>
      </c>
      <c r="I15" s="200">
        <v>998</v>
      </c>
      <c r="L15" s="332"/>
    </row>
    <row r="16" spans="1:12" ht="21.75" thickBot="1">
      <c r="A16" s="11" t="s">
        <v>44</v>
      </c>
      <c r="B16" s="123">
        <f t="shared" si="2"/>
        <v>7294</v>
      </c>
      <c r="C16" s="200">
        <v>5734</v>
      </c>
      <c r="D16" s="201">
        <v>0</v>
      </c>
      <c r="E16" s="200">
        <v>5</v>
      </c>
      <c r="F16" s="201">
        <v>62</v>
      </c>
      <c r="G16" s="200">
        <v>69</v>
      </c>
      <c r="H16" s="201">
        <v>481</v>
      </c>
      <c r="I16" s="200">
        <v>943</v>
      </c>
      <c r="L16" s="332"/>
    </row>
    <row r="17" spans="1:12" ht="21.75" thickBot="1">
      <c r="A17" s="11" t="s">
        <v>1</v>
      </c>
      <c r="B17" s="123">
        <f t="shared" si="2"/>
        <v>41918</v>
      </c>
      <c r="C17" s="200">
        <v>40323</v>
      </c>
      <c r="D17" s="201">
        <v>9</v>
      </c>
      <c r="E17" s="200">
        <v>15</v>
      </c>
      <c r="F17" s="201">
        <v>38</v>
      </c>
      <c r="G17" s="200">
        <v>7</v>
      </c>
      <c r="H17" s="201">
        <v>153</v>
      </c>
      <c r="I17" s="200">
        <v>1373</v>
      </c>
      <c r="L17" s="332"/>
    </row>
    <row r="18" spans="1:12" ht="21.75" thickBot="1">
      <c r="A18" s="11" t="s">
        <v>45</v>
      </c>
      <c r="B18" s="123">
        <f t="shared" si="2"/>
        <v>8153</v>
      </c>
      <c r="C18" s="200">
        <v>6347</v>
      </c>
      <c r="D18" s="201">
        <v>5</v>
      </c>
      <c r="E18" s="200">
        <v>71</v>
      </c>
      <c r="F18" s="201">
        <v>96</v>
      </c>
      <c r="G18" s="200">
        <v>18</v>
      </c>
      <c r="H18" s="201">
        <v>622</v>
      </c>
      <c r="I18" s="200">
        <v>994</v>
      </c>
      <c r="L18" s="332"/>
    </row>
    <row r="19" spans="1:12" ht="21.75" thickBot="1">
      <c r="A19" s="11" t="s">
        <v>46</v>
      </c>
      <c r="B19" s="123">
        <f t="shared" si="2"/>
        <v>12050</v>
      </c>
      <c r="C19" s="200">
        <v>10508</v>
      </c>
      <c r="D19" s="201">
        <v>1</v>
      </c>
      <c r="E19" s="200">
        <v>68</v>
      </c>
      <c r="F19" s="201">
        <v>22</v>
      </c>
      <c r="G19" s="200">
        <v>13</v>
      </c>
      <c r="H19" s="201">
        <v>442</v>
      </c>
      <c r="I19" s="200">
        <v>996</v>
      </c>
      <c r="L19" s="332"/>
    </row>
    <row r="20" spans="1:12" ht="21.75" thickBot="1">
      <c r="A20" s="11" t="s">
        <v>47</v>
      </c>
      <c r="B20" s="123">
        <f t="shared" si="2"/>
        <v>82204</v>
      </c>
      <c r="C20" s="200">
        <v>71216</v>
      </c>
      <c r="D20" s="201">
        <v>20</v>
      </c>
      <c r="E20" s="200">
        <v>224</v>
      </c>
      <c r="F20" s="201">
        <v>271</v>
      </c>
      <c r="G20" s="200">
        <v>79</v>
      </c>
      <c r="H20" s="201">
        <v>1150</v>
      </c>
      <c r="I20" s="200">
        <v>9244</v>
      </c>
      <c r="L20" s="332"/>
    </row>
    <row r="21" spans="1:12" ht="21.75" thickBot="1">
      <c r="A21" s="11" t="s">
        <v>28</v>
      </c>
      <c r="B21" s="123">
        <f t="shared" si="2"/>
        <v>7840</v>
      </c>
      <c r="C21" s="200">
        <v>6213</v>
      </c>
      <c r="D21" s="201">
        <v>4</v>
      </c>
      <c r="E21" s="200">
        <v>18</v>
      </c>
      <c r="F21" s="201">
        <v>23</v>
      </c>
      <c r="G21" s="200">
        <v>11</v>
      </c>
      <c r="H21" s="201">
        <v>229</v>
      </c>
      <c r="I21" s="200">
        <v>1342</v>
      </c>
      <c r="L21" s="332"/>
    </row>
    <row r="22" spans="1:12" ht="21.75" thickBot="1">
      <c r="A22" s="11" t="s">
        <v>2</v>
      </c>
      <c r="B22" s="123">
        <f t="shared" si="2"/>
        <v>99831</v>
      </c>
      <c r="C22" s="200">
        <v>93770</v>
      </c>
      <c r="D22" s="201">
        <v>37</v>
      </c>
      <c r="E22" s="200">
        <v>73</v>
      </c>
      <c r="F22" s="201">
        <v>72</v>
      </c>
      <c r="G22" s="200">
        <v>52</v>
      </c>
      <c r="H22" s="201">
        <v>966</v>
      </c>
      <c r="I22" s="200">
        <v>4861</v>
      </c>
      <c r="L22" s="332"/>
    </row>
    <row r="23" spans="1:12" ht="21.75" thickBot="1">
      <c r="A23" s="11" t="s">
        <v>3</v>
      </c>
      <c r="B23" s="123">
        <f t="shared" si="2"/>
        <v>12538</v>
      </c>
      <c r="C23" s="200">
        <v>10926</v>
      </c>
      <c r="D23" s="201">
        <v>11</v>
      </c>
      <c r="E23" s="200">
        <v>24</v>
      </c>
      <c r="F23" s="201">
        <v>82</v>
      </c>
      <c r="G23" s="200">
        <v>0</v>
      </c>
      <c r="H23" s="201">
        <v>390</v>
      </c>
      <c r="I23" s="200">
        <v>1105</v>
      </c>
      <c r="L23" s="332"/>
    </row>
    <row r="24" spans="1:12" ht="21.75" thickBot="1">
      <c r="A24" s="11" t="s">
        <v>4</v>
      </c>
      <c r="B24" s="123">
        <f t="shared" si="2"/>
        <v>14199</v>
      </c>
      <c r="C24" s="200">
        <v>12951</v>
      </c>
      <c r="D24" s="201">
        <v>20</v>
      </c>
      <c r="E24" s="200">
        <v>58</v>
      </c>
      <c r="F24" s="201">
        <v>48</v>
      </c>
      <c r="G24" s="200">
        <v>2</v>
      </c>
      <c r="H24" s="201">
        <v>323</v>
      </c>
      <c r="I24" s="200">
        <v>797</v>
      </c>
      <c r="L24" s="332"/>
    </row>
    <row r="25" spans="1:12" ht="21.75" thickBot="1">
      <c r="A25" s="11" t="s">
        <v>48</v>
      </c>
      <c r="B25" s="123">
        <f t="shared" si="2"/>
        <v>23780</v>
      </c>
      <c r="C25" s="200">
        <v>20343</v>
      </c>
      <c r="D25" s="201">
        <v>4</v>
      </c>
      <c r="E25" s="200">
        <v>31</v>
      </c>
      <c r="F25" s="201">
        <v>47</v>
      </c>
      <c r="G25" s="200">
        <v>0</v>
      </c>
      <c r="H25" s="201">
        <v>161</v>
      </c>
      <c r="I25" s="200">
        <v>3194</v>
      </c>
      <c r="L25" s="332"/>
    </row>
    <row r="26" spans="1:12" ht="21.75" thickBot="1">
      <c r="A26" s="11" t="s">
        <v>49</v>
      </c>
      <c r="B26" s="123">
        <f t="shared" si="2"/>
        <v>42340</v>
      </c>
      <c r="C26" s="200">
        <v>39712</v>
      </c>
      <c r="D26" s="201">
        <v>19</v>
      </c>
      <c r="E26" s="200">
        <v>288</v>
      </c>
      <c r="F26" s="201">
        <v>513</v>
      </c>
      <c r="G26" s="200">
        <v>0</v>
      </c>
      <c r="H26" s="201">
        <v>185</v>
      </c>
      <c r="I26" s="200">
        <v>1623</v>
      </c>
      <c r="L26" s="332"/>
    </row>
    <row r="27" spans="1:12" ht="21.75" thickBot="1">
      <c r="A27" s="11" t="s">
        <v>50</v>
      </c>
      <c r="B27" s="123">
        <f t="shared" si="2"/>
        <v>50555</v>
      </c>
      <c r="C27" s="200">
        <v>46398</v>
      </c>
      <c r="D27" s="201">
        <v>1</v>
      </c>
      <c r="E27" s="200">
        <v>37</v>
      </c>
      <c r="F27" s="201">
        <v>95</v>
      </c>
      <c r="G27" s="200">
        <v>2</v>
      </c>
      <c r="H27" s="201">
        <v>285</v>
      </c>
      <c r="I27" s="200">
        <v>3737</v>
      </c>
      <c r="L27" s="332"/>
    </row>
    <row r="28" spans="1:12" ht="21.75" thickBot="1">
      <c r="A28" s="11" t="s">
        <v>51</v>
      </c>
      <c r="B28" s="123">
        <f t="shared" si="2"/>
        <v>30803</v>
      </c>
      <c r="C28" s="200">
        <v>29222</v>
      </c>
      <c r="D28" s="201">
        <v>16</v>
      </c>
      <c r="E28" s="200">
        <v>56</v>
      </c>
      <c r="F28" s="201">
        <v>513</v>
      </c>
      <c r="G28" s="200">
        <v>0</v>
      </c>
      <c r="H28" s="201">
        <v>112</v>
      </c>
      <c r="I28" s="200">
        <v>884</v>
      </c>
      <c r="L28" s="332"/>
    </row>
    <row r="29" spans="1:12" ht="21.75" thickBot="1">
      <c r="A29" s="11" t="s">
        <v>5</v>
      </c>
      <c r="B29" s="123">
        <f t="shared" si="2"/>
        <v>58595</v>
      </c>
      <c r="C29" s="200">
        <v>50709</v>
      </c>
      <c r="D29" s="201">
        <v>21</v>
      </c>
      <c r="E29" s="200">
        <v>84</v>
      </c>
      <c r="F29" s="201">
        <v>219</v>
      </c>
      <c r="G29" s="200">
        <v>86</v>
      </c>
      <c r="H29" s="201">
        <v>2391</v>
      </c>
      <c r="I29" s="200">
        <v>5085</v>
      </c>
      <c r="L29" s="332"/>
    </row>
    <row r="30" spans="1:12" ht="21.75" thickBot="1">
      <c r="A30" s="11" t="s">
        <v>52</v>
      </c>
      <c r="B30" s="123">
        <f t="shared" si="2"/>
        <v>16740</v>
      </c>
      <c r="C30" s="200">
        <v>14659</v>
      </c>
      <c r="D30" s="201">
        <v>17</v>
      </c>
      <c r="E30" s="200">
        <v>31</v>
      </c>
      <c r="F30" s="201">
        <v>133</v>
      </c>
      <c r="G30" s="200">
        <v>10</v>
      </c>
      <c r="H30" s="201">
        <v>366</v>
      </c>
      <c r="I30" s="200">
        <v>1524</v>
      </c>
      <c r="L30" s="332"/>
    </row>
    <row r="31" spans="1:12" ht="21.75" thickBot="1">
      <c r="A31" s="11" t="s">
        <v>6</v>
      </c>
      <c r="B31" s="123">
        <f t="shared" si="2"/>
        <v>12434</v>
      </c>
      <c r="C31" s="200">
        <v>10731</v>
      </c>
      <c r="D31" s="201">
        <v>1</v>
      </c>
      <c r="E31" s="200">
        <v>53</v>
      </c>
      <c r="F31" s="201">
        <v>58</v>
      </c>
      <c r="G31" s="200">
        <v>0</v>
      </c>
      <c r="H31" s="201">
        <v>736</v>
      </c>
      <c r="I31" s="200">
        <v>855</v>
      </c>
      <c r="L31" s="332"/>
    </row>
    <row r="32" spans="1:12" ht="21.75" thickBot="1">
      <c r="A32" s="11" t="s">
        <v>53</v>
      </c>
      <c r="B32" s="123">
        <f t="shared" si="2"/>
        <v>17318</v>
      </c>
      <c r="C32" s="200">
        <v>14543</v>
      </c>
      <c r="D32" s="201">
        <v>8</v>
      </c>
      <c r="E32" s="200">
        <v>53</v>
      </c>
      <c r="F32" s="201">
        <v>101</v>
      </c>
      <c r="G32" s="200">
        <v>18</v>
      </c>
      <c r="H32" s="201">
        <v>810</v>
      </c>
      <c r="I32" s="200">
        <v>1785</v>
      </c>
      <c r="L32" s="332"/>
    </row>
    <row r="33" spans="1:12" ht="21.75" thickBot="1">
      <c r="A33" s="11" t="s">
        <v>54</v>
      </c>
      <c r="B33" s="123">
        <f t="shared" si="2"/>
        <v>46213</v>
      </c>
      <c r="C33" s="200">
        <v>41151</v>
      </c>
      <c r="D33" s="201">
        <v>2</v>
      </c>
      <c r="E33" s="200">
        <v>141</v>
      </c>
      <c r="F33" s="201">
        <v>74</v>
      </c>
      <c r="G33" s="200">
        <v>23</v>
      </c>
      <c r="H33" s="201">
        <v>603</v>
      </c>
      <c r="I33" s="200">
        <v>4219</v>
      </c>
      <c r="L33" s="332"/>
    </row>
    <row r="34" spans="1:12" ht="21.75" thickBot="1">
      <c r="A34" s="11" t="s">
        <v>55</v>
      </c>
      <c r="B34" s="123">
        <f t="shared" si="2"/>
        <v>15639</v>
      </c>
      <c r="C34" s="200">
        <v>12892</v>
      </c>
      <c r="D34" s="201">
        <v>7</v>
      </c>
      <c r="E34" s="200">
        <v>9</v>
      </c>
      <c r="F34" s="201">
        <v>144</v>
      </c>
      <c r="G34" s="200">
        <v>53</v>
      </c>
      <c r="H34" s="201">
        <v>489</v>
      </c>
      <c r="I34" s="200">
        <v>2045</v>
      </c>
      <c r="L34" s="332"/>
    </row>
    <row r="35" spans="1:12" ht="21.75" thickBot="1">
      <c r="A35" s="11" t="s">
        <v>56</v>
      </c>
      <c r="B35" s="123">
        <f t="shared" si="2"/>
        <v>6945</v>
      </c>
      <c r="C35" s="200">
        <v>6134</v>
      </c>
      <c r="D35" s="201">
        <v>0</v>
      </c>
      <c r="E35" s="200">
        <v>0</v>
      </c>
      <c r="F35" s="201">
        <v>18</v>
      </c>
      <c r="G35" s="200">
        <v>135</v>
      </c>
      <c r="H35" s="201">
        <v>176</v>
      </c>
      <c r="I35" s="200">
        <v>482</v>
      </c>
      <c r="L35" s="332"/>
    </row>
    <row r="36" spans="1:12" ht="21.75" thickBot="1">
      <c r="A36" s="11" t="s">
        <v>7</v>
      </c>
      <c r="B36" s="123">
        <f t="shared" si="2"/>
        <v>50703</v>
      </c>
      <c r="C36" s="200">
        <v>47620</v>
      </c>
      <c r="D36" s="201">
        <v>23</v>
      </c>
      <c r="E36" s="200">
        <v>95</v>
      </c>
      <c r="F36" s="201">
        <v>107</v>
      </c>
      <c r="G36" s="200">
        <v>2</v>
      </c>
      <c r="H36" s="201">
        <v>995</v>
      </c>
      <c r="I36" s="200">
        <v>1861</v>
      </c>
      <c r="L36" s="332"/>
    </row>
    <row r="37" spans="1:12" ht="21.75" thickBot="1">
      <c r="A37" s="11" t="s">
        <v>57</v>
      </c>
      <c r="B37" s="123">
        <f t="shared" si="2"/>
        <v>38558</v>
      </c>
      <c r="C37" s="200">
        <v>34997</v>
      </c>
      <c r="D37" s="201">
        <v>4</v>
      </c>
      <c r="E37" s="200">
        <v>214</v>
      </c>
      <c r="F37" s="201">
        <v>233</v>
      </c>
      <c r="G37" s="200">
        <v>27</v>
      </c>
      <c r="H37" s="201">
        <v>374</v>
      </c>
      <c r="I37" s="200">
        <v>2709</v>
      </c>
      <c r="L37" s="332"/>
    </row>
    <row r="38" spans="1:12" ht="21.75" thickBot="1">
      <c r="A38" s="11" t="s">
        <v>8</v>
      </c>
      <c r="B38" s="123">
        <f t="shared" si="2"/>
        <v>18069</v>
      </c>
      <c r="C38" s="200">
        <v>14031</v>
      </c>
      <c r="D38" s="201">
        <v>17</v>
      </c>
      <c r="E38" s="200">
        <v>57</v>
      </c>
      <c r="F38" s="201">
        <v>199</v>
      </c>
      <c r="G38" s="200">
        <v>8</v>
      </c>
      <c r="H38" s="201">
        <v>951</v>
      </c>
      <c r="I38" s="200">
        <v>2806</v>
      </c>
      <c r="L38" s="332"/>
    </row>
    <row r="39" spans="1:12" ht="21.75" thickBot="1">
      <c r="A39" s="11" t="s">
        <v>9</v>
      </c>
      <c r="B39" s="123">
        <f t="shared" si="2"/>
        <v>99089</v>
      </c>
      <c r="C39" s="200">
        <v>94103</v>
      </c>
      <c r="D39" s="201">
        <v>50</v>
      </c>
      <c r="E39" s="200">
        <v>111</v>
      </c>
      <c r="F39" s="201">
        <v>334</v>
      </c>
      <c r="G39" s="200">
        <v>102</v>
      </c>
      <c r="H39" s="201">
        <v>1695</v>
      </c>
      <c r="I39" s="200">
        <v>2694</v>
      </c>
    </row>
    <row r="40" spans="1:12" ht="21.75" thickBot="1">
      <c r="A40" s="11" t="s">
        <v>58</v>
      </c>
      <c r="B40" s="123">
        <f t="shared" si="2"/>
        <v>18133</v>
      </c>
      <c r="C40" s="200">
        <v>15733</v>
      </c>
      <c r="D40" s="201">
        <v>6</v>
      </c>
      <c r="E40" s="200">
        <v>120</v>
      </c>
      <c r="F40" s="201">
        <v>82</v>
      </c>
      <c r="G40" s="200">
        <v>3</v>
      </c>
      <c r="H40" s="201">
        <v>647</v>
      </c>
      <c r="I40" s="200">
        <v>1542</v>
      </c>
    </row>
    <row r="41" spans="1:12" ht="21.75" thickBot="1">
      <c r="A41" s="11" t="s">
        <v>10</v>
      </c>
      <c r="B41" s="123">
        <f t="shared" si="2"/>
        <v>41804</v>
      </c>
      <c r="C41" s="200">
        <v>39583</v>
      </c>
      <c r="D41" s="201">
        <v>0</v>
      </c>
      <c r="E41" s="200">
        <v>0</v>
      </c>
      <c r="F41" s="201">
        <v>42</v>
      </c>
      <c r="G41" s="200">
        <v>28</v>
      </c>
      <c r="H41" s="201">
        <v>301</v>
      </c>
      <c r="I41" s="200">
        <v>1850</v>
      </c>
    </row>
    <row r="42" spans="1:12" ht="21.75" thickBot="1">
      <c r="A42" s="11" t="s">
        <v>11</v>
      </c>
      <c r="B42" s="123">
        <f t="shared" si="2"/>
        <v>25914</v>
      </c>
      <c r="C42" s="200">
        <v>21179</v>
      </c>
      <c r="D42" s="201">
        <v>3</v>
      </c>
      <c r="E42" s="200">
        <v>38</v>
      </c>
      <c r="F42" s="201">
        <v>110</v>
      </c>
      <c r="G42" s="200">
        <v>29</v>
      </c>
      <c r="H42" s="201">
        <v>1994</v>
      </c>
      <c r="I42" s="200">
        <v>2561</v>
      </c>
    </row>
    <row r="43" spans="1:12" ht="21.75" thickBot="1">
      <c r="A43" s="11" t="s">
        <v>59</v>
      </c>
      <c r="B43" s="123">
        <f t="shared" si="2"/>
        <v>17502</v>
      </c>
      <c r="C43" s="200">
        <v>16083</v>
      </c>
      <c r="D43" s="201">
        <v>9</v>
      </c>
      <c r="E43" s="200">
        <v>94</v>
      </c>
      <c r="F43" s="201">
        <v>83</v>
      </c>
      <c r="G43" s="200">
        <v>4</v>
      </c>
      <c r="H43" s="201">
        <v>322</v>
      </c>
      <c r="I43" s="200">
        <v>907</v>
      </c>
    </row>
    <row r="44" spans="1:12" ht="21">
      <c r="B44" s="123"/>
      <c r="I44" s="243" t="s">
        <v>292</v>
      </c>
    </row>
  </sheetData>
  <mergeCells count="5">
    <mergeCell ref="A1:I1"/>
    <mergeCell ref="A2:A3"/>
    <mergeCell ref="B2:B3"/>
    <mergeCell ref="C2:E2"/>
    <mergeCell ref="F2:I2"/>
  </mergeCells>
  <printOptions horizontalCentered="1" verticalCentered="1"/>
  <pageMargins left="0.39370078740157483" right="0.59055118110236227" top="0.19685039370078741" bottom="0.39370078740157483" header="0" footer="0"/>
  <pageSetup paperSize="9" scale="77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62CDC-A421-4967-9AF2-0FEAB2AAC819}">
  <sheetPr>
    <tabColor rgb="FF9999FF"/>
    <pageSetUpPr fitToPage="1"/>
  </sheetPr>
  <dimension ref="A1:L43"/>
  <sheetViews>
    <sheetView rightToLeft="1" view="pageBreakPreview" zoomScale="60" zoomScaleNormal="80" workbookViewId="0">
      <selection sqref="A1:H1"/>
    </sheetView>
  </sheetViews>
  <sheetFormatPr defaultColWidth="10.140625" defaultRowHeight="12.75"/>
  <cols>
    <col min="1" max="1" width="24.140625" style="159" customWidth="1"/>
    <col min="2" max="6" width="13.42578125" style="159" customWidth="1"/>
    <col min="7" max="7" width="22" style="159" customWidth="1"/>
    <col min="8" max="16384" width="10.140625" style="159"/>
  </cols>
  <sheetData>
    <row r="1" spans="1:12" ht="33.75" customHeight="1" thickBot="1">
      <c r="A1" s="1017" t="s">
        <v>1270</v>
      </c>
      <c r="B1" s="1017"/>
      <c r="C1" s="1017"/>
      <c r="D1" s="1017"/>
      <c r="E1" s="1017"/>
      <c r="F1" s="1017"/>
      <c r="G1" s="1017"/>
      <c r="H1" s="1017"/>
    </row>
    <row r="2" spans="1:12" s="160" customFormat="1" ht="21.75" customHeight="1">
      <c r="A2" s="1041" t="s">
        <v>61</v>
      </c>
      <c r="B2" s="1046" t="s">
        <v>248</v>
      </c>
      <c r="C2" s="1046" t="s">
        <v>249</v>
      </c>
      <c r="D2" s="1046" t="s">
        <v>250</v>
      </c>
      <c r="E2" s="1046" t="s">
        <v>79</v>
      </c>
      <c r="F2" s="1046" t="s">
        <v>75</v>
      </c>
      <c r="G2" s="1046" t="s">
        <v>440</v>
      </c>
      <c r="H2" s="1048" t="s">
        <v>251</v>
      </c>
    </row>
    <row r="3" spans="1:12" s="160" customFormat="1" ht="39.75" customHeight="1" thickBot="1">
      <c r="A3" s="1042"/>
      <c r="B3" s="1047"/>
      <c r="C3" s="1047"/>
      <c r="D3" s="1047"/>
      <c r="E3" s="1047"/>
      <c r="F3" s="1047"/>
      <c r="G3" s="1047"/>
      <c r="H3" s="1049"/>
    </row>
    <row r="4" spans="1:12" ht="23.25" customHeight="1">
      <c r="A4" s="2">
        <v>1395</v>
      </c>
      <c r="B4" s="123">
        <v>368321</v>
      </c>
      <c r="C4" s="123">
        <v>0</v>
      </c>
      <c r="D4" s="123">
        <v>50043</v>
      </c>
      <c r="E4" s="123">
        <v>31483</v>
      </c>
      <c r="F4" s="123">
        <v>977048</v>
      </c>
      <c r="G4" s="123">
        <v>2315</v>
      </c>
      <c r="H4" s="123">
        <v>3255</v>
      </c>
      <c r="I4" s="199"/>
    </row>
    <row r="5" spans="1:12" ht="23.25" customHeight="1">
      <c r="A5" s="2">
        <v>1396</v>
      </c>
      <c r="B5" s="123">
        <v>336716</v>
      </c>
      <c r="C5" s="123">
        <v>0</v>
      </c>
      <c r="D5" s="123">
        <v>47326</v>
      </c>
      <c r="E5" s="123">
        <v>33128</v>
      </c>
      <c r="F5" s="123">
        <v>955469</v>
      </c>
      <c r="G5" s="123">
        <v>2288</v>
      </c>
      <c r="H5" s="123">
        <v>3313</v>
      </c>
      <c r="I5" s="199"/>
      <c r="L5" s="332"/>
    </row>
    <row r="6" spans="1:12" ht="23.25" customHeight="1">
      <c r="A6" s="2">
        <v>1397</v>
      </c>
      <c r="B6" s="123">
        <v>320325</v>
      </c>
      <c r="C6" s="123">
        <v>1148</v>
      </c>
      <c r="D6" s="123">
        <v>46031</v>
      </c>
      <c r="E6" s="123">
        <v>34034</v>
      </c>
      <c r="F6" s="123">
        <v>942040</v>
      </c>
      <c r="G6" s="123">
        <v>2905</v>
      </c>
      <c r="H6" s="123">
        <v>3216</v>
      </c>
      <c r="I6" s="199"/>
      <c r="L6" s="332"/>
    </row>
    <row r="7" spans="1:12" ht="23.25" customHeight="1">
      <c r="A7" s="2">
        <v>1398</v>
      </c>
      <c r="B7" s="123">
        <v>295567</v>
      </c>
      <c r="C7" s="123">
        <v>995</v>
      </c>
      <c r="D7" s="123">
        <v>44486</v>
      </c>
      <c r="E7" s="123">
        <v>31234</v>
      </c>
      <c r="F7" s="123">
        <v>910951</v>
      </c>
      <c r="G7" s="123">
        <v>2753</v>
      </c>
      <c r="H7" s="123">
        <v>3091</v>
      </c>
      <c r="I7" s="199"/>
      <c r="L7" s="332"/>
    </row>
    <row r="8" spans="1:12" ht="23.25" customHeight="1">
      <c r="A8" s="2">
        <v>1399</v>
      </c>
      <c r="B8" s="123">
        <v>272633</v>
      </c>
      <c r="C8" s="123">
        <v>974</v>
      </c>
      <c r="D8" s="123">
        <v>42565</v>
      </c>
      <c r="E8" s="123">
        <v>28610</v>
      </c>
      <c r="F8" s="123">
        <v>893259</v>
      </c>
      <c r="G8" s="123">
        <v>2668</v>
      </c>
      <c r="H8" s="123">
        <v>3008</v>
      </c>
      <c r="I8" s="199"/>
      <c r="L8" s="332"/>
    </row>
    <row r="9" spans="1:12" ht="23.25" customHeight="1">
      <c r="A9" s="2">
        <v>1400</v>
      </c>
      <c r="B9" s="123">
        <v>247605</v>
      </c>
      <c r="C9" s="123">
        <v>758</v>
      </c>
      <c r="D9" s="123">
        <v>40344</v>
      </c>
      <c r="E9" s="123">
        <v>26550</v>
      </c>
      <c r="F9" s="123">
        <v>863463</v>
      </c>
      <c r="G9" s="123">
        <v>2628</v>
      </c>
      <c r="H9" s="123">
        <v>2923</v>
      </c>
      <c r="I9" s="199"/>
      <c r="L9" s="332"/>
    </row>
    <row r="10" spans="1:12" ht="23.25" customHeight="1" thickBot="1">
      <c r="A10" s="2">
        <v>1401</v>
      </c>
      <c r="B10" s="123">
        <f>SUM(B11:B43)</f>
        <v>226268</v>
      </c>
      <c r="C10" s="123">
        <f>SUM(C11:C43)</f>
        <v>480</v>
      </c>
      <c r="D10" s="123">
        <f>SUM(D11:D43)</f>
        <v>37695</v>
      </c>
      <c r="E10" s="123">
        <f t="shared" ref="E10:H10" si="0">SUM(E11:E43)</f>
        <v>24599</v>
      </c>
      <c r="F10" s="123">
        <f t="shared" si="0"/>
        <v>834221</v>
      </c>
      <c r="G10" s="123">
        <f t="shared" si="0"/>
        <v>2549</v>
      </c>
      <c r="H10" s="123">
        <f t="shared" si="0"/>
        <v>2798</v>
      </c>
      <c r="I10" s="199"/>
      <c r="L10" s="332"/>
    </row>
    <row r="11" spans="1:12" ht="21.75" thickBot="1">
      <c r="A11" s="5" t="s">
        <v>41</v>
      </c>
      <c r="B11" s="7">
        <f>'1-13'!B5</f>
        <v>36535</v>
      </c>
      <c r="C11" s="6">
        <v>148</v>
      </c>
      <c r="D11" s="7">
        <f>'1-7'!H10</f>
        <v>1240</v>
      </c>
      <c r="E11" s="6">
        <v>1081</v>
      </c>
      <c r="F11" s="7">
        <v>52705</v>
      </c>
      <c r="G11" s="6">
        <v>330</v>
      </c>
      <c r="H11" s="7">
        <v>404</v>
      </c>
      <c r="L11" s="332"/>
    </row>
    <row r="12" spans="1:12" ht="21.75" thickBot="1">
      <c r="A12" s="11" t="s">
        <v>42</v>
      </c>
      <c r="B12" s="7">
        <f>'1-13'!B6</f>
        <v>10795</v>
      </c>
      <c r="C12" s="201">
        <v>4</v>
      </c>
      <c r="D12" s="7">
        <f>'1-7'!H11</f>
        <v>1519</v>
      </c>
      <c r="E12" s="201">
        <v>1368</v>
      </c>
      <c r="F12" s="200">
        <v>42767</v>
      </c>
      <c r="G12" s="201">
        <v>257</v>
      </c>
      <c r="H12" s="200">
        <v>340</v>
      </c>
      <c r="L12" s="332"/>
    </row>
    <row r="13" spans="1:12" ht="21.75" thickBot="1">
      <c r="A13" s="11" t="s">
        <v>43</v>
      </c>
      <c r="B13" s="7">
        <f>'1-13'!B7</f>
        <v>5325</v>
      </c>
      <c r="C13" s="201">
        <v>0</v>
      </c>
      <c r="D13" s="7">
        <f>'1-7'!H12</f>
        <v>1105</v>
      </c>
      <c r="E13" s="201">
        <v>772</v>
      </c>
      <c r="F13" s="200">
        <v>19349</v>
      </c>
      <c r="G13" s="201">
        <v>88</v>
      </c>
      <c r="H13" s="200">
        <v>187</v>
      </c>
      <c r="L13" s="332"/>
    </row>
    <row r="14" spans="1:12" ht="21.75" thickBot="1">
      <c r="A14" s="11" t="s">
        <v>0</v>
      </c>
      <c r="B14" s="7">
        <f>'1-13'!B8</f>
        <v>23370</v>
      </c>
      <c r="C14" s="201">
        <v>169</v>
      </c>
      <c r="D14" s="7">
        <f>'1-7'!H13</f>
        <v>360</v>
      </c>
      <c r="E14" s="201">
        <v>1367</v>
      </c>
      <c r="F14" s="200">
        <v>76478</v>
      </c>
      <c r="G14" s="201">
        <v>11</v>
      </c>
      <c r="H14" s="200">
        <v>421</v>
      </c>
      <c r="L14" s="332"/>
    </row>
    <row r="15" spans="1:12" ht="21.75" thickBot="1">
      <c r="A15" s="11" t="s">
        <v>33</v>
      </c>
      <c r="B15" s="7">
        <f>'1-13'!B9</f>
        <v>2032</v>
      </c>
      <c r="C15" s="201">
        <v>0</v>
      </c>
      <c r="D15" s="7">
        <f>'1-7'!H14</f>
        <v>1</v>
      </c>
      <c r="E15" s="201">
        <v>122</v>
      </c>
      <c r="F15" s="200">
        <v>26023</v>
      </c>
      <c r="G15" s="201">
        <v>26</v>
      </c>
      <c r="H15" s="200">
        <v>15</v>
      </c>
      <c r="L15" s="332"/>
    </row>
    <row r="16" spans="1:12" ht="21.75" thickBot="1">
      <c r="A16" s="11" t="s">
        <v>44</v>
      </c>
      <c r="B16" s="7">
        <f>'1-13'!B10</f>
        <v>2852</v>
      </c>
      <c r="C16" s="201">
        <v>0</v>
      </c>
      <c r="D16" s="7">
        <f>'1-7'!H15</f>
        <v>43</v>
      </c>
      <c r="E16" s="201">
        <v>134</v>
      </c>
      <c r="F16" s="200">
        <v>6439</v>
      </c>
      <c r="G16" s="201">
        <v>0</v>
      </c>
      <c r="H16" s="200">
        <v>23</v>
      </c>
      <c r="L16" s="332"/>
    </row>
    <row r="17" spans="1:12" ht="21.75" thickBot="1">
      <c r="A17" s="11" t="s">
        <v>1</v>
      </c>
      <c r="B17" s="7">
        <f>'1-13'!B11</f>
        <v>935</v>
      </c>
      <c r="C17" s="201">
        <v>0</v>
      </c>
      <c r="D17" s="7">
        <f>'1-7'!H16</f>
        <v>2114</v>
      </c>
      <c r="E17" s="201">
        <v>663</v>
      </c>
      <c r="F17" s="200">
        <v>6084</v>
      </c>
      <c r="G17" s="201">
        <v>5</v>
      </c>
      <c r="H17" s="200">
        <v>8</v>
      </c>
      <c r="L17" s="332"/>
    </row>
    <row r="18" spans="1:12" ht="21.75" thickBot="1">
      <c r="A18" s="11" t="s">
        <v>45</v>
      </c>
      <c r="B18" s="7">
        <f>'1-13'!B12</f>
        <v>7126</v>
      </c>
      <c r="C18" s="201">
        <v>0</v>
      </c>
      <c r="D18" s="7">
        <f>'1-7'!H17</f>
        <v>5</v>
      </c>
      <c r="E18" s="201">
        <v>173</v>
      </c>
      <c r="F18" s="200">
        <v>21178</v>
      </c>
      <c r="G18" s="201">
        <v>5</v>
      </c>
      <c r="H18" s="200">
        <v>31</v>
      </c>
      <c r="L18" s="332"/>
    </row>
    <row r="19" spans="1:12" ht="21.75" thickBot="1">
      <c r="A19" s="11" t="s">
        <v>46</v>
      </c>
      <c r="B19" s="7">
        <f>'1-13'!B13</f>
        <v>2743</v>
      </c>
      <c r="C19" s="201">
        <v>0</v>
      </c>
      <c r="D19" s="7">
        <f>'1-7'!H18</f>
        <v>199</v>
      </c>
      <c r="E19" s="201">
        <v>881</v>
      </c>
      <c r="F19" s="200">
        <v>8997</v>
      </c>
      <c r="G19" s="201">
        <v>186</v>
      </c>
      <c r="H19" s="200">
        <v>7</v>
      </c>
      <c r="L19" s="332"/>
    </row>
    <row r="20" spans="1:12" ht="21.75" thickBot="1">
      <c r="A20" s="11" t="s">
        <v>47</v>
      </c>
      <c r="B20" s="7">
        <f>'1-13'!B14</f>
        <v>9995</v>
      </c>
      <c r="C20" s="201">
        <v>38</v>
      </c>
      <c r="D20" s="7">
        <f>'1-7'!H19</f>
        <v>979</v>
      </c>
      <c r="E20" s="201">
        <v>2438</v>
      </c>
      <c r="F20" s="200">
        <v>61697</v>
      </c>
      <c r="G20" s="201">
        <v>410</v>
      </c>
      <c r="H20" s="200">
        <v>151</v>
      </c>
      <c r="L20" s="332"/>
    </row>
    <row r="21" spans="1:12" ht="21.75" thickBot="1">
      <c r="A21" s="11" t="s">
        <v>28</v>
      </c>
      <c r="B21" s="7">
        <f>'1-13'!B15</f>
        <v>1984</v>
      </c>
      <c r="C21" s="201">
        <v>0</v>
      </c>
      <c r="D21" s="7">
        <f>'1-7'!H20</f>
        <v>193</v>
      </c>
      <c r="E21" s="201">
        <v>331</v>
      </c>
      <c r="F21" s="200">
        <v>8690</v>
      </c>
      <c r="G21" s="201">
        <v>126</v>
      </c>
      <c r="H21" s="200">
        <v>35</v>
      </c>
      <c r="L21" s="332"/>
    </row>
    <row r="22" spans="1:12" ht="21.75" thickBot="1">
      <c r="A22" s="11" t="s">
        <v>2</v>
      </c>
      <c r="B22" s="7">
        <f>'1-13'!B16</f>
        <v>1836</v>
      </c>
      <c r="C22" s="201">
        <v>1</v>
      </c>
      <c r="D22" s="7">
        <f>'1-7'!H21</f>
        <v>1014</v>
      </c>
      <c r="E22" s="201">
        <v>1106</v>
      </c>
      <c r="F22" s="200">
        <v>35392</v>
      </c>
      <c r="G22" s="201">
        <v>9</v>
      </c>
      <c r="H22" s="200">
        <v>28</v>
      </c>
      <c r="L22" s="332"/>
    </row>
    <row r="23" spans="1:12" ht="21.75" thickBot="1">
      <c r="A23" s="11" t="s">
        <v>3</v>
      </c>
      <c r="B23" s="7">
        <f>'1-13'!B17</f>
        <v>5417</v>
      </c>
      <c r="C23" s="201">
        <v>0</v>
      </c>
      <c r="D23" s="7">
        <f>'1-7'!H22</f>
        <v>311</v>
      </c>
      <c r="E23" s="201">
        <v>336</v>
      </c>
      <c r="F23" s="200">
        <v>13192</v>
      </c>
      <c r="G23" s="201">
        <v>31</v>
      </c>
      <c r="H23" s="200">
        <v>22</v>
      </c>
      <c r="L23" s="332"/>
    </row>
    <row r="24" spans="1:12" ht="21.75" thickBot="1">
      <c r="A24" s="11" t="s">
        <v>4</v>
      </c>
      <c r="B24" s="7">
        <f>'1-13'!B18</f>
        <v>2457</v>
      </c>
      <c r="C24" s="201">
        <v>25</v>
      </c>
      <c r="D24" s="7">
        <f>'1-7'!H23</f>
        <v>143</v>
      </c>
      <c r="E24" s="201">
        <v>366</v>
      </c>
      <c r="F24" s="200">
        <v>9069</v>
      </c>
      <c r="G24" s="201">
        <v>1</v>
      </c>
      <c r="H24" s="200">
        <v>21</v>
      </c>
      <c r="L24" s="332"/>
    </row>
    <row r="25" spans="1:12" ht="21.75" thickBot="1">
      <c r="A25" s="11" t="s">
        <v>48</v>
      </c>
      <c r="B25" s="7">
        <f>'1-13'!B19</f>
        <v>1241</v>
      </c>
      <c r="C25" s="201">
        <v>0</v>
      </c>
      <c r="D25" s="7">
        <f>'1-7'!H24</f>
        <v>279</v>
      </c>
      <c r="E25" s="201">
        <v>841</v>
      </c>
      <c r="F25" s="200">
        <v>13251</v>
      </c>
      <c r="G25" s="201">
        <v>1</v>
      </c>
      <c r="H25" s="200">
        <v>0</v>
      </c>
      <c r="L25" s="332"/>
    </row>
    <row r="26" spans="1:12" ht="21.75" thickBot="1">
      <c r="A26" s="11" t="s">
        <v>49</v>
      </c>
      <c r="B26" s="7">
        <f>'1-13'!B20</f>
        <v>2303</v>
      </c>
      <c r="C26" s="201">
        <v>7</v>
      </c>
      <c r="D26" s="7">
        <f>'1-7'!H25</f>
        <v>1351</v>
      </c>
      <c r="E26" s="201">
        <v>258</v>
      </c>
      <c r="F26" s="200">
        <v>27541</v>
      </c>
      <c r="G26" s="201">
        <v>0</v>
      </c>
      <c r="H26" s="200">
        <v>0</v>
      </c>
      <c r="L26" s="332"/>
    </row>
    <row r="27" spans="1:12" ht="21.75" thickBot="1">
      <c r="A27" s="11" t="s">
        <v>50</v>
      </c>
      <c r="B27" s="7">
        <f>'1-13'!B21</f>
        <v>2828</v>
      </c>
      <c r="C27" s="201">
        <v>0</v>
      </c>
      <c r="D27" s="7">
        <f>'1-7'!H26</f>
        <v>52</v>
      </c>
      <c r="E27" s="201">
        <v>185</v>
      </c>
      <c r="F27" s="200">
        <v>31423</v>
      </c>
      <c r="G27" s="201">
        <v>242</v>
      </c>
      <c r="H27" s="200">
        <v>21</v>
      </c>
      <c r="L27" s="332"/>
    </row>
    <row r="28" spans="1:12" ht="21.75" thickBot="1">
      <c r="A28" s="11" t="s">
        <v>51</v>
      </c>
      <c r="B28" s="7">
        <f>'1-13'!B22</f>
        <v>1532</v>
      </c>
      <c r="C28" s="201">
        <v>0</v>
      </c>
      <c r="D28" s="7">
        <f>'1-7'!H27</f>
        <v>231</v>
      </c>
      <c r="E28" s="201">
        <v>185</v>
      </c>
      <c r="F28" s="200">
        <v>16362</v>
      </c>
      <c r="G28" s="201">
        <v>0</v>
      </c>
      <c r="H28" s="200">
        <v>6</v>
      </c>
      <c r="L28" s="332"/>
    </row>
    <row r="29" spans="1:12" ht="21.75" thickBot="1">
      <c r="A29" s="11" t="s">
        <v>5</v>
      </c>
      <c r="B29" s="7">
        <f>'1-13'!B23</f>
        <v>18834</v>
      </c>
      <c r="C29" s="201">
        <v>0</v>
      </c>
      <c r="D29" s="7">
        <f>'1-7'!H28</f>
        <v>4141</v>
      </c>
      <c r="E29" s="201">
        <v>1172</v>
      </c>
      <c r="F29" s="200">
        <v>66312</v>
      </c>
      <c r="G29" s="201">
        <v>40</v>
      </c>
      <c r="H29" s="200">
        <v>125</v>
      </c>
      <c r="L29" s="332"/>
    </row>
    <row r="30" spans="1:12" ht="21.75" thickBot="1">
      <c r="A30" s="11" t="s">
        <v>52</v>
      </c>
      <c r="B30" s="7">
        <f>'1-13'!B24</f>
        <v>1199</v>
      </c>
      <c r="C30" s="201">
        <v>0</v>
      </c>
      <c r="D30" s="7">
        <f>'1-7'!H29</f>
        <v>396</v>
      </c>
      <c r="E30" s="201">
        <v>286</v>
      </c>
      <c r="F30" s="200">
        <v>21595</v>
      </c>
      <c r="G30" s="201">
        <v>1</v>
      </c>
      <c r="H30" s="200">
        <v>21</v>
      </c>
      <c r="L30" s="332"/>
    </row>
    <row r="31" spans="1:12" ht="21.75" thickBot="1">
      <c r="A31" s="11" t="s">
        <v>6</v>
      </c>
      <c r="B31" s="7">
        <f>'1-13'!B25</f>
        <v>4221</v>
      </c>
      <c r="C31" s="201">
        <v>0</v>
      </c>
      <c r="D31" s="7">
        <f>'1-7'!H30</f>
        <v>15</v>
      </c>
      <c r="E31" s="201">
        <v>121</v>
      </c>
      <c r="F31" s="200">
        <v>11538</v>
      </c>
      <c r="G31" s="201">
        <v>144</v>
      </c>
      <c r="H31" s="200">
        <v>35</v>
      </c>
      <c r="L31" s="332"/>
    </row>
    <row r="32" spans="1:12" ht="21.75" thickBot="1">
      <c r="A32" s="11" t="s">
        <v>53</v>
      </c>
      <c r="B32" s="7">
        <f>'1-13'!B26</f>
        <v>11298</v>
      </c>
      <c r="C32" s="201">
        <v>0</v>
      </c>
      <c r="D32" s="7">
        <f>'1-7'!H31</f>
        <v>2426</v>
      </c>
      <c r="E32" s="201">
        <v>395</v>
      </c>
      <c r="F32" s="200">
        <v>19082</v>
      </c>
      <c r="G32" s="201">
        <v>326</v>
      </c>
      <c r="H32" s="200">
        <v>83</v>
      </c>
      <c r="L32" s="332"/>
    </row>
    <row r="33" spans="1:12" ht="21.75" thickBot="1">
      <c r="A33" s="11" t="s">
        <v>54</v>
      </c>
      <c r="B33" s="7">
        <f>'1-13'!B27</f>
        <v>9962</v>
      </c>
      <c r="C33" s="201">
        <v>0</v>
      </c>
      <c r="D33" s="7">
        <f>'1-7'!H32</f>
        <v>32</v>
      </c>
      <c r="E33" s="201">
        <v>1335</v>
      </c>
      <c r="F33" s="200">
        <v>28247</v>
      </c>
      <c r="G33" s="201">
        <v>11</v>
      </c>
      <c r="H33" s="200">
        <v>50</v>
      </c>
      <c r="L33" s="332"/>
    </row>
    <row r="34" spans="1:12" ht="21.75" thickBot="1">
      <c r="A34" s="11" t="s">
        <v>55</v>
      </c>
      <c r="B34" s="7">
        <f>'1-13'!B28</f>
        <v>4932</v>
      </c>
      <c r="C34" s="201">
        <v>0</v>
      </c>
      <c r="D34" s="7">
        <f>'1-7'!H33</f>
        <v>12</v>
      </c>
      <c r="E34" s="201">
        <v>523</v>
      </c>
      <c r="F34" s="200">
        <v>28095</v>
      </c>
      <c r="G34" s="201">
        <v>3</v>
      </c>
      <c r="H34" s="200">
        <v>131</v>
      </c>
      <c r="L34" s="332"/>
    </row>
    <row r="35" spans="1:12" ht="21.75" thickBot="1">
      <c r="A35" s="11" t="s">
        <v>56</v>
      </c>
      <c r="B35" s="7">
        <f>'1-13'!B29</f>
        <v>894</v>
      </c>
      <c r="C35" s="201">
        <v>0</v>
      </c>
      <c r="D35" s="7">
        <f>'1-7'!H34</f>
        <v>0</v>
      </c>
      <c r="E35" s="201">
        <v>410</v>
      </c>
      <c r="F35" s="200">
        <v>3731</v>
      </c>
      <c r="G35" s="201">
        <v>0</v>
      </c>
      <c r="H35" s="200">
        <v>3</v>
      </c>
      <c r="L35" s="332"/>
    </row>
    <row r="36" spans="1:12" ht="21.75" thickBot="1">
      <c r="A36" s="11" t="s">
        <v>7</v>
      </c>
      <c r="B36" s="7">
        <f>'1-13'!B30</f>
        <v>6380</v>
      </c>
      <c r="C36" s="201">
        <v>22</v>
      </c>
      <c r="D36" s="7">
        <f>'1-7'!H35</f>
        <v>1922</v>
      </c>
      <c r="E36" s="201">
        <v>1055</v>
      </c>
      <c r="F36" s="200">
        <v>16473</v>
      </c>
      <c r="G36" s="201">
        <v>133</v>
      </c>
      <c r="H36" s="200">
        <v>15</v>
      </c>
      <c r="L36" s="332"/>
    </row>
    <row r="37" spans="1:12" ht="21.75" thickBot="1">
      <c r="A37" s="11" t="s">
        <v>57</v>
      </c>
      <c r="B37" s="7">
        <f>'1-13'!B31</f>
        <v>6484</v>
      </c>
      <c r="C37" s="201">
        <v>3</v>
      </c>
      <c r="D37" s="7">
        <f>'1-7'!H36</f>
        <v>259</v>
      </c>
      <c r="E37" s="201">
        <v>1404</v>
      </c>
      <c r="F37" s="200">
        <v>26997</v>
      </c>
      <c r="G37" s="201">
        <v>48</v>
      </c>
      <c r="H37" s="200">
        <v>188</v>
      </c>
      <c r="L37" s="332"/>
    </row>
    <row r="38" spans="1:12" ht="21.75" thickBot="1">
      <c r="A38" s="11" t="s">
        <v>8</v>
      </c>
      <c r="B38" s="7">
        <f>'1-13'!B32</f>
        <v>2691</v>
      </c>
      <c r="C38" s="201">
        <v>3</v>
      </c>
      <c r="D38" s="7">
        <f>'1-7'!H37</f>
        <v>198</v>
      </c>
      <c r="E38" s="201">
        <v>654</v>
      </c>
      <c r="F38" s="200">
        <v>24174</v>
      </c>
      <c r="G38" s="201">
        <v>1</v>
      </c>
      <c r="H38" s="200">
        <v>78</v>
      </c>
      <c r="L38" s="332"/>
    </row>
    <row r="39" spans="1:12" ht="21.75" thickBot="1">
      <c r="A39" s="11" t="s">
        <v>9</v>
      </c>
      <c r="B39" s="7">
        <f>'1-13'!B33</f>
        <v>14412</v>
      </c>
      <c r="C39" s="201">
        <v>3</v>
      </c>
      <c r="D39" s="7">
        <f>'1-7'!H38</f>
        <v>16195</v>
      </c>
      <c r="E39" s="201">
        <v>2191</v>
      </c>
      <c r="F39" s="200">
        <v>42364</v>
      </c>
      <c r="G39" s="201">
        <v>12</v>
      </c>
      <c r="H39" s="200">
        <v>142</v>
      </c>
    </row>
    <row r="40" spans="1:12" ht="21.75" thickBot="1">
      <c r="A40" s="11" t="s">
        <v>58</v>
      </c>
      <c r="B40" s="7">
        <f>'1-13'!B34</f>
        <v>6570</v>
      </c>
      <c r="C40" s="201">
        <v>1</v>
      </c>
      <c r="D40" s="7">
        <f>'1-7'!H39</f>
        <v>121</v>
      </c>
      <c r="E40" s="201">
        <v>629</v>
      </c>
      <c r="F40" s="200">
        <v>17733</v>
      </c>
      <c r="G40" s="201">
        <v>2</v>
      </c>
      <c r="H40" s="200">
        <v>49</v>
      </c>
    </row>
    <row r="41" spans="1:12" ht="21.75" thickBot="1">
      <c r="A41" s="11" t="s">
        <v>10</v>
      </c>
      <c r="B41" s="7">
        <f>'1-13'!B35</f>
        <v>1336</v>
      </c>
      <c r="C41" s="201">
        <v>3</v>
      </c>
      <c r="D41" s="7">
        <f>'1-7'!H40</f>
        <v>227</v>
      </c>
      <c r="E41" s="201">
        <v>769</v>
      </c>
      <c r="F41" s="200">
        <v>6315</v>
      </c>
      <c r="G41" s="201">
        <v>8</v>
      </c>
      <c r="H41" s="200">
        <v>1</v>
      </c>
    </row>
    <row r="42" spans="1:12" ht="21.75" thickBot="1">
      <c r="A42" s="11" t="s">
        <v>11</v>
      </c>
      <c r="B42" s="7">
        <f>'1-13'!B36</f>
        <v>8667</v>
      </c>
      <c r="C42" s="201">
        <v>0</v>
      </c>
      <c r="D42" s="7">
        <f>'1-7'!H41</f>
        <v>612</v>
      </c>
      <c r="E42" s="201">
        <v>664</v>
      </c>
      <c r="F42" s="200">
        <v>29123</v>
      </c>
      <c r="G42" s="201">
        <v>92</v>
      </c>
      <c r="H42" s="200">
        <v>147</v>
      </c>
    </row>
    <row r="43" spans="1:12" ht="21.75" thickBot="1">
      <c r="A43" s="11" t="s">
        <v>59</v>
      </c>
      <c r="B43" s="7">
        <f>'1-13'!B37</f>
        <v>7082</v>
      </c>
      <c r="C43" s="201">
        <v>53</v>
      </c>
      <c r="D43" s="7">
        <f>'1-7'!H42</f>
        <v>0</v>
      </c>
      <c r="E43" s="201">
        <v>384</v>
      </c>
      <c r="F43" s="200">
        <v>15805</v>
      </c>
      <c r="G43" s="201">
        <v>0</v>
      </c>
      <c r="H43" s="200">
        <v>10</v>
      </c>
    </row>
  </sheetData>
  <mergeCells count="9">
    <mergeCell ref="A1:H1"/>
    <mergeCell ref="A2:A3"/>
    <mergeCell ref="B2:B3"/>
    <mergeCell ref="C2:C3"/>
    <mergeCell ref="D2:D3"/>
    <mergeCell ref="E2:E3"/>
    <mergeCell ref="F2:F3"/>
    <mergeCell ref="G2:G3"/>
    <mergeCell ref="H2:H3"/>
  </mergeCells>
  <printOptions horizontalCentered="1" verticalCentered="1"/>
  <pageMargins left="0.39370078740157483" right="0.59055118110236227" top="0.19685039370078741" bottom="0.39370078740157483" header="0" footer="0"/>
  <pageSetup paperSize="9" scale="75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C1D90-F3F4-4D04-9CFE-2FA55ED4B24A}">
  <sheetPr>
    <tabColor rgb="FF9999FF"/>
    <pageSetUpPr fitToPage="1"/>
  </sheetPr>
  <dimension ref="A1:AH42"/>
  <sheetViews>
    <sheetView rightToLeft="1" view="pageBreakPreview" zoomScale="60" workbookViewId="0">
      <selection sqref="A1:Q1"/>
    </sheetView>
  </sheetViews>
  <sheetFormatPr defaultColWidth="7.140625" defaultRowHeight="15.75"/>
  <cols>
    <col min="1" max="1" width="17.42578125" style="44" customWidth="1"/>
    <col min="2" max="2" width="7.140625" style="35" customWidth="1"/>
    <col min="3" max="3" width="7.85546875" style="35" customWidth="1"/>
    <col min="4" max="5" width="7.140625" style="35" customWidth="1"/>
    <col min="6" max="6" width="7.85546875" style="35" customWidth="1"/>
    <col min="7" max="9" width="6.5703125" style="35" customWidth="1"/>
    <col min="10" max="10" width="6.7109375" style="35" customWidth="1"/>
    <col min="11" max="11" width="8" style="35" customWidth="1"/>
    <col min="12" max="12" width="6.140625" style="35" customWidth="1"/>
    <col min="13" max="13" width="6.7109375" style="35" customWidth="1"/>
    <col min="14" max="14" width="7.5703125" style="35" customWidth="1"/>
    <col min="15" max="15" width="7.28515625" style="35" customWidth="1"/>
    <col min="16" max="16" width="5.42578125" style="35" customWidth="1"/>
    <col min="17" max="17" width="6.85546875" style="35" bestFit="1" customWidth="1"/>
    <col min="18" max="228" width="10.28515625" style="35" customWidth="1"/>
    <col min="229" max="229" width="16.85546875" style="35" customWidth="1"/>
    <col min="230" max="230" width="10" style="35" customWidth="1"/>
    <col min="231" max="231" width="7.7109375" style="35" customWidth="1"/>
    <col min="232" max="232" width="6.85546875" style="35" customWidth="1"/>
    <col min="233" max="233" width="7.140625" style="35"/>
    <col min="234" max="234" width="17.42578125" style="35" customWidth="1"/>
    <col min="235" max="235" width="7.140625" style="35"/>
    <col min="236" max="236" width="7.85546875" style="35" customWidth="1"/>
    <col min="237" max="238" width="7.140625" style="35"/>
    <col min="239" max="239" width="6.7109375" style="35" customWidth="1"/>
    <col min="240" max="242" width="6.5703125" style="35" customWidth="1"/>
    <col min="243" max="243" width="6.7109375" style="35" customWidth="1"/>
    <col min="244" max="244" width="8" style="35" customWidth="1"/>
    <col min="245" max="245" width="6.140625" style="35" customWidth="1"/>
    <col min="246" max="246" width="6.7109375" style="35" customWidth="1"/>
    <col min="247" max="247" width="7.5703125" style="35" customWidth="1"/>
    <col min="248" max="248" width="7.28515625" style="35" customWidth="1"/>
    <col min="249" max="249" width="5.42578125" style="35" customWidth="1"/>
    <col min="250" max="250" width="6.85546875" style="35" bestFit="1" customWidth="1"/>
    <col min="251" max="251" width="10" style="35" customWidth="1"/>
    <col min="252" max="484" width="10.28515625" style="35" customWidth="1"/>
    <col min="485" max="485" width="16.85546875" style="35" customWidth="1"/>
    <col min="486" max="486" width="10" style="35" customWidth="1"/>
    <col min="487" max="487" width="7.7109375" style="35" customWidth="1"/>
    <col min="488" max="488" width="6.85546875" style="35" customWidth="1"/>
    <col min="489" max="489" width="7.140625" style="35"/>
    <col min="490" max="490" width="17.42578125" style="35" customWidth="1"/>
    <col min="491" max="491" width="7.140625" style="35"/>
    <col min="492" max="492" width="7.85546875" style="35" customWidth="1"/>
    <col min="493" max="494" width="7.140625" style="35"/>
    <col min="495" max="495" width="6.7109375" style="35" customWidth="1"/>
    <col min="496" max="498" width="6.5703125" style="35" customWidth="1"/>
    <col min="499" max="499" width="6.7109375" style="35" customWidth="1"/>
    <col min="500" max="500" width="8" style="35" customWidth="1"/>
    <col min="501" max="501" width="6.140625" style="35" customWidth="1"/>
    <col min="502" max="502" width="6.7109375" style="35" customWidth="1"/>
    <col min="503" max="503" width="7.5703125" style="35" customWidth="1"/>
    <col min="504" max="504" width="7.28515625" style="35" customWidth="1"/>
    <col min="505" max="505" width="5.42578125" style="35" customWidth="1"/>
    <col min="506" max="506" width="6.85546875" style="35" bestFit="1" customWidth="1"/>
    <col min="507" max="507" width="10" style="35" customWidth="1"/>
    <col min="508" max="740" width="10.28515625" style="35" customWidth="1"/>
    <col min="741" max="741" width="16.85546875" style="35" customWidth="1"/>
    <col min="742" max="742" width="10" style="35" customWidth="1"/>
    <col min="743" max="743" width="7.7109375" style="35" customWidth="1"/>
    <col min="744" max="744" width="6.85546875" style="35" customWidth="1"/>
    <col min="745" max="745" width="7.140625" style="35"/>
    <col min="746" max="746" width="17.42578125" style="35" customWidth="1"/>
    <col min="747" max="747" width="7.140625" style="35"/>
    <col min="748" max="748" width="7.85546875" style="35" customWidth="1"/>
    <col min="749" max="750" width="7.140625" style="35"/>
    <col min="751" max="751" width="6.7109375" style="35" customWidth="1"/>
    <col min="752" max="754" width="6.5703125" style="35" customWidth="1"/>
    <col min="755" max="755" width="6.7109375" style="35" customWidth="1"/>
    <col min="756" max="756" width="8" style="35" customWidth="1"/>
    <col min="757" max="757" width="6.140625" style="35" customWidth="1"/>
    <col min="758" max="758" width="6.7109375" style="35" customWidth="1"/>
    <col min="759" max="759" width="7.5703125" style="35" customWidth="1"/>
    <col min="760" max="760" width="7.28515625" style="35" customWidth="1"/>
    <col min="761" max="761" width="5.42578125" style="35" customWidth="1"/>
    <col min="762" max="762" width="6.85546875" style="35" bestFit="1" customWidth="1"/>
    <col min="763" max="763" width="10" style="35" customWidth="1"/>
    <col min="764" max="996" width="10.28515625" style="35" customWidth="1"/>
    <col min="997" max="997" width="16.85546875" style="35" customWidth="1"/>
    <col min="998" max="998" width="10" style="35" customWidth="1"/>
    <col min="999" max="999" width="7.7109375" style="35" customWidth="1"/>
    <col min="1000" max="1000" width="6.85546875" style="35" customWidth="1"/>
    <col min="1001" max="1001" width="7.140625" style="35"/>
    <col min="1002" max="1002" width="17.42578125" style="35" customWidth="1"/>
    <col min="1003" max="1003" width="7.140625" style="35"/>
    <col min="1004" max="1004" width="7.85546875" style="35" customWidth="1"/>
    <col min="1005" max="1006" width="7.140625" style="35"/>
    <col min="1007" max="1007" width="6.7109375" style="35" customWidth="1"/>
    <col min="1008" max="1010" width="6.5703125" style="35" customWidth="1"/>
    <col min="1011" max="1011" width="6.7109375" style="35" customWidth="1"/>
    <col min="1012" max="1012" width="8" style="35" customWidth="1"/>
    <col min="1013" max="1013" width="6.140625" style="35" customWidth="1"/>
    <col min="1014" max="1014" width="6.7109375" style="35" customWidth="1"/>
    <col min="1015" max="1015" width="7.5703125" style="35" customWidth="1"/>
    <col min="1016" max="1016" width="7.28515625" style="35" customWidth="1"/>
    <col min="1017" max="1017" width="5.42578125" style="35" customWidth="1"/>
    <col min="1018" max="1018" width="6.85546875" style="35" bestFit="1" customWidth="1"/>
    <col min="1019" max="1019" width="10" style="35" customWidth="1"/>
    <col min="1020" max="1252" width="10.28515625" style="35" customWidth="1"/>
    <col min="1253" max="1253" width="16.85546875" style="35" customWidth="1"/>
    <col min="1254" max="1254" width="10" style="35" customWidth="1"/>
    <col min="1255" max="1255" width="7.7109375" style="35" customWidth="1"/>
    <col min="1256" max="1256" width="6.85546875" style="35" customWidth="1"/>
    <col min="1257" max="1257" width="7.140625" style="35"/>
    <col min="1258" max="1258" width="17.42578125" style="35" customWidth="1"/>
    <col min="1259" max="1259" width="7.140625" style="35"/>
    <col min="1260" max="1260" width="7.85546875" style="35" customWidth="1"/>
    <col min="1261" max="1262" width="7.140625" style="35"/>
    <col min="1263" max="1263" width="6.7109375" style="35" customWidth="1"/>
    <col min="1264" max="1266" width="6.5703125" style="35" customWidth="1"/>
    <col min="1267" max="1267" width="6.7109375" style="35" customWidth="1"/>
    <col min="1268" max="1268" width="8" style="35" customWidth="1"/>
    <col min="1269" max="1269" width="6.140625" style="35" customWidth="1"/>
    <col min="1270" max="1270" width="6.7109375" style="35" customWidth="1"/>
    <col min="1271" max="1271" width="7.5703125" style="35" customWidth="1"/>
    <col min="1272" max="1272" width="7.28515625" style="35" customWidth="1"/>
    <col min="1273" max="1273" width="5.42578125" style="35" customWidth="1"/>
    <col min="1274" max="1274" width="6.85546875" style="35" bestFit="1" customWidth="1"/>
    <col min="1275" max="1275" width="10" style="35" customWidth="1"/>
    <col min="1276" max="1508" width="10.28515625" style="35" customWidth="1"/>
    <col min="1509" max="1509" width="16.85546875" style="35" customWidth="1"/>
    <col min="1510" max="1510" width="10" style="35" customWidth="1"/>
    <col min="1511" max="1511" width="7.7109375" style="35" customWidth="1"/>
    <col min="1512" max="1512" width="6.85546875" style="35" customWidth="1"/>
    <col min="1513" max="1513" width="7.140625" style="35"/>
    <col min="1514" max="1514" width="17.42578125" style="35" customWidth="1"/>
    <col min="1515" max="1515" width="7.140625" style="35"/>
    <col min="1516" max="1516" width="7.85546875" style="35" customWidth="1"/>
    <col min="1517" max="1518" width="7.140625" style="35"/>
    <col min="1519" max="1519" width="6.7109375" style="35" customWidth="1"/>
    <col min="1520" max="1522" width="6.5703125" style="35" customWidth="1"/>
    <col min="1523" max="1523" width="6.7109375" style="35" customWidth="1"/>
    <col min="1524" max="1524" width="8" style="35" customWidth="1"/>
    <col min="1525" max="1525" width="6.140625" style="35" customWidth="1"/>
    <col min="1526" max="1526" width="6.7109375" style="35" customWidth="1"/>
    <col min="1527" max="1527" width="7.5703125" style="35" customWidth="1"/>
    <col min="1528" max="1528" width="7.28515625" style="35" customWidth="1"/>
    <col min="1529" max="1529" width="5.42578125" style="35" customWidth="1"/>
    <col min="1530" max="1530" width="6.85546875" style="35" bestFit="1" customWidth="1"/>
    <col min="1531" max="1531" width="10" style="35" customWidth="1"/>
    <col min="1532" max="1764" width="10.28515625" style="35" customWidth="1"/>
    <col min="1765" max="1765" width="16.85546875" style="35" customWidth="1"/>
    <col min="1766" max="1766" width="10" style="35" customWidth="1"/>
    <col min="1767" max="1767" width="7.7109375" style="35" customWidth="1"/>
    <col min="1768" max="1768" width="6.85546875" style="35" customWidth="1"/>
    <col min="1769" max="1769" width="7.140625" style="35"/>
    <col min="1770" max="1770" width="17.42578125" style="35" customWidth="1"/>
    <col min="1771" max="1771" width="7.140625" style="35"/>
    <col min="1772" max="1772" width="7.85546875" style="35" customWidth="1"/>
    <col min="1773" max="1774" width="7.140625" style="35"/>
    <col min="1775" max="1775" width="6.7109375" style="35" customWidth="1"/>
    <col min="1776" max="1778" width="6.5703125" style="35" customWidth="1"/>
    <col min="1779" max="1779" width="6.7109375" style="35" customWidth="1"/>
    <col min="1780" max="1780" width="8" style="35" customWidth="1"/>
    <col min="1781" max="1781" width="6.140625" style="35" customWidth="1"/>
    <col min="1782" max="1782" width="6.7109375" style="35" customWidth="1"/>
    <col min="1783" max="1783" width="7.5703125" style="35" customWidth="1"/>
    <col min="1784" max="1784" width="7.28515625" style="35" customWidth="1"/>
    <col min="1785" max="1785" width="5.42578125" style="35" customWidth="1"/>
    <col min="1786" max="1786" width="6.85546875" style="35" bestFit="1" customWidth="1"/>
    <col min="1787" max="1787" width="10" style="35" customWidth="1"/>
    <col min="1788" max="2020" width="10.28515625" style="35" customWidth="1"/>
    <col min="2021" max="2021" width="16.85546875" style="35" customWidth="1"/>
    <col min="2022" max="2022" width="10" style="35" customWidth="1"/>
    <col min="2023" max="2023" width="7.7109375" style="35" customWidth="1"/>
    <col min="2024" max="2024" width="6.85546875" style="35" customWidth="1"/>
    <col min="2025" max="2025" width="7.140625" style="35"/>
    <col min="2026" max="2026" width="17.42578125" style="35" customWidth="1"/>
    <col min="2027" max="2027" width="7.140625" style="35"/>
    <col min="2028" max="2028" width="7.85546875" style="35" customWidth="1"/>
    <col min="2029" max="2030" width="7.140625" style="35"/>
    <col min="2031" max="2031" width="6.7109375" style="35" customWidth="1"/>
    <col min="2032" max="2034" width="6.5703125" style="35" customWidth="1"/>
    <col min="2035" max="2035" width="6.7109375" style="35" customWidth="1"/>
    <col min="2036" max="2036" width="8" style="35" customWidth="1"/>
    <col min="2037" max="2037" width="6.140625" style="35" customWidth="1"/>
    <col min="2038" max="2038" width="6.7109375" style="35" customWidth="1"/>
    <col min="2039" max="2039" width="7.5703125" style="35" customWidth="1"/>
    <col min="2040" max="2040" width="7.28515625" style="35" customWidth="1"/>
    <col min="2041" max="2041" width="5.42578125" style="35" customWidth="1"/>
    <col min="2042" max="2042" width="6.85546875" style="35" bestFit="1" customWidth="1"/>
    <col min="2043" max="2043" width="10" style="35" customWidth="1"/>
    <col min="2044" max="2276" width="10.28515625" style="35" customWidth="1"/>
    <col min="2277" max="2277" width="16.85546875" style="35" customWidth="1"/>
    <col min="2278" max="2278" width="10" style="35" customWidth="1"/>
    <col min="2279" max="2279" width="7.7109375" style="35" customWidth="1"/>
    <col min="2280" max="2280" width="6.85546875" style="35" customWidth="1"/>
    <col min="2281" max="2281" width="7.140625" style="35"/>
    <col min="2282" max="2282" width="17.42578125" style="35" customWidth="1"/>
    <col min="2283" max="2283" width="7.140625" style="35"/>
    <col min="2284" max="2284" width="7.85546875" style="35" customWidth="1"/>
    <col min="2285" max="2286" width="7.140625" style="35"/>
    <col min="2287" max="2287" width="6.7109375" style="35" customWidth="1"/>
    <col min="2288" max="2290" width="6.5703125" style="35" customWidth="1"/>
    <col min="2291" max="2291" width="6.7109375" style="35" customWidth="1"/>
    <col min="2292" max="2292" width="8" style="35" customWidth="1"/>
    <col min="2293" max="2293" width="6.140625" style="35" customWidth="1"/>
    <col min="2294" max="2294" width="6.7109375" style="35" customWidth="1"/>
    <col min="2295" max="2295" width="7.5703125" style="35" customWidth="1"/>
    <col min="2296" max="2296" width="7.28515625" style="35" customWidth="1"/>
    <col min="2297" max="2297" width="5.42578125" style="35" customWidth="1"/>
    <col min="2298" max="2298" width="6.85546875" style="35" bestFit="1" customWidth="1"/>
    <col min="2299" max="2299" width="10" style="35" customWidth="1"/>
    <col min="2300" max="2532" width="10.28515625" style="35" customWidth="1"/>
    <col min="2533" max="2533" width="16.85546875" style="35" customWidth="1"/>
    <col min="2534" max="2534" width="10" style="35" customWidth="1"/>
    <col min="2535" max="2535" width="7.7109375" style="35" customWidth="1"/>
    <col min="2536" max="2536" width="6.85546875" style="35" customWidth="1"/>
    <col min="2537" max="2537" width="7.140625" style="35"/>
    <col min="2538" max="2538" width="17.42578125" style="35" customWidth="1"/>
    <col min="2539" max="2539" width="7.140625" style="35"/>
    <col min="2540" max="2540" width="7.85546875" style="35" customWidth="1"/>
    <col min="2541" max="2542" width="7.140625" style="35"/>
    <col min="2543" max="2543" width="6.7109375" style="35" customWidth="1"/>
    <col min="2544" max="2546" width="6.5703125" style="35" customWidth="1"/>
    <col min="2547" max="2547" width="6.7109375" style="35" customWidth="1"/>
    <col min="2548" max="2548" width="8" style="35" customWidth="1"/>
    <col min="2549" max="2549" width="6.140625" style="35" customWidth="1"/>
    <col min="2550" max="2550" width="6.7109375" style="35" customWidth="1"/>
    <col min="2551" max="2551" width="7.5703125" style="35" customWidth="1"/>
    <col min="2552" max="2552" width="7.28515625" style="35" customWidth="1"/>
    <col min="2553" max="2553" width="5.42578125" style="35" customWidth="1"/>
    <col min="2554" max="2554" width="6.85546875" style="35" bestFit="1" customWidth="1"/>
    <col min="2555" max="2555" width="10" style="35" customWidth="1"/>
    <col min="2556" max="2788" width="10.28515625" style="35" customWidth="1"/>
    <col min="2789" max="2789" width="16.85546875" style="35" customWidth="1"/>
    <col min="2790" max="2790" width="10" style="35" customWidth="1"/>
    <col min="2791" max="2791" width="7.7109375" style="35" customWidth="1"/>
    <col min="2792" max="2792" width="6.85546875" style="35" customWidth="1"/>
    <col min="2793" max="2793" width="7.140625" style="35"/>
    <col min="2794" max="2794" width="17.42578125" style="35" customWidth="1"/>
    <col min="2795" max="2795" width="7.140625" style="35"/>
    <col min="2796" max="2796" width="7.85546875" style="35" customWidth="1"/>
    <col min="2797" max="2798" width="7.140625" style="35"/>
    <col min="2799" max="2799" width="6.7109375" style="35" customWidth="1"/>
    <col min="2800" max="2802" width="6.5703125" style="35" customWidth="1"/>
    <col min="2803" max="2803" width="6.7109375" style="35" customWidth="1"/>
    <col min="2804" max="2804" width="8" style="35" customWidth="1"/>
    <col min="2805" max="2805" width="6.140625" style="35" customWidth="1"/>
    <col min="2806" max="2806" width="6.7109375" style="35" customWidth="1"/>
    <col min="2807" max="2807" width="7.5703125" style="35" customWidth="1"/>
    <col min="2808" max="2808" width="7.28515625" style="35" customWidth="1"/>
    <col min="2809" max="2809" width="5.42578125" style="35" customWidth="1"/>
    <col min="2810" max="2810" width="6.85546875" style="35" bestFit="1" customWidth="1"/>
    <col min="2811" max="2811" width="10" style="35" customWidth="1"/>
    <col min="2812" max="3044" width="10.28515625" style="35" customWidth="1"/>
    <col min="3045" max="3045" width="16.85546875" style="35" customWidth="1"/>
    <col min="3046" max="3046" width="10" style="35" customWidth="1"/>
    <col min="3047" max="3047" width="7.7109375" style="35" customWidth="1"/>
    <col min="3048" max="3048" width="6.85546875" style="35" customWidth="1"/>
    <col min="3049" max="3049" width="7.140625" style="35"/>
    <col min="3050" max="3050" width="17.42578125" style="35" customWidth="1"/>
    <col min="3051" max="3051" width="7.140625" style="35"/>
    <col min="3052" max="3052" width="7.85546875" style="35" customWidth="1"/>
    <col min="3053" max="3054" width="7.140625" style="35"/>
    <col min="3055" max="3055" width="6.7109375" style="35" customWidth="1"/>
    <col min="3056" max="3058" width="6.5703125" style="35" customWidth="1"/>
    <col min="3059" max="3059" width="6.7109375" style="35" customWidth="1"/>
    <col min="3060" max="3060" width="8" style="35" customWidth="1"/>
    <col min="3061" max="3061" width="6.140625" style="35" customWidth="1"/>
    <col min="3062" max="3062" width="6.7109375" style="35" customWidth="1"/>
    <col min="3063" max="3063" width="7.5703125" style="35" customWidth="1"/>
    <col min="3064" max="3064" width="7.28515625" style="35" customWidth="1"/>
    <col min="3065" max="3065" width="5.42578125" style="35" customWidth="1"/>
    <col min="3066" max="3066" width="6.85546875" style="35" bestFit="1" customWidth="1"/>
    <col min="3067" max="3067" width="10" style="35" customWidth="1"/>
    <col min="3068" max="3300" width="10.28515625" style="35" customWidth="1"/>
    <col min="3301" max="3301" width="16.85546875" style="35" customWidth="1"/>
    <col min="3302" max="3302" width="10" style="35" customWidth="1"/>
    <col min="3303" max="3303" width="7.7109375" style="35" customWidth="1"/>
    <col min="3304" max="3304" width="6.85546875" style="35" customWidth="1"/>
    <col min="3305" max="3305" width="7.140625" style="35"/>
    <col min="3306" max="3306" width="17.42578125" style="35" customWidth="1"/>
    <col min="3307" max="3307" width="7.140625" style="35"/>
    <col min="3308" max="3308" width="7.85546875" style="35" customWidth="1"/>
    <col min="3309" max="3310" width="7.140625" style="35"/>
    <col min="3311" max="3311" width="6.7109375" style="35" customWidth="1"/>
    <col min="3312" max="3314" width="6.5703125" style="35" customWidth="1"/>
    <col min="3315" max="3315" width="6.7109375" style="35" customWidth="1"/>
    <col min="3316" max="3316" width="8" style="35" customWidth="1"/>
    <col min="3317" max="3317" width="6.140625" style="35" customWidth="1"/>
    <col min="3318" max="3318" width="6.7109375" style="35" customWidth="1"/>
    <col min="3319" max="3319" width="7.5703125" style="35" customWidth="1"/>
    <col min="3320" max="3320" width="7.28515625" style="35" customWidth="1"/>
    <col min="3321" max="3321" width="5.42578125" style="35" customWidth="1"/>
    <col min="3322" max="3322" width="6.85546875" style="35" bestFit="1" customWidth="1"/>
    <col min="3323" max="3323" width="10" style="35" customWidth="1"/>
    <col min="3324" max="3556" width="10.28515625" style="35" customWidth="1"/>
    <col min="3557" max="3557" width="16.85546875" style="35" customWidth="1"/>
    <col min="3558" max="3558" width="10" style="35" customWidth="1"/>
    <col min="3559" max="3559" width="7.7109375" style="35" customWidth="1"/>
    <col min="3560" max="3560" width="6.85546875" style="35" customWidth="1"/>
    <col min="3561" max="3561" width="7.140625" style="35"/>
    <col min="3562" max="3562" width="17.42578125" style="35" customWidth="1"/>
    <col min="3563" max="3563" width="7.140625" style="35"/>
    <col min="3564" max="3564" width="7.85546875" style="35" customWidth="1"/>
    <col min="3565" max="3566" width="7.140625" style="35"/>
    <col min="3567" max="3567" width="6.7109375" style="35" customWidth="1"/>
    <col min="3568" max="3570" width="6.5703125" style="35" customWidth="1"/>
    <col min="3571" max="3571" width="6.7109375" style="35" customWidth="1"/>
    <col min="3572" max="3572" width="8" style="35" customWidth="1"/>
    <col min="3573" max="3573" width="6.140625" style="35" customWidth="1"/>
    <col min="3574" max="3574" width="6.7109375" style="35" customWidth="1"/>
    <col min="3575" max="3575" width="7.5703125" style="35" customWidth="1"/>
    <col min="3576" max="3576" width="7.28515625" style="35" customWidth="1"/>
    <col min="3577" max="3577" width="5.42578125" style="35" customWidth="1"/>
    <col min="3578" max="3578" width="6.85546875" style="35" bestFit="1" customWidth="1"/>
    <col min="3579" max="3579" width="10" style="35" customWidth="1"/>
    <col min="3580" max="3812" width="10.28515625" style="35" customWidth="1"/>
    <col min="3813" max="3813" width="16.85546875" style="35" customWidth="1"/>
    <col min="3814" max="3814" width="10" style="35" customWidth="1"/>
    <col min="3815" max="3815" width="7.7109375" style="35" customWidth="1"/>
    <col min="3816" max="3816" width="6.85546875" style="35" customWidth="1"/>
    <col min="3817" max="3817" width="7.140625" style="35"/>
    <col min="3818" max="3818" width="17.42578125" style="35" customWidth="1"/>
    <col min="3819" max="3819" width="7.140625" style="35"/>
    <col min="3820" max="3820" width="7.85546875" style="35" customWidth="1"/>
    <col min="3821" max="3822" width="7.140625" style="35"/>
    <col min="3823" max="3823" width="6.7109375" style="35" customWidth="1"/>
    <col min="3824" max="3826" width="6.5703125" style="35" customWidth="1"/>
    <col min="3827" max="3827" width="6.7109375" style="35" customWidth="1"/>
    <col min="3828" max="3828" width="8" style="35" customWidth="1"/>
    <col min="3829" max="3829" width="6.140625" style="35" customWidth="1"/>
    <col min="3830" max="3830" width="6.7109375" style="35" customWidth="1"/>
    <col min="3831" max="3831" width="7.5703125" style="35" customWidth="1"/>
    <col min="3832" max="3832" width="7.28515625" style="35" customWidth="1"/>
    <col min="3833" max="3833" width="5.42578125" style="35" customWidth="1"/>
    <col min="3834" max="3834" width="6.85546875" style="35" bestFit="1" customWidth="1"/>
    <col min="3835" max="3835" width="10" style="35" customWidth="1"/>
    <col min="3836" max="4068" width="10.28515625" style="35" customWidth="1"/>
    <col min="4069" max="4069" width="16.85546875" style="35" customWidth="1"/>
    <col min="4070" max="4070" width="10" style="35" customWidth="1"/>
    <col min="4071" max="4071" width="7.7109375" style="35" customWidth="1"/>
    <col min="4072" max="4072" width="6.85546875" style="35" customWidth="1"/>
    <col min="4073" max="4073" width="7.140625" style="35"/>
    <col min="4074" max="4074" width="17.42578125" style="35" customWidth="1"/>
    <col min="4075" max="4075" width="7.140625" style="35"/>
    <col min="4076" max="4076" width="7.85546875" style="35" customWidth="1"/>
    <col min="4077" max="4078" width="7.140625" style="35"/>
    <col min="4079" max="4079" width="6.7109375" style="35" customWidth="1"/>
    <col min="4080" max="4082" width="6.5703125" style="35" customWidth="1"/>
    <col min="4083" max="4083" width="6.7109375" style="35" customWidth="1"/>
    <col min="4084" max="4084" width="8" style="35" customWidth="1"/>
    <col min="4085" max="4085" width="6.140625" style="35" customWidth="1"/>
    <col min="4086" max="4086" width="6.7109375" style="35" customWidth="1"/>
    <col min="4087" max="4087" width="7.5703125" style="35" customWidth="1"/>
    <col min="4088" max="4088" width="7.28515625" style="35" customWidth="1"/>
    <col min="4089" max="4089" width="5.42578125" style="35" customWidth="1"/>
    <col min="4090" max="4090" width="6.85546875" style="35" bestFit="1" customWidth="1"/>
    <col min="4091" max="4091" width="10" style="35" customWidth="1"/>
    <col min="4092" max="4324" width="10.28515625" style="35" customWidth="1"/>
    <col min="4325" max="4325" width="16.85546875" style="35" customWidth="1"/>
    <col min="4326" max="4326" width="10" style="35" customWidth="1"/>
    <col min="4327" max="4327" width="7.7109375" style="35" customWidth="1"/>
    <col min="4328" max="4328" width="6.85546875" style="35" customWidth="1"/>
    <col min="4329" max="4329" width="7.140625" style="35"/>
    <col min="4330" max="4330" width="17.42578125" style="35" customWidth="1"/>
    <col min="4331" max="4331" width="7.140625" style="35"/>
    <col min="4332" max="4332" width="7.85546875" style="35" customWidth="1"/>
    <col min="4333" max="4334" width="7.140625" style="35"/>
    <col min="4335" max="4335" width="6.7109375" style="35" customWidth="1"/>
    <col min="4336" max="4338" width="6.5703125" style="35" customWidth="1"/>
    <col min="4339" max="4339" width="6.7109375" style="35" customWidth="1"/>
    <col min="4340" max="4340" width="8" style="35" customWidth="1"/>
    <col min="4341" max="4341" width="6.140625" style="35" customWidth="1"/>
    <col min="4342" max="4342" width="6.7109375" style="35" customWidth="1"/>
    <col min="4343" max="4343" width="7.5703125" style="35" customWidth="1"/>
    <col min="4344" max="4344" width="7.28515625" style="35" customWidth="1"/>
    <col min="4345" max="4345" width="5.42578125" style="35" customWidth="1"/>
    <col min="4346" max="4346" width="6.85546875" style="35" bestFit="1" customWidth="1"/>
    <col min="4347" max="4347" width="10" style="35" customWidth="1"/>
    <col min="4348" max="4580" width="10.28515625" style="35" customWidth="1"/>
    <col min="4581" max="4581" width="16.85546875" style="35" customWidth="1"/>
    <col min="4582" max="4582" width="10" style="35" customWidth="1"/>
    <col min="4583" max="4583" width="7.7109375" style="35" customWidth="1"/>
    <col min="4584" max="4584" width="6.85546875" style="35" customWidth="1"/>
    <col min="4585" max="4585" width="7.140625" style="35"/>
    <col min="4586" max="4586" width="17.42578125" style="35" customWidth="1"/>
    <col min="4587" max="4587" width="7.140625" style="35"/>
    <col min="4588" max="4588" width="7.85546875" style="35" customWidth="1"/>
    <col min="4589" max="4590" width="7.140625" style="35"/>
    <col min="4591" max="4591" width="6.7109375" style="35" customWidth="1"/>
    <col min="4592" max="4594" width="6.5703125" style="35" customWidth="1"/>
    <col min="4595" max="4595" width="6.7109375" style="35" customWidth="1"/>
    <col min="4596" max="4596" width="8" style="35" customWidth="1"/>
    <col min="4597" max="4597" width="6.140625" style="35" customWidth="1"/>
    <col min="4598" max="4598" width="6.7109375" style="35" customWidth="1"/>
    <col min="4599" max="4599" width="7.5703125" style="35" customWidth="1"/>
    <col min="4600" max="4600" width="7.28515625" style="35" customWidth="1"/>
    <col min="4601" max="4601" width="5.42578125" style="35" customWidth="1"/>
    <col min="4602" max="4602" width="6.85546875" style="35" bestFit="1" customWidth="1"/>
    <col min="4603" max="4603" width="10" style="35" customWidth="1"/>
    <col min="4604" max="4836" width="10.28515625" style="35" customWidth="1"/>
    <col min="4837" max="4837" width="16.85546875" style="35" customWidth="1"/>
    <col min="4838" max="4838" width="10" style="35" customWidth="1"/>
    <col min="4839" max="4839" width="7.7109375" style="35" customWidth="1"/>
    <col min="4840" max="4840" width="6.85546875" style="35" customWidth="1"/>
    <col min="4841" max="4841" width="7.140625" style="35"/>
    <col min="4842" max="4842" width="17.42578125" style="35" customWidth="1"/>
    <col min="4843" max="4843" width="7.140625" style="35"/>
    <col min="4844" max="4844" width="7.85546875" style="35" customWidth="1"/>
    <col min="4845" max="4846" width="7.140625" style="35"/>
    <col min="4847" max="4847" width="6.7109375" style="35" customWidth="1"/>
    <col min="4848" max="4850" width="6.5703125" style="35" customWidth="1"/>
    <col min="4851" max="4851" width="6.7109375" style="35" customWidth="1"/>
    <col min="4852" max="4852" width="8" style="35" customWidth="1"/>
    <col min="4853" max="4853" width="6.140625" style="35" customWidth="1"/>
    <col min="4854" max="4854" width="6.7109375" style="35" customWidth="1"/>
    <col min="4855" max="4855" width="7.5703125" style="35" customWidth="1"/>
    <col min="4856" max="4856" width="7.28515625" style="35" customWidth="1"/>
    <col min="4857" max="4857" width="5.42578125" style="35" customWidth="1"/>
    <col min="4858" max="4858" width="6.85546875" style="35" bestFit="1" customWidth="1"/>
    <col min="4859" max="4859" width="10" style="35" customWidth="1"/>
    <col min="4860" max="5092" width="10.28515625" style="35" customWidth="1"/>
    <col min="5093" max="5093" width="16.85546875" style="35" customWidth="1"/>
    <col min="5094" max="5094" width="10" style="35" customWidth="1"/>
    <col min="5095" max="5095" width="7.7109375" style="35" customWidth="1"/>
    <col min="5096" max="5096" width="6.85546875" style="35" customWidth="1"/>
    <col min="5097" max="5097" width="7.140625" style="35"/>
    <col min="5098" max="5098" width="17.42578125" style="35" customWidth="1"/>
    <col min="5099" max="5099" width="7.140625" style="35"/>
    <col min="5100" max="5100" width="7.85546875" style="35" customWidth="1"/>
    <col min="5101" max="5102" width="7.140625" style="35"/>
    <col min="5103" max="5103" width="6.7109375" style="35" customWidth="1"/>
    <col min="5104" max="5106" width="6.5703125" style="35" customWidth="1"/>
    <col min="5107" max="5107" width="6.7109375" style="35" customWidth="1"/>
    <col min="5108" max="5108" width="8" style="35" customWidth="1"/>
    <col min="5109" max="5109" width="6.140625" style="35" customWidth="1"/>
    <col min="5110" max="5110" width="6.7109375" style="35" customWidth="1"/>
    <col min="5111" max="5111" width="7.5703125" style="35" customWidth="1"/>
    <col min="5112" max="5112" width="7.28515625" style="35" customWidth="1"/>
    <col min="5113" max="5113" width="5.42578125" style="35" customWidth="1"/>
    <col min="5114" max="5114" width="6.85546875" style="35" bestFit="1" customWidth="1"/>
    <col min="5115" max="5115" width="10" style="35" customWidth="1"/>
    <col min="5116" max="5348" width="10.28515625" style="35" customWidth="1"/>
    <col min="5349" max="5349" width="16.85546875" style="35" customWidth="1"/>
    <col min="5350" max="5350" width="10" style="35" customWidth="1"/>
    <col min="5351" max="5351" width="7.7109375" style="35" customWidth="1"/>
    <col min="5352" max="5352" width="6.85546875" style="35" customWidth="1"/>
    <col min="5353" max="5353" width="7.140625" style="35"/>
    <col min="5354" max="5354" width="17.42578125" style="35" customWidth="1"/>
    <col min="5355" max="5355" width="7.140625" style="35"/>
    <col min="5356" max="5356" width="7.85546875" style="35" customWidth="1"/>
    <col min="5357" max="5358" width="7.140625" style="35"/>
    <col min="5359" max="5359" width="6.7109375" style="35" customWidth="1"/>
    <col min="5360" max="5362" width="6.5703125" style="35" customWidth="1"/>
    <col min="5363" max="5363" width="6.7109375" style="35" customWidth="1"/>
    <col min="5364" max="5364" width="8" style="35" customWidth="1"/>
    <col min="5365" max="5365" width="6.140625" style="35" customWidth="1"/>
    <col min="5366" max="5366" width="6.7109375" style="35" customWidth="1"/>
    <col min="5367" max="5367" width="7.5703125" style="35" customWidth="1"/>
    <col min="5368" max="5368" width="7.28515625" style="35" customWidth="1"/>
    <col min="5369" max="5369" width="5.42578125" style="35" customWidth="1"/>
    <col min="5370" max="5370" width="6.85546875" style="35" bestFit="1" customWidth="1"/>
    <col min="5371" max="5371" width="10" style="35" customWidth="1"/>
    <col min="5372" max="5604" width="10.28515625" style="35" customWidth="1"/>
    <col min="5605" max="5605" width="16.85546875" style="35" customWidth="1"/>
    <col min="5606" max="5606" width="10" style="35" customWidth="1"/>
    <col min="5607" max="5607" width="7.7109375" style="35" customWidth="1"/>
    <col min="5608" max="5608" width="6.85546875" style="35" customWidth="1"/>
    <col min="5609" max="5609" width="7.140625" style="35"/>
    <col min="5610" max="5610" width="17.42578125" style="35" customWidth="1"/>
    <col min="5611" max="5611" width="7.140625" style="35"/>
    <col min="5612" max="5612" width="7.85546875" style="35" customWidth="1"/>
    <col min="5613" max="5614" width="7.140625" style="35"/>
    <col min="5615" max="5615" width="6.7109375" style="35" customWidth="1"/>
    <col min="5616" max="5618" width="6.5703125" style="35" customWidth="1"/>
    <col min="5619" max="5619" width="6.7109375" style="35" customWidth="1"/>
    <col min="5620" max="5620" width="8" style="35" customWidth="1"/>
    <col min="5621" max="5621" width="6.140625" style="35" customWidth="1"/>
    <col min="5622" max="5622" width="6.7109375" style="35" customWidth="1"/>
    <col min="5623" max="5623" width="7.5703125" style="35" customWidth="1"/>
    <col min="5624" max="5624" width="7.28515625" style="35" customWidth="1"/>
    <col min="5625" max="5625" width="5.42578125" style="35" customWidth="1"/>
    <col min="5626" max="5626" width="6.85546875" style="35" bestFit="1" customWidth="1"/>
    <col min="5627" max="5627" width="10" style="35" customWidth="1"/>
    <col min="5628" max="5860" width="10.28515625" style="35" customWidth="1"/>
    <col min="5861" max="5861" width="16.85546875" style="35" customWidth="1"/>
    <col min="5862" max="5862" width="10" style="35" customWidth="1"/>
    <col min="5863" max="5863" width="7.7109375" style="35" customWidth="1"/>
    <col min="5864" max="5864" width="6.85546875" style="35" customWidth="1"/>
    <col min="5865" max="5865" width="7.140625" style="35"/>
    <col min="5866" max="5866" width="17.42578125" style="35" customWidth="1"/>
    <col min="5867" max="5867" width="7.140625" style="35"/>
    <col min="5868" max="5868" width="7.85546875" style="35" customWidth="1"/>
    <col min="5869" max="5870" width="7.140625" style="35"/>
    <col min="5871" max="5871" width="6.7109375" style="35" customWidth="1"/>
    <col min="5872" max="5874" width="6.5703125" style="35" customWidth="1"/>
    <col min="5875" max="5875" width="6.7109375" style="35" customWidth="1"/>
    <col min="5876" max="5876" width="8" style="35" customWidth="1"/>
    <col min="5877" max="5877" width="6.140625" style="35" customWidth="1"/>
    <col min="5878" max="5878" width="6.7109375" style="35" customWidth="1"/>
    <col min="5879" max="5879" width="7.5703125" style="35" customWidth="1"/>
    <col min="5880" max="5880" width="7.28515625" style="35" customWidth="1"/>
    <col min="5881" max="5881" width="5.42578125" style="35" customWidth="1"/>
    <col min="5882" max="5882" width="6.85546875" style="35" bestFit="1" customWidth="1"/>
    <col min="5883" max="5883" width="10" style="35" customWidth="1"/>
    <col min="5884" max="6116" width="10.28515625" style="35" customWidth="1"/>
    <col min="6117" max="6117" width="16.85546875" style="35" customWidth="1"/>
    <col min="6118" max="6118" width="10" style="35" customWidth="1"/>
    <col min="6119" max="6119" width="7.7109375" style="35" customWidth="1"/>
    <col min="6120" max="6120" width="6.85546875" style="35" customWidth="1"/>
    <col min="6121" max="6121" width="7.140625" style="35"/>
    <col min="6122" max="6122" width="17.42578125" style="35" customWidth="1"/>
    <col min="6123" max="6123" width="7.140625" style="35"/>
    <col min="6124" max="6124" width="7.85546875" style="35" customWidth="1"/>
    <col min="6125" max="6126" width="7.140625" style="35"/>
    <col min="6127" max="6127" width="6.7109375" style="35" customWidth="1"/>
    <col min="6128" max="6130" width="6.5703125" style="35" customWidth="1"/>
    <col min="6131" max="6131" width="6.7109375" style="35" customWidth="1"/>
    <col min="6132" max="6132" width="8" style="35" customWidth="1"/>
    <col min="6133" max="6133" width="6.140625" style="35" customWidth="1"/>
    <col min="6134" max="6134" width="6.7109375" style="35" customWidth="1"/>
    <col min="6135" max="6135" width="7.5703125" style="35" customWidth="1"/>
    <col min="6136" max="6136" width="7.28515625" style="35" customWidth="1"/>
    <col min="6137" max="6137" width="5.42578125" style="35" customWidth="1"/>
    <col min="6138" max="6138" width="6.85546875" style="35" bestFit="1" customWidth="1"/>
    <col min="6139" max="6139" width="10" style="35" customWidth="1"/>
    <col min="6140" max="6372" width="10.28515625" style="35" customWidth="1"/>
    <col min="6373" max="6373" width="16.85546875" style="35" customWidth="1"/>
    <col min="6374" max="6374" width="10" style="35" customWidth="1"/>
    <col min="6375" max="6375" width="7.7109375" style="35" customWidth="1"/>
    <col min="6376" max="6376" width="6.85546875" style="35" customWidth="1"/>
    <col min="6377" max="6377" width="7.140625" style="35"/>
    <col min="6378" max="6378" width="17.42578125" style="35" customWidth="1"/>
    <col min="6379" max="6379" width="7.140625" style="35"/>
    <col min="6380" max="6380" width="7.85546875" style="35" customWidth="1"/>
    <col min="6381" max="6382" width="7.140625" style="35"/>
    <col min="6383" max="6383" width="6.7109375" style="35" customWidth="1"/>
    <col min="6384" max="6386" width="6.5703125" style="35" customWidth="1"/>
    <col min="6387" max="6387" width="6.7109375" style="35" customWidth="1"/>
    <col min="6388" max="6388" width="8" style="35" customWidth="1"/>
    <col min="6389" max="6389" width="6.140625" style="35" customWidth="1"/>
    <col min="6390" max="6390" width="6.7109375" style="35" customWidth="1"/>
    <col min="6391" max="6391" width="7.5703125" style="35" customWidth="1"/>
    <col min="6392" max="6392" width="7.28515625" style="35" customWidth="1"/>
    <col min="6393" max="6393" width="5.42578125" style="35" customWidth="1"/>
    <col min="6394" max="6394" width="6.85546875" style="35" bestFit="1" customWidth="1"/>
    <col min="6395" max="6395" width="10" style="35" customWidth="1"/>
    <col min="6396" max="6628" width="10.28515625" style="35" customWidth="1"/>
    <col min="6629" max="6629" width="16.85546875" style="35" customWidth="1"/>
    <col min="6630" max="6630" width="10" style="35" customWidth="1"/>
    <col min="6631" max="6631" width="7.7109375" style="35" customWidth="1"/>
    <col min="6632" max="6632" width="6.85546875" style="35" customWidth="1"/>
    <col min="6633" max="6633" width="7.140625" style="35"/>
    <col min="6634" max="6634" width="17.42578125" style="35" customWidth="1"/>
    <col min="6635" max="6635" width="7.140625" style="35"/>
    <col min="6636" max="6636" width="7.85546875" style="35" customWidth="1"/>
    <col min="6637" max="6638" width="7.140625" style="35"/>
    <col min="6639" max="6639" width="6.7109375" style="35" customWidth="1"/>
    <col min="6640" max="6642" width="6.5703125" style="35" customWidth="1"/>
    <col min="6643" max="6643" width="6.7109375" style="35" customWidth="1"/>
    <col min="6644" max="6644" width="8" style="35" customWidth="1"/>
    <col min="6645" max="6645" width="6.140625" style="35" customWidth="1"/>
    <col min="6646" max="6646" width="6.7109375" style="35" customWidth="1"/>
    <col min="6647" max="6647" width="7.5703125" style="35" customWidth="1"/>
    <col min="6648" max="6648" width="7.28515625" style="35" customWidth="1"/>
    <col min="6649" max="6649" width="5.42578125" style="35" customWidth="1"/>
    <col min="6650" max="6650" width="6.85546875" style="35" bestFit="1" customWidth="1"/>
    <col min="6651" max="6651" width="10" style="35" customWidth="1"/>
    <col min="6652" max="6884" width="10.28515625" style="35" customWidth="1"/>
    <col min="6885" max="6885" width="16.85546875" style="35" customWidth="1"/>
    <col min="6886" max="6886" width="10" style="35" customWidth="1"/>
    <col min="6887" max="6887" width="7.7109375" style="35" customWidth="1"/>
    <col min="6888" max="6888" width="6.85546875" style="35" customWidth="1"/>
    <col min="6889" max="6889" width="7.140625" style="35"/>
    <col min="6890" max="6890" width="17.42578125" style="35" customWidth="1"/>
    <col min="6891" max="6891" width="7.140625" style="35"/>
    <col min="6892" max="6892" width="7.85546875" style="35" customWidth="1"/>
    <col min="6893" max="6894" width="7.140625" style="35"/>
    <col min="6895" max="6895" width="6.7109375" style="35" customWidth="1"/>
    <col min="6896" max="6898" width="6.5703125" style="35" customWidth="1"/>
    <col min="6899" max="6899" width="6.7109375" style="35" customWidth="1"/>
    <col min="6900" max="6900" width="8" style="35" customWidth="1"/>
    <col min="6901" max="6901" width="6.140625" style="35" customWidth="1"/>
    <col min="6902" max="6902" width="6.7109375" style="35" customWidth="1"/>
    <col min="6903" max="6903" width="7.5703125" style="35" customWidth="1"/>
    <col min="6904" max="6904" width="7.28515625" style="35" customWidth="1"/>
    <col min="6905" max="6905" width="5.42578125" style="35" customWidth="1"/>
    <col min="6906" max="6906" width="6.85546875" style="35" bestFit="1" customWidth="1"/>
    <col min="6907" max="6907" width="10" style="35" customWidth="1"/>
    <col min="6908" max="7140" width="10.28515625" style="35" customWidth="1"/>
    <col min="7141" max="7141" width="16.85546875" style="35" customWidth="1"/>
    <col min="7142" max="7142" width="10" style="35" customWidth="1"/>
    <col min="7143" max="7143" width="7.7109375" style="35" customWidth="1"/>
    <col min="7144" max="7144" width="6.85546875" style="35" customWidth="1"/>
    <col min="7145" max="7145" width="7.140625" style="35"/>
    <col min="7146" max="7146" width="17.42578125" style="35" customWidth="1"/>
    <col min="7147" max="7147" width="7.140625" style="35"/>
    <col min="7148" max="7148" width="7.85546875" style="35" customWidth="1"/>
    <col min="7149" max="7150" width="7.140625" style="35"/>
    <col min="7151" max="7151" width="6.7109375" style="35" customWidth="1"/>
    <col min="7152" max="7154" width="6.5703125" style="35" customWidth="1"/>
    <col min="7155" max="7155" width="6.7109375" style="35" customWidth="1"/>
    <col min="7156" max="7156" width="8" style="35" customWidth="1"/>
    <col min="7157" max="7157" width="6.140625" style="35" customWidth="1"/>
    <col min="7158" max="7158" width="6.7109375" style="35" customWidth="1"/>
    <col min="7159" max="7159" width="7.5703125" style="35" customWidth="1"/>
    <col min="7160" max="7160" width="7.28515625" style="35" customWidth="1"/>
    <col min="7161" max="7161" width="5.42578125" style="35" customWidth="1"/>
    <col min="7162" max="7162" width="6.85546875" style="35" bestFit="1" customWidth="1"/>
    <col min="7163" max="7163" width="10" style="35" customWidth="1"/>
    <col min="7164" max="7396" width="10.28515625" style="35" customWidth="1"/>
    <col min="7397" max="7397" width="16.85546875" style="35" customWidth="1"/>
    <col min="7398" max="7398" width="10" style="35" customWidth="1"/>
    <col min="7399" max="7399" width="7.7109375" style="35" customWidth="1"/>
    <col min="7400" max="7400" width="6.85546875" style="35" customWidth="1"/>
    <col min="7401" max="7401" width="7.140625" style="35"/>
    <col min="7402" max="7402" width="17.42578125" style="35" customWidth="1"/>
    <col min="7403" max="7403" width="7.140625" style="35"/>
    <col min="7404" max="7404" width="7.85546875" style="35" customWidth="1"/>
    <col min="7405" max="7406" width="7.140625" style="35"/>
    <col min="7407" max="7407" width="6.7109375" style="35" customWidth="1"/>
    <col min="7408" max="7410" width="6.5703125" style="35" customWidth="1"/>
    <col min="7411" max="7411" width="6.7109375" style="35" customWidth="1"/>
    <col min="7412" max="7412" width="8" style="35" customWidth="1"/>
    <col min="7413" max="7413" width="6.140625" style="35" customWidth="1"/>
    <col min="7414" max="7414" width="6.7109375" style="35" customWidth="1"/>
    <col min="7415" max="7415" width="7.5703125" style="35" customWidth="1"/>
    <col min="7416" max="7416" width="7.28515625" style="35" customWidth="1"/>
    <col min="7417" max="7417" width="5.42578125" style="35" customWidth="1"/>
    <col min="7418" max="7418" width="6.85546875" style="35" bestFit="1" customWidth="1"/>
    <col min="7419" max="7419" width="10" style="35" customWidth="1"/>
    <col min="7420" max="7652" width="10.28515625" style="35" customWidth="1"/>
    <col min="7653" max="7653" width="16.85546875" style="35" customWidth="1"/>
    <col min="7654" max="7654" width="10" style="35" customWidth="1"/>
    <col min="7655" max="7655" width="7.7109375" style="35" customWidth="1"/>
    <col min="7656" max="7656" width="6.85546875" style="35" customWidth="1"/>
    <col min="7657" max="7657" width="7.140625" style="35"/>
    <col min="7658" max="7658" width="17.42578125" style="35" customWidth="1"/>
    <col min="7659" max="7659" width="7.140625" style="35"/>
    <col min="7660" max="7660" width="7.85546875" style="35" customWidth="1"/>
    <col min="7661" max="7662" width="7.140625" style="35"/>
    <col min="7663" max="7663" width="6.7109375" style="35" customWidth="1"/>
    <col min="7664" max="7666" width="6.5703125" style="35" customWidth="1"/>
    <col min="7667" max="7667" width="6.7109375" style="35" customWidth="1"/>
    <col min="7668" max="7668" width="8" style="35" customWidth="1"/>
    <col min="7669" max="7669" width="6.140625" style="35" customWidth="1"/>
    <col min="7670" max="7670" width="6.7109375" style="35" customWidth="1"/>
    <col min="7671" max="7671" width="7.5703125" style="35" customWidth="1"/>
    <col min="7672" max="7672" width="7.28515625" style="35" customWidth="1"/>
    <col min="7673" max="7673" width="5.42578125" style="35" customWidth="1"/>
    <col min="7674" max="7674" width="6.85546875" style="35" bestFit="1" customWidth="1"/>
    <col min="7675" max="7675" width="10" style="35" customWidth="1"/>
    <col min="7676" max="7908" width="10.28515625" style="35" customWidth="1"/>
    <col min="7909" max="7909" width="16.85546875" style="35" customWidth="1"/>
    <col min="7910" max="7910" width="10" style="35" customWidth="1"/>
    <col min="7911" max="7911" width="7.7109375" style="35" customWidth="1"/>
    <col min="7912" max="7912" width="6.85546875" style="35" customWidth="1"/>
    <col min="7913" max="7913" width="7.140625" style="35"/>
    <col min="7914" max="7914" width="17.42578125" style="35" customWidth="1"/>
    <col min="7915" max="7915" width="7.140625" style="35"/>
    <col min="7916" max="7916" width="7.85546875" style="35" customWidth="1"/>
    <col min="7917" max="7918" width="7.140625" style="35"/>
    <col min="7919" max="7919" width="6.7109375" style="35" customWidth="1"/>
    <col min="7920" max="7922" width="6.5703125" style="35" customWidth="1"/>
    <col min="7923" max="7923" width="6.7109375" style="35" customWidth="1"/>
    <col min="7924" max="7924" width="8" style="35" customWidth="1"/>
    <col min="7925" max="7925" width="6.140625" style="35" customWidth="1"/>
    <col min="7926" max="7926" width="6.7109375" style="35" customWidth="1"/>
    <col min="7927" max="7927" width="7.5703125" style="35" customWidth="1"/>
    <col min="7928" max="7928" width="7.28515625" style="35" customWidth="1"/>
    <col min="7929" max="7929" width="5.42578125" style="35" customWidth="1"/>
    <col min="7930" max="7930" width="6.85546875" style="35" bestFit="1" customWidth="1"/>
    <col min="7931" max="7931" width="10" style="35" customWidth="1"/>
    <col min="7932" max="8164" width="10.28515625" style="35" customWidth="1"/>
    <col min="8165" max="8165" width="16.85546875" style="35" customWidth="1"/>
    <col min="8166" max="8166" width="10" style="35" customWidth="1"/>
    <col min="8167" max="8167" width="7.7109375" style="35" customWidth="1"/>
    <col min="8168" max="8168" width="6.85546875" style="35" customWidth="1"/>
    <col min="8169" max="8169" width="7.140625" style="35"/>
    <col min="8170" max="8170" width="17.42578125" style="35" customWidth="1"/>
    <col min="8171" max="8171" width="7.140625" style="35"/>
    <col min="8172" max="8172" width="7.85546875" style="35" customWidth="1"/>
    <col min="8173" max="8174" width="7.140625" style="35"/>
    <col min="8175" max="8175" width="6.7109375" style="35" customWidth="1"/>
    <col min="8176" max="8178" width="6.5703125" style="35" customWidth="1"/>
    <col min="8179" max="8179" width="6.7109375" style="35" customWidth="1"/>
    <col min="8180" max="8180" width="8" style="35" customWidth="1"/>
    <col min="8181" max="8181" width="6.140625" style="35" customWidth="1"/>
    <col min="8182" max="8182" width="6.7109375" style="35" customWidth="1"/>
    <col min="8183" max="8183" width="7.5703125" style="35" customWidth="1"/>
    <col min="8184" max="8184" width="7.28515625" style="35" customWidth="1"/>
    <col min="8185" max="8185" width="5.42578125" style="35" customWidth="1"/>
    <col min="8186" max="8186" width="6.85546875" style="35" bestFit="1" customWidth="1"/>
    <col min="8187" max="8187" width="10" style="35" customWidth="1"/>
    <col min="8188" max="8420" width="10.28515625" style="35" customWidth="1"/>
    <col min="8421" max="8421" width="16.85546875" style="35" customWidth="1"/>
    <col min="8422" max="8422" width="10" style="35" customWidth="1"/>
    <col min="8423" max="8423" width="7.7109375" style="35" customWidth="1"/>
    <col min="8424" max="8424" width="6.85546875" style="35" customWidth="1"/>
    <col min="8425" max="8425" width="7.140625" style="35"/>
    <col min="8426" max="8426" width="17.42578125" style="35" customWidth="1"/>
    <col min="8427" max="8427" width="7.140625" style="35"/>
    <col min="8428" max="8428" width="7.85546875" style="35" customWidth="1"/>
    <col min="8429" max="8430" width="7.140625" style="35"/>
    <col min="8431" max="8431" width="6.7109375" style="35" customWidth="1"/>
    <col min="8432" max="8434" width="6.5703125" style="35" customWidth="1"/>
    <col min="8435" max="8435" width="6.7109375" style="35" customWidth="1"/>
    <col min="8436" max="8436" width="8" style="35" customWidth="1"/>
    <col min="8437" max="8437" width="6.140625" style="35" customWidth="1"/>
    <col min="8438" max="8438" width="6.7109375" style="35" customWidth="1"/>
    <col min="8439" max="8439" width="7.5703125" style="35" customWidth="1"/>
    <col min="8440" max="8440" width="7.28515625" style="35" customWidth="1"/>
    <col min="8441" max="8441" width="5.42578125" style="35" customWidth="1"/>
    <col min="8442" max="8442" width="6.85546875" style="35" bestFit="1" customWidth="1"/>
    <col min="8443" max="8443" width="10" style="35" customWidth="1"/>
    <col min="8444" max="8676" width="10.28515625" style="35" customWidth="1"/>
    <col min="8677" max="8677" width="16.85546875" style="35" customWidth="1"/>
    <col min="8678" max="8678" width="10" style="35" customWidth="1"/>
    <col min="8679" max="8679" width="7.7109375" style="35" customWidth="1"/>
    <col min="8680" max="8680" width="6.85546875" style="35" customWidth="1"/>
    <col min="8681" max="8681" width="7.140625" style="35"/>
    <col min="8682" max="8682" width="17.42578125" style="35" customWidth="1"/>
    <col min="8683" max="8683" width="7.140625" style="35"/>
    <col min="8684" max="8684" width="7.85546875" style="35" customWidth="1"/>
    <col min="8685" max="8686" width="7.140625" style="35"/>
    <col min="8687" max="8687" width="6.7109375" style="35" customWidth="1"/>
    <col min="8688" max="8690" width="6.5703125" style="35" customWidth="1"/>
    <col min="8691" max="8691" width="6.7109375" style="35" customWidth="1"/>
    <col min="8692" max="8692" width="8" style="35" customWidth="1"/>
    <col min="8693" max="8693" width="6.140625" style="35" customWidth="1"/>
    <col min="8694" max="8694" width="6.7109375" style="35" customWidth="1"/>
    <col min="8695" max="8695" width="7.5703125" style="35" customWidth="1"/>
    <col min="8696" max="8696" width="7.28515625" style="35" customWidth="1"/>
    <col min="8697" max="8697" width="5.42578125" style="35" customWidth="1"/>
    <col min="8698" max="8698" width="6.85546875" style="35" bestFit="1" customWidth="1"/>
    <col min="8699" max="8699" width="10" style="35" customWidth="1"/>
    <col min="8700" max="8932" width="10.28515625" style="35" customWidth="1"/>
    <col min="8933" max="8933" width="16.85546875" style="35" customWidth="1"/>
    <col min="8934" max="8934" width="10" style="35" customWidth="1"/>
    <col min="8935" max="8935" width="7.7109375" style="35" customWidth="1"/>
    <col min="8936" max="8936" width="6.85546875" style="35" customWidth="1"/>
    <col min="8937" max="8937" width="7.140625" style="35"/>
    <col min="8938" max="8938" width="17.42578125" style="35" customWidth="1"/>
    <col min="8939" max="8939" width="7.140625" style="35"/>
    <col min="8940" max="8940" width="7.85546875" style="35" customWidth="1"/>
    <col min="8941" max="8942" width="7.140625" style="35"/>
    <col min="8943" max="8943" width="6.7109375" style="35" customWidth="1"/>
    <col min="8944" max="8946" width="6.5703125" style="35" customWidth="1"/>
    <col min="8947" max="8947" width="6.7109375" style="35" customWidth="1"/>
    <col min="8948" max="8948" width="8" style="35" customWidth="1"/>
    <col min="8949" max="8949" width="6.140625" style="35" customWidth="1"/>
    <col min="8950" max="8950" width="6.7109375" style="35" customWidth="1"/>
    <col min="8951" max="8951" width="7.5703125" style="35" customWidth="1"/>
    <col min="8952" max="8952" width="7.28515625" style="35" customWidth="1"/>
    <col min="8953" max="8953" width="5.42578125" style="35" customWidth="1"/>
    <col min="8954" max="8954" width="6.85546875" style="35" bestFit="1" customWidth="1"/>
    <col min="8955" max="8955" width="10" style="35" customWidth="1"/>
    <col min="8956" max="9188" width="10.28515625" style="35" customWidth="1"/>
    <col min="9189" max="9189" width="16.85546875" style="35" customWidth="1"/>
    <col min="9190" max="9190" width="10" style="35" customWidth="1"/>
    <col min="9191" max="9191" width="7.7109375" style="35" customWidth="1"/>
    <col min="9192" max="9192" width="6.85546875" style="35" customWidth="1"/>
    <col min="9193" max="9193" width="7.140625" style="35"/>
    <col min="9194" max="9194" width="17.42578125" style="35" customWidth="1"/>
    <col min="9195" max="9195" width="7.140625" style="35"/>
    <col min="9196" max="9196" width="7.85546875" style="35" customWidth="1"/>
    <col min="9197" max="9198" width="7.140625" style="35"/>
    <col min="9199" max="9199" width="6.7109375" style="35" customWidth="1"/>
    <col min="9200" max="9202" width="6.5703125" style="35" customWidth="1"/>
    <col min="9203" max="9203" width="6.7109375" style="35" customWidth="1"/>
    <col min="9204" max="9204" width="8" style="35" customWidth="1"/>
    <col min="9205" max="9205" width="6.140625" style="35" customWidth="1"/>
    <col min="9206" max="9206" width="6.7109375" style="35" customWidth="1"/>
    <col min="9207" max="9207" width="7.5703125" style="35" customWidth="1"/>
    <col min="9208" max="9208" width="7.28515625" style="35" customWidth="1"/>
    <col min="9209" max="9209" width="5.42578125" style="35" customWidth="1"/>
    <col min="9210" max="9210" width="6.85546875" style="35" bestFit="1" customWidth="1"/>
    <col min="9211" max="9211" width="10" style="35" customWidth="1"/>
    <col min="9212" max="9444" width="10.28515625" style="35" customWidth="1"/>
    <col min="9445" max="9445" width="16.85546875" style="35" customWidth="1"/>
    <col min="9446" max="9446" width="10" style="35" customWidth="1"/>
    <col min="9447" max="9447" width="7.7109375" style="35" customWidth="1"/>
    <col min="9448" max="9448" width="6.85546875" style="35" customWidth="1"/>
    <col min="9449" max="9449" width="7.140625" style="35"/>
    <col min="9450" max="9450" width="17.42578125" style="35" customWidth="1"/>
    <col min="9451" max="9451" width="7.140625" style="35"/>
    <col min="9452" max="9452" width="7.85546875" style="35" customWidth="1"/>
    <col min="9453" max="9454" width="7.140625" style="35"/>
    <col min="9455" max="9455" width="6.7109375" style="35" customWidth="1"/>
    <col min="9456" max="9458" width="6.5703125" style="35" customWidth="1"/>
    <col min="9459" max="9459" width="6.7109375" style="35" customWidth="1"/>
    <col min="9460" max="9460" width="8" style="35" customWidth="1"/>
    <col min="9461" max="9461" width="6.140625" style="35" customWidth="1"/>
    <col min="9462" max="9462" width="6.7109375" style="35" customWidth="1"/>
    <col min="9463" max="9463" width="7.5703125" style="35" customWidth="1"/>
    <col min="9464" max="9464" width="7.28515625" style="35" customWidth="1"/>
    <col min="9465" max="9465" width="5.42578125" style="35" customWidth="1"/>
    <col min="9466" max="9466" width="6.85546875" style="35" bestFit="1" customWidth="1"/>
    <col min="9467" max="9467" width="10" style="35" customWidth="1"/>
    <col min="9468" max="9700" width="10.28515625" style="35" customWidth="1"/>
    <col min="9701" max="9701" width="16.85546875" style="35" customWidth="1"/>
    <col min="9702" max="9702" width="10" style="35" customWidth="1"/>
    <col min="9703" max="9703" width="7.7109375" style="35" customWidth="1"/>
    <col min="9704" max="9704" width="6.85546875" style="35" customWidth="1"/>
    <col min="9705" max="9705" width="7.140625" style="35"/>
    <col min="9706" max="9706" width="17.42578125" style="35" customWidth="1"/>
    <col min="9707" max="9707" width="7.140625" style="35"/>
    <col min="9708" max="9708" width="7.85546875" style="35" customWidth="1"/>
    <col min="9709" max="9710" width="7.140625" style="35"/>
    <col min="9711" max="9711" width="6.7109375" style="35" customWidth="1"/>
    <col min="9712" max="9714" width="6.5703125" style="35" customWidth="1"/>
    <col min="9715" max="9715" width="6.7109375" style="35" customWidth="1"/>
    <col min="9716" max="9716" width="8" style="35" customWidth="1"/>
    <col min="9717" max="9717" width="6.140625" style="35" customWidth="1"/>
    <col min="9718" max="9718" width="6.7109375" style="35" customWidth="1"/>
    <col min="9719" max="9719" width="7.5703125" style="35" customWidth="1"/>
    <col min="9720" max="9720" width="7.28515625" style="35" customWidth="1"/>
    <col min="9721" max="9721" width="5.42578125" style="35" customWidth="1"/>
    <col min="9722" max="9722" width="6.85546875" style="35" bestFit="1" customWidth="1"/>
    <col min="9723" max="9723" width="10" style="35" customWidth="1"/>
    <col min="9724" max="9956" width="10.28515625" style="35" customWidth="1"/>
    <col min="9957" max="9957" width="16.85546875" style="35" customWidth="1"/>
    <col min="9958" max="9958" width="10" style="35" customWidth="1"/>
    <col min="9959" max="9959" width="7.7109375" style="35" customWidth="1"/>
    <col min="9960" max="9960" width="6.85546875" style="35" customWidth="1"/>
    <col min="9961" max="9961" width="7.140625" style="35"/>
    <col min="9962" max="9962" width="17.42578125" style="35" customWidth="1"/>
    <col min="9963" max="9963" width="7.140625" style="35"/>
    <col min="9964" max="9964" width="7.85546875" style="35" customWidth="1"/>
    <col min="9965" max="9966" width="7.140625" style="35"/>
    <col min="9967" max="9967" width="6.7109375" style="35" customWidth="1"/>
    <col min="9968" max="9970" width="6.5703125" style="35" customWidth="1"/>
    <col min="9971" max="9971" width="6.7109375" style="35" customWidth="1"/>
    <col min="9972" max="9972" width="8" style="35" customWidth="1"/>
    <col min="9973" max="9973" width="6.140625" style="35" customWidth="1"/>
    <col min="9974" max="9974" width="6.7109375" style="35" customWidth="1"/>
    <col min="9975" max="9975" width="7.5703125" style="35" customWidth="1"/>
    <col min="9976" max="9976" width="7.28515625" style="35" customWidth="1"/>
    <col min="9977" max="9977" width="5.42578125" style="35" customWidth="1"/>
    <col min="9978" max="9978" width="6.85546875" style="35" bestFit="1" customWidth="1"/>
    <col min="9979" max="9979" width="10" style="35" customWidth="1"/>
    <col min="9980" max="10212" width="10.28515625" style="35" customWidth="1"/>
    <col min="10213" max="10213" width="16.85546875" style="35" customWidth="1"/>
    <col min="10214" max="10214" width="10" style="35" customWidth="1"/>
    <col min="10215" max="10215" width="7.7109375" style="35" customWidth="1"/>
    <col min="10216" max="10216" width="6.85546875" style="35" customWidth="1"/>
    <col min="10217" max="10217" width="7.140625" style="35"/>
    <col min="10218" max="10218" width="17.42578125" style="35" customWidth="1"/>
    <col min="10219" max="10219" width="7.140625" style="35"/>
    <col min="10220" max="10220" width="7.85546875" style="35" customWidth="1"/>
    <col min="10221" max="10222" width="7.140625" style="35"/>
    <col min="10223" max="10223" width="6.7109375" style="35" customWidth="1"/>
    <col min="10224" max="10226" width="6.5703125" style="35" customWidth="1"/>
    <col min="10227" max="10227" width="6.7109375" style="35" customWidth="1"/>
    <col min="10228" max="10228" width="8" style="35" customWidth="1"/>
    <col min="10229" max="10229" width="6.140625" style="35" customWidth="1"/>
    <col min="10230" max="10230" width="6.7109375" style="35" customWidth="1"/>
    <col min="10231" max="10231" width="7.5703125" style="35" customWidth="1"/>
    <col min="10232" max="10232" width="7.28515625" style="35" customWidth="1"/>
    <col min="10233" max="10233" width="5.42578125" style="35" customWidth="1"/>
    <col min="10234" max="10234" width="6.85546875" style="35" bestFit="1" customWidth="1"/>
    <col min="10235" max="10235" width="10" style="35" customWidth="1"/>
    <col min="10236" max="10468" width="10.28515625" style="35" customWidth="1"/>
    <col min="10469" max="10469" width="16.85546875" style="35" customWidth="1"/>
    <col min="10470" max="10470" width="10" style="35" customWidth="1"/>
    <col min="10471" max="10471" width="7.7109375" style="35" customWidth="1"/>
    <col min="10472" max="10472" width="6.85546875" style="35" customWidth="1"/>
    <col min="10473" max="10473" width="7.140625" style="35"/>
    <col min="10474" max="10474" width="17.42578125" style="35" customWidth="1"/>
    <col min="10475" max="10475" width="7.140625" style="35"/>
    <col min="10476" max="10476" width="7.85546875" style="35" customWidth="1"/>
    <col min="10477" max="10478" width="7.140625" style="35"/>
    <col min="10479" max="10479" width="6.7109375" style="35" customWidth="1"/>
    <col min="10480" max="10482" width="6.5703125" style="35" customWidth="1"/>
    <col min="10483" max="10483" width="6.7109375" style="35" customWidth="1"/>
    <col min="10484" max="10484" width="8" style="35" customWidth="1"/>
    <col min="10485" max="10485" width="6.140625" style="35" customWidth="1"/>
    <col min="10486" max="10486" width="6.7109375" style="35" customWidth="1"/>
    <col min="10487" max="10487" width="7.5703125" style="35" customWidth="1"/>
    <col min="10488" max="10488" width="7.28515625" style="35" customWidth="1"/>
    <col min="10489" max="10489" width="5.42578125" style="35" customWidth="1"/>
    <col min="10490" max="10490" width="6.85546875" style="35" bestFit="1" customWidth="1"/>
    <col min="10491" max="10491" width="10" style="35" customWidth="1"/>
    <col min="10492" max="10724" width="10.28515625" style="35" customWidth="1"/>
    <col min="10725" max="10725" width="16.85546875" style="35" customWidth="1"/>
    <col min="10726" max="10726" width="10" style="35" customWidth="1"/>
    <col min="10727" max="10727" width="7.7109375" style="35" customWidth="1"/>
    <col min="10728" max="10728" width="6.85546875" style="35" customWidth="1"/>
    <col min="10729" max="10729" width="7.140625" style="35"/>
    <col min="10730" max="10730" width="17.42578125" style="35" customWidth="1"/>
    <col min="10731" max="10731" width="7.140625" style="35"/>
    <col min="10732" max="10732" width="7.85546875" style="35" customWidth="1"/>
    <col min="10733" max="10734" width="7.140625" style="35"/>
    <col min="10735" max="10735" width="6.7109375" style="35" customWidth="1"/>
    <col min="10736" max="10738" width="6.5703125" style="35" customWidth="1"/>
    <col min="10739" max="10739" width="6.7109375" style="35" customWidth="1"/>
    <col min="10740" max="10740" width="8" style="35" customWidth="1"/>
    <col min="10741" max="10741" width="6.140625" style="35" customWidth="1"/>
    <col min="10742" max="10742" width="6.7109375" style="35" customWidth="1"/>
    <col min="10743" max="10743" width="7.5703125" style="35" customWidth="1"/>
    <col min="10744" max="10744" width="7.28515625" style="35" customWidth="1"/>
    <col min="10745" max="10745" width="5.42578125" style="35" customWidth="1"/>
    <col min="10746" max="10746" width="6.85546875" style="35" bestFit="1" customWidth="1"/>
    <col min="10747" max="10747" width="10" style="35" customWidth="1"/>
    <col min="10748" max="10980" width="10.28515625" style="35" customWidth="1"/>
    <col min="10981" max="10981" width="16.85546875" style="35" customWidth="1"/>
    <col min="10982" max="10982" width="10" style="35" customWidth="1"/>
    <col min="10983" max="10983" width="7.7109375" style="35" customWidth="1"/>
    <col min="10984" max="10984" width="6.85546875" style="35" customWidth="1"/>
    <col min="10985" max="10985" width="7.140625" style="35"/>
    <col min="10986" max="10986" width="17.42578125" style="35" customWidth="1"/>
    <col min="10987" max="10987" width="7.140625" style="35"/>
    <col min="10988" max="10988" width="7.85546875" style="35" customWidth="1"/>
    <col min="10989" max="10990" width="7.140625" style="35"/>
    <col min="10991" max="10991" width="6.7109375" style="35" customWidth="1"/>
    <col min="10992" max="10994" width="6.5703125" style="35" customWidth="1"/>
    <col min="10995" max="10995" width="6.7109375" style="35" customWidth="1"/>
    <col min="10996" max="10996" width="8" style="35" customWidth="1"/>
    <col min="10997" max="10997" width="6.140625" style="35" customWidth="1"/>
    <col min="10998" max="10998" width="6.7109375" style="35" customWidth="1"/>
    <col min="10999" max="10999" width="7.5703125" style="35" customWidth="1"/>
    <col min="11000" max="11000" width="7.28515625" style="35" customWidth="1"/>
    <col min="11001" max="11001" width="5.42578125" style="35" customWidth="1"/>
    <col min="11002" max="11002" width="6.85546875" style="35" bestFit="1" customWidth="1"/>
    <col min="11003" max="11003" width="10" style="35" customWidth="1"/>
    <col min="11004" max="11236" width="10.28515625" style="35" customWidth="1"/>
    <col min="11237" max="11237" width="16.85546875" style="35" customWidth="1"/>
    <col min="11238" max="11238" width="10" style="35" customWidth="1"/>
    <col min="11239" max="11239" width="7.7109375" style="35" customWidth="1"/>
    <col min="11240" max="11240" width="6.85546875" style="35" customWidth="1"/>
    <col min="11241" max="11241" width="7.140625" style="35"/>
    <col min="11242" max="11242" width="17.42578125" style="35" customWidth="1"/>
    <col min="11243" max="11243" width="7.140625" style="35"/>
    <col min="11244" max="11244" width="7.85546875" style="35" customWidth="1"/>
    <col min="11245" max="11246" width="7.140625" style="35"/>
    <col min="11247" max="11247" width="6.7109375" style="35" customWidth="1"/>
    <col min="11248" max="11250" width="6.5703125" style="35" customWidth="1"/>
    <col min="11251" max="11251" width="6.7109375" style="35" customWidth="1"/>
    <col min="11252" max="11252" width="8" style="35" customWidth="1"/>
    <col min="11253" max="11253" width="6.140625" style="35" customWidth="1"/>
    <col min="11254" max="11254" width="6.7109375" style="35" customWidth="1"/>
    <col min="11255" max="11255" width="7.5703125" style="35" customWidth="1"/>
    <col min="11256" max="11256" width="7.28515625" style="35" customWidth="1"/>
    <col min="11257" max="11257" width="5.42578125" style="35" customWidth="1"/>
    <col min="11258" max="11258" width="6.85546875" style="35" bestFit="1" customWidth="1"/>
    <col min="11259" max="11259" width="10" style="35" customWidth="1"/>
    <col min="11260" max="11492" width="10.28515625" style="35" customWidth="1"/>
    <col min="11493" max="11493" width="16.85546875" style="35" customWidth="1"/>
    <col min="11494" max="11494" width="10" style="35" customWidth="1"/>
    <col min="11495" max="11495" width="7.7109375" style="35" customWidth="1"/>
    <col min="11496" max="11496" width="6.85546875" style="35" customWidth="1"/>
    <col min="11497" max="11497" width="7.140625" style="35"/>
    <col min="11498" max="11498" width="17.42578125" style="35" customWidth="1"/>
    <col min="11499" max="11499" width="7.140625" style="35"/>
    <col min="11500" max="11500" width="7.85546875" style="35" customWidth="1"/>
    <col min="11501" max="11502" width="7.140625" style="35"/>
    <col min="11503" max="11503" width="6.7109375" style="35" customWidth="1"/>
    <col min="11504" max="11506" width="6.5703125" style="35" customWidth="1"/>
    <col min="11507" max="11507" width="6.7109375" style="35" customWidth="1"/>
    <col min="11508" max="11508" width="8" style="35" customWidth="1"/>
    <col min="11509" max="11509" width="6.140625" style="35" customWidth="1"/>
    <col min="11510" max="11510" width="6.7109375" style="35" customWidth="1"/>
    <col min="11511" max="11511" width="7.5703125" style="35" customWidth="1"/>
    <col min="11512" max="11512" width="7.28515625" style="35" customWidth="1"/>
    <col min="11513" max="11513" width="5.42578125" style="35" customWidth="1"/>
    <col min="11514" max="11514" width="6.85546875" style="35" bestFit="1" customWidth="1"/>
    <col min="11515" max="11515" width="10" style="35" customWidth="1"/>
    <col min="11516" max="11748" width="10.28515625" style="35" customWidth="1"/>
    <col min="11749" max="11749" width="16.85546875" style="35" customWidth="1"/>
    <col min="11750" max="11750" width="10" style="35" customWidth="1"/>
    <col min="11751" max="11751" width="7.7109375" style="35" customWidth="1"/>
    <col min="11752" max="11752" width="6.85546875" style="35" customWidth="1"/>
    <col min="11753" max="11753" width="7.140625" style="35"/>
    <col min="11754" max="11754" width="17.42578125" style="35" customWidth="1"/>
    <col min="11755" max="11755" width="7.140625" style="35"/>
    <col min="11756" max="11756" width="7.85546875" style="35" customWidth="1"/>
    <col min="11757" max="11758" width="7.140625" style="35"/>
    <col min="11759" max="11759" width="6.7109375" style="35" customWidth="1"/>
    <col min="11760" max="11762" width="6.5703125" style="35" customWidth="1"/>
    <col min="11763" max="11763" width="6.7109375" style="35" customWidth="1"/>
    <col min="11764" max="11764" width="8" style="35" customWidth="1"/>
    <col min="11765" max="11765" width="6.140625" style="35" customWidth="1"/>
    <col min="11766" max="11766" width="6.7109375" style="35" customWidth="1"/>
    <col min="11767" max="11767" width="7.5703125" style="35" customWidth="1"/>
    <col min="11768" max="11768" width="7.28515625" style="35" customWidth="1"/>
    <col min="11769" max="11769" width="5.42578125" style="35" customWidth="1"/>
    <col min="11770" max="11770" width="6.85546875" style="35" bestFit="1" customWidth="1"/>
    <col min="11771" max="11771" width="10" style="35" customWidth="1"/>
    <col min="11772" max="12004" width="10.28515625" style="35" customWidth="1"/>
    <col min="12005" max="12005" width="16.85546875" style="35" customWidth="1"/>
    <col min="12006" max="12006" width="10" style="35" customWidth="1"/>
    <col min="12007" max="12007" width="7.7109375" style="35" customWidth="1"/>
    <col min="12008" max="12008" width="6.85546875" style="35" customWidth="1"/>
    <col min="12009" max="12009" width="7.140625" style="35"/>
    <col min="12010" max="12010" width="17.42578125" style="35" customWidth="1"/>
    <col min="12011" max="12011" width="7.140625" style="35"/>
    <col min="12012" max="12012" width="7.85546875" style="35" customWidth="1"/>
    <col min="12013" max="12014" width="7.140625" style="35"/>
    <col min="12015" max="12015" width="6.7109375" style="35" customWidth="1"/>
    <col min="12016" max="12018" width="6.5703125" style="35" customWidth="1"/>
    <col min="12019" max="12019" width="6.7109375" style="35" customWidth="1"/>
    <col min="12020" max="12020" width="8" style="35" customWidth="1"/>
    <col min="12021" max="12021" width="6.140625" style="35" customWidth="1"/>
    <col min="12022" max="12022" width="6.7109375" style="35" customWidth="1"/>
    <col min="12023" max="12023" width="7.5703125" style="35" customWidth="1"/>
    <col min="12024" max="12024" width="7.28515625" style="35" customWidth="1"/>
    <col min="12025" max="12025" width="5.42578125" style="35" customWidth="1"/>
    <col min="12026" max="12026" width="6.85546875" style="35" bestFit="1" customWidth="1"/>
    <col min="12027" max="12027" width="10" style="35" customWidth="1"/>
    <col min="12028" max="12260" width="10.28515625" style="35" customWidth="1"/>
    <col min="12261" max="12261" width="16.85546875" style="35" customWidth="1"/>
    <col min="12262" max="12262" width="10" style="35" customWidth="1"/>
    <col min="12263" max="12263" width="7.7109375" style="35" customWidth="1"/>
    <col min="12264" max="12264" width="6.85546875" style="35" customWidth="1"/>
    <col min="12265" max="12265" width="7.140625" style="35"/>
    <col min="12266" max="12266" width="17.42578125" style="35" customWidth="1"/>
    <col min="12267" max="12267" width="7.140625" style="35"/>
    <col min="12268" max="12268" width="7.85546875" style="35" customWidth="1"/>
    <col min="12269" max="12270" width="7.140625" style="35"/>
    <col min="12271" max="12271" width="6.7109375" style="35" customWidth="1"/>
    <col min="12272" max="12274" width="6.5703125" style="35" customWidth="1"/>
    <col min="12275" max="12275" width="6.7109375" style="35" customWidth="1"/>
    <col min="12276" max="12276" width="8" style="35" customWidth="1"/>
    <col min="12277" max="12277" width="6.140625" style="35" customWidth="1"/>
    <col min="12278" max="12278" width="6.7109375" style="35" customWidth="1"/>
    <col min="12279" max="12279" width="7.5703125" style="35" customWidth="1"/>
    <col min="12280" max="12280" width="7.28515625" style="35" customWidth="1"/>
    <col min="12281" max="12281" width="5.42578125" style="35" customWidth="1"/>
    <col min="12282" max="12282" width="6.85546875" style="35" bestFit="1" customWidth="1"/>
    <col min="12283" max="12283" width="10" style="35" customWidth="1"/>
    <col min="12284" max="12516" width="10.28515625" style="35" customWidth="1"/>
    <col min="12517" max="12517" width="16.85546875" style="35" customWidth="1"/>
    <col min="12518" max="12518" width="10" style="35" customWidth="1"/>
    <col min="12519" max="12519" width="7.7109375" style="35" customWidth="1"/>
    <col min="12520" max="12520" width="6.85546875" style="35" customWidth="1"/>
    <col min="12521" max="12521" width="7.140625" style="35"/>
    <col min="12522" max="12522" width="17.42578125" style="35" customWidth="1"/>
    <col min="12523" max="12523" width="7.140625" style="35"/>
    <col min="12524" max="12524" width="7.85546875" style="35" customWidth="1"/>
    <col min="12525" max="12526" width="7.140625" style="35"/>
    <col min="12527" max="12527" width="6.7109375" style="35" customWidth="1"/>
    <col min="12528" max="12530" width="6.5703125" style="35" customWidth="1"/>
    <col min="12531" max="12531" width="6.7109375" style="35" customWidth="1"/>
    <col min="12532" max="12532" width="8" style="35" customWidth="1"/>
    <col min="12533" max="12533" width="6.140625" style="35" customWidth="1"/>
    <col min="12534" max="12534" width="6.7109375" style="35" customWidth="1"/>
    <col min="12535" max="12535" width="7.5703125" style="35" customWidth="1"/>
    <col min="12536" max="12536" width="7.28515625" style="35" customWidth="1"/>
    <col min="12537" max="12537" width="5.42578125" style="35" customWidth="1"/>
    <col min="12538" max="12538" width="6.85546875" style="35" bestFit="1" customWidth="1"/>
    <col min="12539" max="12539" width="10" style="35" customWidth="1"/>
    <col min="12540" max="12772" width="10.28515625" style="35" customWidth="1"/>
    <col min="12773" max="12773" width="16.85546875" style="35" customWidth="1"/>
    <col min="12774" max="12774" width="10" style="35" customWidth="1"/>
    <col min="12775" max="12775" width="7.7109375" style="35" customWidth="1"/>
    <col min="12776" max="12776" width="6.85546875" style="35" customWidth="1"/>
    <col min="12777" max="12777" width="7.140625" style="35"/>
    <col min="12778" max="12778" width="17.42578125" style="35" customWidth="1"/>
    <col min="12779" max="12779" width="7.140625" style="35"/>
    <col min="12780" max="12780" width="7.85546875" style="35" customWidth="1"/>
    <col min="12781" max="12782" width="7.140625" style="35"/>
    <col min="12783" max="12783" width="6.7109375" style="35" customWidth="1"/>
    <col min="12784" max="12786" width="6.5703125" style="35" customWidth="1"/>
    <col min="12787" max="12787" width="6.7109375" style="35" customWidth="1"/>
    <col min="12788" max="12788" width="8" style="35" customWidth="1"/>
    <col min="12789" max="12789" width="6.140625" style="35" customWidth="1"/>
    <col min="12790" max="12790" width="6.7109375" style="35" customWidth="1"/>
    <col min="12791" max="12791" width="7.5703125" style="35" customWidth="1"/>
    <col min="12792" max="12792" width="7.28515625" style="35" customWidth="1"/>
    <col min="12793" max="12793" width="5.42578125" style="35" customWidth="1"/>
    <col min="12794" max="12794" width="6.85546875" style="35" bestFit="1" customWidth="1"/>
    <col min="12795" max="12795" width="10" style="35" customWidth="1"/>
    <col min="12796" max="13028" width="10.28515625" style="35" customWidth="1"/>
    <col min="13029" max="13029" width="16.85546875" style="35" customWidth="1"/>
    <col min="13030" max="13030" width="10" style="35" customWidth="1"/>
    <col min="13031" max="13031" width="7.7109375" style="35" customWidth="1"/>
    <col min="13032" max="13032" width="6.85546875" style="35" customWidth="1"/>
    <col min="13033" max="13033" width="7.140625" style="35"/>
    <col min="13034" max="13034" width="17.42578125" style="35" customWidth="1"/>
    <col min="13035" max="13035" width="7.140625" style="35"/>
    <col min="13036" max="13036" width="7.85546875" style="35" customWidth="1"/>
    <col min="13037" max="13038" width="7.140625" style="35"/>
    <col min="13039" max="13039" width="6.7109375" style="35" customWidth="1"/>
    <col min="13040" max="13042" width="6.5703125" style="35" customWidth="1"/>
    <col min="13043" max="13043" width="6.7109375" style="35" customWidth="1"/>
    <col min="13044" max="13044" width="8" style="35" customWidth="1"/>
    <col min="13045" max="13045" width="6.140625" style="35" customWidth="1"/>
    <col min="13046" max="13046" width="6.7109375" style="35" customWidth="1"/>
    <col min="13047" max="13047" width="7.5703125" style="35" customWidth="1"/>
    <col min="13048" max="13048" width="7.28515625" style="35" customWidth="1"/>
    <col min="13049" max="13049" width="5.42578125" style="35" customWidth="1"/>
    <col min="13050" max="13050" width="6.85546875" style="35" bestFit="1" customWidth="1"/>
    <col min="13051" max="13051" width="10" style="35" customWidth="1"/>
    <col min="13052" max="13284" width="10.28515625" style="35" customWidth="1"/>
    <col min="13285" max="13285" width="16.85546875" style="35" customWidth="1"/>
    <col min="13286" max="13286" width="10" style="35" customWidth="1"/>
    <col min="13287" max="13287" width="7.7109375" style="35" customWidth="1"/>
    <col min="13288" max="13288" width="6.85546875" style="35" customWidth="1"/>
    <col min="13289" max="13289" width="7.140625" style="35"/>
    <col min="13290" max="13290" width="17.42578125" style="35" customWidth="1"/>
    <col min="13291" max="13291" width="7.140625" style="35"/>
    <col min="13292" max="13292" width="7.85546875" style="35" customWidth="1"/>
    <col min="13293" max="13294" width="7.140625" style="35"/>
    <col min="13295" max="13295" width="6.7109375" style="35" customWidth="1"/>
    <col min="13296" max="13298" width="6.5703125" style="35" customWidth="1"/>
    <col min="13299" max="13299" width="6.7109375" style="35" customWidth="1"/>
    <col min="13300" max="13300" width="8" style="35" customWidth="1"/>
    <col min="13301" max="13301" width="6.140625" style="35" customWidth="1"/>
    <col min="13302" max="13302" width="6.7109375" style="35" customWidth="1"/>
    <col min="13303" max="13303" width="7.5703125" style="35" customWidth="1"/>
    <col min="13304" max="13304" width="7.28515625" style="35" customWidth="1"/>
    <col min="13305" max="13305" width="5.42578125" style="35" customWidth="1"/>
    <col min="13306" max="13306" width="6.85546875" style="35" bestFit="1" customWidth="1"/>
    <col min="13307" max="13307" width="10" style="35" customWidth="1"/>
    <col min="13308" max="13540" width="10.28515625" style="35" customWidth="1"/>
    <col min="13541" max="13541" width="16.85546875" style="35" customWidth="1"/>
    <col min="13542" max="13542" width="10" style="35" customWidth="1"/>
    <col min="13543" max="13543" width="7.7109375" style="35" customWidth="1"/>
    <col min="13544" max="13544" width="6.85546875" style="35" customWidth="1"/>
    <col min="13545" max="13545" width="7.140625" style="35"/>
    <col min="13546" max="13546" width="17.42578125" style="35" customWidth="1"/>
    <col min="13547" max="13547" width="7.140625" style="35"/>
    <col min="13548" max="13548" width="7.85546875" style="35" customWidth="1"/>
    <col min="13549" max="13550" width="7.140625" style="35"/>
    <col min="13551" max="13551" width="6.7109375" style="35" customWidth="1"/>
    <col min="13552" max="13554" width="6.5703125" style="35" customWidth="1"/>
    <col min="13555" max="13555" width="6.7109375" style="35" customWidth="1"/>
    <col min="13556" max="13556" width="8" style="35" customWidth="1"/>
    <col min="13557" max="13557" width="6.140625" style="35" customWidth="1"/>
    <col min="13558" max="13558" width="6.7109375" style="35" customWidth="1"/>
    <col min="13559" max="13559" width="7.5703125" style="35" customWidth="1"/>
    <col min="13560" max="13560" width="7.28515625" style="35" customWidth="1"/>
    <col min="13561" max="13561" width="5.42578125" style="35" customWidth="1"/>
    <col min="13562" max="13562" width="6.85546875" style="35" bestFit="1" customWidth="1"/>
    <col min="13563" max="13563" width="10" style="35" customWidth="1"/>
    <col min="13564" max="13796" width="10.28515625" style="35" customWidth="1"/>
    <col min="13797" max="13797" width="16.85546875" style="35" customWidth="1"/>
    <col min="13798" max="13798" width="10" style="35" customWidth="1"/>
    <col min="13799" max="13799" width="7.7109375" style="35" customWidth="1"/>
    <col min="13800" max="13800" width="6.85546875" style="35" customWidth="1"/>
    <col min="13801" max="13801" width="7.140625" style="35"/>
    <col min="13802" max="13802" width="17.42578125" style="35" customWidth="1"/>
    <col min="13803" max="13803" width="7.140625" style="35"/>
    <col min="13804" max="13804" width="7.85546875" style="35" customWidth="1"/>
    <col min="13805" max="13806" width="7.140625" style="35"/>
    <col min="13807" max="13807" width="6.7109375" style="35" customWidth="1"/>
    <col min="13808" max="13810" width="6.5703125" style="35" customWidth="1"/>
    <col min="13811" max="13811" width="6.7109375" style="35" customWidth="1"/>
    <col min="13812" max="13812" width="8" style="35" customWidth="1"/>
    <col min="13813" max="13813" width="6.140625" style="35" customWidth="1"/>
    <col min="13814" max="13814" width="6.7109375" style="35" customWidth="1"/>
    <col min="13815" max="13815" width="7.5703125" style="35" customWidth="1"/>
    <col min="13816" max="13816" width="7.28515625" style="35" customWidth="1"/>
    <col min="13817" max="13817" width="5.42578125" style="35" customWidth="1"/>
    <col min="13818" max="13818" width="6.85546875" style="35" bestFit="1" customWidth="1"/>
    <col min="13819" max="13819" width="10" style="35" customWidth="1"/>
    <col min="13820" max="14052" width="10.28515625" style="35" customWidth="1"/>
    <col min="14053" max="14053" width="16.85546875" style="35" customWidth="1"/>
    <col min="14054" max="14054" width="10" style="35" customWidth="1"/>
    <col min="14055" max="14055" width="7.7109375" style="35" customWidth="1"/>
    <col min="14056" max="14056" width="6.85546875" style="35" customWidth="1"/>
    <col min="14057" max="14057" width="7.140625" style="35"/>
    <col min="14058" max="14058" width="17.42578125" style="35" customWidth="1"/>
    <col min="14059" max="14059" width="7.140625" style="35"/>
    <col min="14060" max="14060" width="7.85546875" style="35" customWidth="1"/>
    <col min="14061" max="14062" width="7.140625" style="35"/>
    <col min="14063" max="14063" width="6.7109375" style="35" customWidth="1"/>
    <col min="14064" max="14066" width="6.5703125" style="35" customWidth="1"/>
    <col min="14067" max="14067" width="6.7109375" style="35" customWidth="1"/>
    <col min="14068" max="14068" width="8" style="35" customWidth="1"/>
    <col min="14069" max="14069" width="6.140625" style="35" customWidth="1"/>
    <col min="14070" max="14070" width="6.7109375" style="35" customWidth="1"/>
    <col min="14071" max="14071" width="7.5703125" style="35" customWidth="1"/>
    <col min="14072" max="14072" width="7.28515625" style="35" customWidth="1"/>
    <col min="14073" max="14073" width="5.42578125" style="35" customWidth="1"/>
    <col min="14074" max="14074" width="6.85546875" style="35" bestFit="1" customWidth="1"/>
    <col min="14075" max="14075" width="10" style="35" customWidth="1"/>
    <col min="14076" max="14308" width="10.28515625" style="35" customWidth="1"/>
    <col min="14309" max="14309" width="16.85546875" style="35" customWidth="1"/>
    <col min="14310" max="14310" width="10" style="35" customWidth="1"/>
    <col min="14311" max="14311" width="7.7109375" style="35" customWidth="1"/>
    <col min="14312" max="14312" width="6.85546875" style="35" customWidth="1"/>
    <col min="14313" max="14313" width="7.140625" style="35"/>
    <col min="14314" max="14314" width="17.42578125" style="35" customWidth="1"/>
    <col min="14315" max="14315" width="7.140625" style="35"/>
    <col min="14316" max="14316" width="7.85546875" style="35" customWidth="1"/>
    <col min="14317" max="14318" width="7.140625" style="35"/>
    <col min="14319" max="14319" width="6.7109375" style="35" customWidth="1"/>
    <col min="14320" max="14322" width="6.5703125" style="35" customWidth="1"/>
    <col min="14323" max="14323" width="6.7109375" style="35" customWidth="1"/>
    <col min="14324" max="14324" width="8" style="35" customWidth="1"/>
    <col min="14325" max="14325" width="6.140625" style="35" customWidth="1"/>
    <col min="14326" max="14326" width="6.7109375" style="35" customWidth="1"/>
    <col min="14327" max="14327" width="7.5703125" style="35" customWidth="1"/>
    <col min="14328" max="14328" width="7.28515625" style="35" customWidth="1"/>
    <col min="14329" max="14329" width="5.42578125" style="35" customWidth="1"/>
    <col min="14330" max="14330" width="6.85546875" style="35" bestFit="1" customWidth="1"/>
    <col min="14331" max="14331" width="10" style="35" customWidth="1"/>
    <col min="14332" max="14564" width="10.28515625" style="35" customWidth="1"/>
    <col min="14565" max="14565" width="16.85546875" style="35" customWidth="1"/>
    <col min="14566" max="14566" width="10" style="35" customWidth="1"/>
    <col min="14567" max="14567" width="7.7109375" style="35" customWidth="1"/>
    <col min="14568" max="14568" width="6.85546875" style="35" customWidth="1"/>
    <col min="14569" max="14569" width="7.140625" style="35"/>
    <col min="14570" max="14570" width="17.42578125" style="35" customWidth="1"/>
    <col min="14571" max="14571" width="7.140625" style="35"/>
    <col min="14572" max="14572" width="7.85546875" style="35" customWidth="1"/>
    <col min="14573" max="14574" width="7.140625" style="35"/>
    <col min="14575" max="14575" width="6.7109375" style="35" customWidth="1"/>
    <col min="14576" max="14578" width="6.5703125" style="35" customWidth="1"/>
    <col min="14579" max="14579" width="6.7109375" style="35" customWidth="1"/>
    <col min="14580" max="14580" width="8" style="35" customWidth="1"/>
    <col min="14581" max="14581" width="6.140625" style="35" customWidth="1"/>
    <col min="14582" max="14582" width="6.7109375" style="35" customWidth="1"/>
    <col min="14583" max="14583" width="7.5703125" style="35" customWidth="1"/>
    <col min="14584" max="14584" width="7.28515625" style="35" customWidth="1"/>
    <col min="14585" max="14585" width="5.42578125" style="35" customWidth="1"/>
    <col min="14586" max="14586" width="6.85546875" style="35" bestFit="1" customWidth="1"/>
    <col min="14587" max="14587" width="10" style="35" customWidth="1"/>
    <col min="14588" max="14820" width="10.28515625" style="35" customWidth="1"/>
    <col min="14821" max="14821" width="16.85546875" style="35" customWidth="1"/>
    <col min="14822" max="14822" width="10" style="35" customWidth="1"/>
    <col min="14823" max="14823" width="7.7109375" style="35" customWidth="1"/>
    <col min="14824" max="14824" width="6.85546875" style="35" customWidth="1"/>
    <col min="14825" max="14825" width="7.140625" style="35"/>
    <col min="14826" max="14826" width="17.42578125" style="35" customWidth="1"/>
    <col min="14827" max="14827" width="7.140625" style="35"/>
    <col min="14828" max="14828" width="7.85546875" style="35" customWidth="1"/>
    <col min="14829" max="14830" width="7.140625" style="35"/>
    <col min="14831" max="14831" width="6.7109375" style="35" customWidth="1"/>
    <col min="14832" max="14834" width="6.5703125" style="35" customWidth="1"/>
    <col min="14835" max="14835" width="6.7109375" style="35" customWidth="1"/>
    <col min="14836" max="14836" width="8" style="35" customWidth="1"/>
    <col min="14837" max="14837" width="6.140625" style="35" customWidth="1"/>
    <col min="14838" max="14838" width="6.7109375" style="35" customWidth="1"/>
    <col min="14839" max="14839" width="7.5703125" style="35" customWidth="1"/>
    <col min="14840" max="14840" width="7.28515625" style="35" customWidth="1"/>
    <col min="14841" max="14841" width="5.42578125" style="35" customWidth="1"/>
    <col min="14842" max="14842" width="6.85546875" style="35" bestFit="1" customWidth="1"/>
    <col min="14843" max="14843" width="10" style="35" customWidth="1"/>
    <col min="14844" max="15076" width="10.28515625" style="35" customWidth="1"/>
    <col min="15077" max="15077" width="16.85546875" style="35" customWidth="1"/>
    <col min="15078" max="15078" width="10" style="35" customWidth="1"/>
    <col min="15079" max="15079" width="7.7109375" style="35" customWidth="1"/>
    <col min="15080" max="15080" width="6.85546875" style="35" customWidth="1"/>
    <col min="15081" max="15081" width="7.140625" style="35"/>
    <col min="15082" max="15082" width="17.42578125" style="35" customWidth="1"/>
    <col min="15083" max="15083" width="7.140625" style="35"/>
    <col min="15084" max="15084" width="7.85546875" style="35" customWidth="1"/>
    <col min="15085" max="15086" width="7.140625" style="35"/>
    <col min="15087" max="15087" width="6.7109375" style="35" customWidth="1"/>
    <col min="15088" max="15090" width="6.5703125" style="35" customWidth="1"/>
    <col min="15091" max="15091" width="6.7109375" style="35" customWidth="1"/>
    <col min="15092" max="15092" width="8" style="35" customWidth="1"/>
    <col min="15093" max="15093" width="6.140625" style="35" customWidth="1"/>
    <col min="15094" max="15094" width="6.7109375" style="35" customWidth="1"/>
    <col min="15095" max="15095" width="7.5703125" style="35" customWidth="1"/>
    <col min="15096" max="15096" width="7.28515625" style="35" customWidth="1"/>
    <col min="15097" max="15097" width="5.42578125" style="35" customWidth="1"/>
    <col min="15098" max="15098" width="6.85546875" style="35" bestFit="1" customWidth="1"/>
    <col min="15099" max="15099" width="10" style="35" customWidth="1"/>
    <col min="15100" max="15332" width="10.28515625" style="35" customWidth="1"/>
    <col min="15333" max="15333" width="16.85546875" style="35" customWidth="1"/>
    <col min="15334" max="15334" width="10" style="35" customWidth="1"/>
    <col min="15335" max="15335" width="7.7109375" style="35" customWidth="1"/>
    <col min="15336" max="15336" width="6.85546875" style="35" customWidth="1"/>
    <col min="15337" max="15337" width="7.140625" style="35"/>
    <col min="15338" max="15338" width="17.42578125" style="35" customWidth="1"/>
    <col min="15339" max="15339" width="7.140625" style="35"/>
    <col min="15340" max="15340" width="7.85546875" style="35" customWidth="1"/>
    <col min="15341" max="15342" width="7.140625" style="35"/>
    <col min="15343" max="15343" width="6.7109375" style="35" customWidth="1"/>
    <col min="15344" max="15346" width="6.5703125" style="35" customWidth="1"/>
    <col min="15347" max="15347" width="6.7109375" style="35" customWidth="1"/>
    <col min="15348" max="15348" width="8" style="35" customWidth="1"/>
    <col min="15349" max="15349" width="6.140625" style="35" customWidth="1"/>
    <col min="15350" max="15350" width="6.7109375" style="35" customWidth="1"/>
    <col min="15351" max="15351" width="7.5703125" style="35" customWidth="1"/>
    <col min="15352" max="15352" width="7.28515625" style="35" customWidth="1"/>
    <col min="15353" max="15353" width="5.42578125" style="35" customWidth="1"/>
    <col min="15354" max="15354" width="6.85546875" style="35" bestFit="1" customWidth="1"/>
    <col min="15355" max="15355" width="10" style="35" customWidth="1"/>
    <col min="15356" max="15588" width="10.28515625" style="35" customWidth="1"/>
    <col min="15589" max="15589" width="16.85546875" style="35" customWidth="1"/>
    <col min="15590" max="15590" width="10" style="35" customWidth="1"/>
    <col min="15591" max="15591" width="7.7109375" style="35" customWidth="1"/>
    <col min="15592" max="15592" width="6.85546875" style="35" customWidth="1"/>
    <col min="15593" max="15593" width="7.140625" style="35"/>
    <col min="15594" max="15594" width="17.42578125" style="35" customWidth="1"/>
    <col min="15595" max="15595" width="7.140625" style="35"/>
    <col min="15596" max="15596" width="7.85546875" style="35" customWidth="1"/>
    <col min="15597" max="15598" width="7.140625" style="35"/>
    <col min="15599" max="15599" width="6.7109375" style="35" customWidth="1"/>
    <col min="15600" max="15602" width="6.5703125" style="35" customWidth="1"/>
    <col min="15603" max="15603" width="6.7109375" style="35" customWidth="1"/>
    <col min="15604" max="15604" width="8" style="35" customWidth="1"/>
    <col min="15605" max="15605" width="6.140625" style="35" customWidth="1"/>
    <col min="15606" max="15606" width="6.7109375" style="35" customWidth="1"/>
    <col min="15607" max="15607" width="7.5703125" style="35" customWidth="1"/>
    <col min="15608" max="15608" width="7.28515625" style="35" customWidth="1"/>
    <col min="15609" max="15609" width="5.42578125" style="35" customWidth="1"/>
    <col min="15610" max="15610" width="6.85546875" style="35" bestFit="1" customWidth="1"/>
    <col min="15611" max="15611" width="10" style="35" customWidth="1"/>
    <col min="15612" max="15844" width="10.28515625" style="35" customWidth="1"/>
    <col min="15845" max="15845" width="16.85546875" style="35" customWidth="1"/>
    <col min="15846" max="15846" width="10" style="35" customWidth="1"/>
    <col min="15847" max="15847" width="7.7109375" style="35" customWidth="1"/>
    <col min="15848" max="15848" width="6.85546875" style="35" customWidth="1"/>
    <col min="15849" max="15849" width="7.140625" style="35"/>
    <col min="15850" max="15850" width="17.42578125" style="35" customWidth="1"/>
    <col min="15851" max="15851" width="7.140625" style="35"/>
    <col min="15852" max="15852" width="7.85546875" style="35" customWidth="1"/>
    <col min="15853" max="15854" width="7.140625" style="35"/>
    <col min="15855" max="15855" width="6.7109375" style="35" customWidth="1"/>
    <col min="15856" max="15858" width="6.5703125" style="35" customWidth="1"/>
    <col min="15859" max="15859" width="6.7109375" style="35" customWidth="1"/>
    <col min="15860" max="15860" width="8" style="35" customWidth="1"/>
    <col min="15861" max="15861" width="6.140625" style="35" customWidth="1"/>
    <col min="15862" max="15862" width="6.7109375" style="35" customWidth="1"/>
    <col min="15863" max="15863" width="7.5703125" style="35" customWidth="1"/>
    <col min="15864" max="15864" width="7.28515625" style="35" customWidth="1"/>
    <col min="15865" max="15865" width="5.42578125" style="35" customWidth="1"/>
    <col min="15866" max="15866" width="6.85546875" style="35" bestFit="1" customWidth="1"/>
    <col min="15867" max="15867" width="10" style="35" customWidth="1"/>
    <col min="15868" max="16100" width="10.28515625" style="35" customWidth="1"/>
    <col min="16101" max="16101" width="16.85546875" style="35" customWidth="1"/>
    <col min="16102" max="16102" width="10" style="35" customWidth="1"/>
    <col min="16103" max="16103" width="7.7109375" style="35" customWidth="1"/>
    <col min="16104" max="16104" width="6.85546875" style="35" customWidth="1"/>
    <col min="16105" max="16105" width="7.140625" style="35"/>
    <col min="16106" max="16106" width="17.42578125" style="35" customWidth="1"/>
    <col min="16107" max="16107" width="7.140625" style="35"/>
    <col min="16108" max="16108" width="7.85546875" style="35" customWidth="1"/>
    <col min="16109" max="16110" width="7.140625" style="35"/>
    <col min="16111" max="16111" width="6.7109375" style="35" customWidth="1"/>
    <col min="16112" max="16114" width="6.5703125" style="35" customWidth="1"/>
    <col min="16115" max="16115" width="6.7109375" style="35" customWidth="1"/>
    <col min="16116" max="16116" width="8" style="35" customWidth="1"/>
    <col min="16117" max="16117" width="6.140625" style="35" customWidth="1"/>
    <col min="16118" max="16118" width="6.7109375" style="35" customWidth="1"/>
    <col min="16119" max="16119" width="7.5703125" style="35" customWidth="1"/>
    <col min="16120" max="16120" width="7.28515625" style="35" customWidth="1"/>
    <col min="16121" max="16121" width="5.42578125" style="35" customWidth="1"/>
    <col min="16122" max="16122" width="6.85546875" style="35" bestFit="1" customWidth="1"/>
    <col min="16123" max="16123" width="10" style="35" customWidth="1"/>
    <col min="16124" max="16356" width="10.28515625" style="35" customWidth="1"/>
    <col min="16357" max="16357" width="16.85546875" style="35" customWidth="1"/>
    <col min="16358" max="16358" width="10" style="35" customWidth="1"/>
    <col min="16359" max="16359" width="7.7109375" style="35" customWidth="1"/>
    <col min="16360" max="16360" width="6.85546875" style="35" customWidth="1"/>
    <col min="16361" max="16384" width="7.140625" style="35"/>
  </cols>
  <sheetData>
    <row r="1" spans="1:34" ht="33.75" customHeight="1" thickBot="1">
      <c r="A1" s="1017" t="s">
        <v>1271</v>
      </c>
      <c r="B1" s="1017"/>
      <c r="C1" s="1017"/>
      <c r="D1" s="1017"/>
      <c r="E1" s="1017"/>
      <c r="F1" s="1017"/>
      <c r="G1" s="1017"/>
      <c r="H1" s="1017"/>
      <c r="I1" s="1017"/>
      <c r="J1" s="1017"/>
      <c r="K1" s="1017"/>
      <c r="L1" s="1017"/>
      <c r="M1" s="1017"/>
      <c r="N1" s="1017"/>
      <c r="O1" s="1017"/>
      <c r="P1" s="1017"/>
      <c r="Q1" s="1017"/>
    </row>
    <row r="2" spans="1:34" ht="120.75" thickBot="1">
      <c r="A2" s="42" t="s">
        <v>68</v>
      </c>
      <c r="B2" s="42" t="s">
        <v>32</v>
      </c>
      <c r="C2" s="42" t="s">
        <v>90</v>
      </c>
      <c r="D2" s="42" t="s">
        <v>91</v>
      </c>
      <c r="E2" s="42" t="s">
        <v>92</v>
      </c>
      <c r="F2" s="42" t="s">
        <v>441</v>
      </c>
      <c r="G2" s="42" t="s">
        <v>93</v>
      </c>
      <c r="H2" s="42" t="s">
        <v>94</v>
      </c>
      <c r="I2" s="42" t="s">
        <v>95</v>
      </c>
      <c r="J2" s="42" t="s">
        <v>96</v>
      </c>
      <c r="K2" s="42" t="s">
        <v>97</v>
      </c>
      <c r="L2" s="42" t="s">
        <v>98</v>
      </c>
      <c r="M2" s="42" t="s">
        <v>99</v>
      </c>
      <c r="N2" s="42" t="s">
        <v>100</v>
      </c>
      <c r="O2" s="42" t="s">
        <v>101</v>
      </c>
      <c r="P2" s="42" t="s">
        <v>102</v>
      </c>
      <c r="Q2" s="42" t="s">
        <v>103</v>
      </c>
    </row>
    <row r="3" spans="1:34" ht="21" customHeight="1">
      <c r="A3" s="2">
        <v>1395</v>
      </c>
      <c r="B3" s="130">
        <v>145827</v>
      </c>
      <c r="C3" s="131">
        <v>107059</v>
      </c>
      <c r="D3" s="131">
        <v>10929</v>
      </c>
      <c r="E3" s="131">
        <v>2062</v>
      </c>
      <c r="F3" s="131">
        <v>211</v>
      </c>
      <c r="G3" s="131">
        <v>2543</v>
      </c>
      <c r="H3" s="131">
        <v>1309</v>
      </c>
      <c r="I3" s="131">
        <v>0</v>
      </c>
      <c r="J3" s="131">
        <v>5</v>
      </c>
      <c r="K3" s="131">
        <v>25</v>
      </c>
      <c r="L3" s="131">
        <v>1774</v>
      </c>
      <c r="M3" s="132">
        <v>4560</v>
      </c>
      <c r="N3" s="132">
        <v>764</v>
      </c>
      <c r="O3" s="132"/>
      <c r="P3" s="132">
        <v>10</v>
      </c>
      <c r="Q3" s="132">
        <v>9876</v>
      </c>
    </row>
    <row r="4" spans="1:34" ht="21" customHeight="1">
      <c r="A4" s="2">
        <v>1396</v>
      </c>
      <c r="B4" s="130">
        <v>141452</v>
      </c>
      <c r="C4" s="130">
        <v>111408</v>
      </c>
      <c r="D4" s="130">
        <v>11385</v>
      </c>
      <c r="E4" s="130">
        <v>2086</v>
      </c>
      <c r="F4" s="130">
        <v>281</v>
      </c>
      <c r="G4" s="130">
        <v>2715</v>
      </c>
      <c r="H4" s="130">
        <v>1444</v>
      </c>
      <c r="I4" s="130">
        <v>4</v>
      </c>
      <c r="J4" s="130">
        <v>8</v>
      </c>
      <c r="K4" s="130">
        <v>24</v>
      </c>
      <c r="L4" s="130">
        <v>2363</v>
      </c>
      <c r="M4" s="130">
        <v>2106</v>
      </c>
      <c r="N4" s="130">
        <v>865</v>
      </c>
      <c r="O4" s="130">
        <v>5482</v>
      </c>
      <c r="P4" s="130">
        <v>17</v>
      </c>
      <c r="Q4" s="130">
        <v>1264</v>
      </c>
    </row>
    <row r="5" spans="1:34" ht="21" customHeight="1">
      <c r="A5" s="2">
        <v>1397</v>
      </c>
      <c r="B5" s="133">
        <v>145974</v>
      </c>
      <c r="C5" s="133">
        <v>112547</v>
      </c>
      <c r="D5" s="133">
        <v>12141</v>
      </c>
      <c r="E5" s="133">
        <v>2070</v>
      </c>
      <c r="F5" s="133">
        <v>313</v>
      </c>
      <c r="G5" s="133">
        <v>2841</v>
      </c>
      <c r="H5" s="133">
        <v>1603</v>
      </c>
      <c r="I5" s="133">
        <v>31</v>
      </c>
      <c r="J5" s="133">
        <v>9</v>
      </c>
      <c r="K5" s="133">
        <v>30</v>
      </c>
      <c r="L5" s="298">
        <v>2489</v>
      </c>
      <c r="M5" s="133">
        <v>3262</v>
      </c>
      <c r="N5" s="133">
        <v>925</v>
      </c>
      <c r="O5" s="133">
        <v>6461</v>
      </c>
      <c r="P5" s="133">
        <v>18</v>
      </c>
      <c r="Q5" s="130">
        <v>1234</v>
      </c>
    </row>
    <row r="6" spans="1:34" ht="21" customHeight="1">
      <c r="A6" s="2">
        <v>1398</v>
      </c>
      <c r="B6" s="133">
        <v>150599</v>
      </c>
      <c r="C6" s="133">
        <v>109211</v>
      </c>
      <c r="D6" s="133">
        <v>11473</v>
      </c>
      <c r="E6" s="133">
        <v>2022</v>
      </c>
      <c r="F6" s="133">
        <v>322</v>
      </c>
      <c r="G6" s="133">
        <v>2952</v>
      </c>
      <c r="H6" s="133">
        <v>1713</v>
      </c>
      <c r="I6" s="133">
        <v>57</v>
      </c>
      <c r="J6" s="133">
        <v>10</v>
      </c>
      <c r="K6" s="133">
        <v>28</v>
      </c>
      <c r="L6" s="298">
        <v>2567</v>
      </c>
      <c r="M6" s="133">
        <v>11028</v>
      </c>
      <c r="N6" s="133">
        <v>937</v>
      </c>
      <c r="O6" s="133">
        <v>7912</v>
      </c>
      <c r="P6" s="133">
        <v>14</v>
      </c>
      <c r="Q6" s="130">
        <v>353</v>
      </c>
    </row>
    <row r="7" spans="1:34" ht="21" customHeight="1">
      <c r="A7" s="2">
        <v>1399</v>
      </c>
      <c r="B7" s="133">
        <v>158993</v>
      </c>
      <c r="C7" s="133">
        <v>103443</v>
      </c>
      <c r="D7" s="133">
        <v>12025</v>
      </c>
      <c r="E7" s="133">
        <v>1916</v>
      </c>
      <c r="F7" s="133">
        <v>343</v>
      </c>
      <c r="G7" s="133">
        <v>3061</v>
      </c>
      <c r="H7" s="133">
        <v>1565</v>
      </c>
      <c r="I7" s="133">
        <v>29</v>
      </c>
      <c r="J7" s="133">
        <v>10</v>
      </c>
      <c r="K7" s="133">
        <v>18</v>
      </c>
      <c r="L7" s="298">
        <v>2692</v>
      </c>
      <c r="M7" s="133">
        <v>6834</v>
      </c>
      <c r="N7" s="133">
        <v>997</v>
      </c>
      <c r="O7" s="133">
        <v>9057</v>
      </c>
      <c r="P7" s="133">
        <v>18</v>
      </c>
      <c r="Q7" s="133">
        <v>205</v>
      </c>
      <c r="R7" s="177"/>
      <c r="S7" s="177"/>
      <c r="T7" s="177"/>
      <c r="U7" s="177"/>
      <c r="V7" s="177"/>
      <c r="W7" s="177"/>
      <c r="X7" s="177"/>
      <c r="Y7" s="177"/>
      <c r="Z7" s="177"/>
      <c r="AA7" s="177"/>
      <c r="AB7" s="177"/>
      <c r="AC7" s="177"/>
      <c r="AD7" s="177"/>
      <c r="AE7" s="177"/>
      <c r="AF7" s="177"/>
      <c r="AG7" s="177"/>
      <c r="AH7" s="177"/>
    </row>
    <row r="8" spans="1:34" ht="21" customHeight="1">
      <c r="A8" s="2">
        <v>1400</v>
      </c>
      <c r="B8" s="133">
        <v>154263</v>
      </c>
      <c r="C8" s="133">
        <v>101558</v>
      </c>
      <c r="D8" s="133">
        <v>12686</v>
      </c>
      <c r="E8" s="133">
        <v>2040</v>
      </c>
      <c r="F8" s="133">
        <v>250</v>
      </c>
      <c r="G8" s="133">
        <v>3255</v>
      </c>
      <c r="H8" s="133">
        <v>1556</v>
      </c>
      <c r="I8" s="133">
        <v>6</v>
      </c>
      <c r="J8" s="133">
        <v>13</v>
      </c>
      <c r="K8" s="133">
        <v>17</v>
      </c>
      <c r="L8" s="298">
        <v>2642</v>
      </c>
      <c r="M8" s="133">
        <v>272</v>
      </c>
      <c r="N8" s="133">
        <v>784</v>
      </c>
      <c r="O8" s="133">
        <v>10301</v>
      </c>
      <c r="P8" s="133">
        <v>39</v>
      </c>
      <c r="Q8" s="133">
        <v>91</v>
      </c>
    </row>
    <row r="9" spans="1:34" ht="21" customHeight="1" thickBot="1">
      <c r="A9" s="2">
        <v>1401</v>
      </c>
      <c r="B9" s="133">
        <f>C9+D9+E9+F9+G9+H9+I9+J9+K9+L9+M9+N9+O9+P9+Q9+'1-19-1'!B5+'1-19-1'!C5+'1-19-1'!D5+'1-19-1'!E5+'1-19-1'!F5+'1-19-1'!G5+'1-19-1'!H5+'1-19-1'!I5+'1-19-1'!J5+'1-19-1'!K5+'1-19-1'!L5</f>
        <v>150555</v>
      </c>
      <c r="C9" s="133">
        <f>SUM(C10:C42)</f>
        <v>99138</v>
      </c>
      <c r="D9" s="133">
        <f t="shared" ref="D9:Q9" si="0">SUM(D10:D42)</f>
        <v>12653</v>
      </c>
      <c r="E9" s="133">
        <f t="shared" si="0"/>
        <v>1884</v>
      </c>
      <c r="F9" s="133">
        <f t="shared" si="0"/>
        <v>373</v>
      </c>
      <c r="G9" s="133">
        <f t="shared" si="0"/>
        <v>3328</v>
      </c>
      <c r="H9" s="133">
        <f t="shared" si="0"/>
        <v>1501</v>
      </c>
      <c r="I9" s="133">
        <f t="shared" si="0"/>
        <v>3</v>
      </c>
      <c r="J9" s="133">
        <f t="shared" si="0"/>
        <v>13</v>
      </c>
      <c r="K9" s="133">
        <f t="shared" si="0"/>
        <v>17</v>
      </c>
      <c r="L9" s="298">
        <f t="shared" si="0"/>
        <v>2641</v>
      </c>
      <c r="M9" s="133">
        <f t="shared" si="0"/>
        <v>32</v>
      </c>
      <c r="N9" s="133">
        <f t="shared" si="0"/>
        <v>634</v>
      </c>
      <c r="O9" s="133">
        <f t="shared" si="0"/>
        <v>10114</v>
      </c>
      <c r="P9" s="133">
        <f t="shared" si="0"/>
        <v>51</v>
      </c>
      <c r="Q9" s="133">
        <f t="shared" si="0"/>
        <v>79</v>
      </c>
    </row>
    <row r="10" spans="1:34" ht="21" customHeight="1" thickBot="1">
      <c r="A10" s="5" t="s">
        <v>41</v>
      </c>
      <c r="B10" s="338">
        <f>C10+D10+E10+F10+G10+H10+I10+J10+K10+L10+M10+N10+O10+P10+Q10+'1-19-1'!B6+'1-19-1'!C6+'1-19-1'!D6+'1-19-1'!E6+'1-19-1'!F6+'1-19-1'!G6+'1-19-1'!H6+'1-19-1'!I6+'1-19-1'!J6+'1-19-1'!K6+'1-19-1'!L6</f>
        <v>5472</v>
      </c>
      <c r="C10" s="140">
        <v>2060</v>
      </c>
      <c r="D10" s="139">
        <v>560</v>
      </c>
      <c r="E10" s="140">
        <v>68</v>
      </c>
      <c r="F10" s="139">
        <v>4</v>
      </c>
      <c r="G10" s="140">
        <v>207</v>
      </c>
      <c r="H10" s="139">
        <v>61</v>
      </c>
      <c r="I10" s="140">
        <v>0</v>
      </c>
      <c r="J10" s="139">
        <v>0</v>
      </c>
      <c r="K10" s="140">
        <v>0</v>
      </c>
      <c r="L10" s="331">
        <v>255</v>
      </c>
      <c r="M10" s="140">
        <v>0</v>
      </c>
      <c r="N10" s="139">
        <v>194</v>
      </c>
      <c r="O10" s="140">
        <v>1210</v>
      </c>
      <c r="P10" s="139">
        <v>0</v>
      </c>
      <c r="Q10" s="140">
        <v>0</v>
      </c>
      <c r="R10" s="176"/>
      <c r="S10" s="176"/>
      <c r="T10" s="176"/>
      <c r="U10" s="176"/>
      <c r="V10" s="176"/>
      <c r="W10" s="176"/>
      <c r="X10" s="176"/>
      <c r="Y10" s="176"/>
      <c r="Z10" s="176"/>
      <c r="AA10" s="176"/>
      <c r="AB10" s="176"/>
      <c r="AC10" s="176"/>
      <c r="AD10" s="176"/>
      <c r="AE10" s="176"/>
      <c r="AF10" s="176"/>
      <c r="AG10" s="176"/>
      <c r="AH10" s="176"/>
    </row>
    <row r="11" spans="1:34" ht="21" customHeight="1" thickBot="1">
      <c r="A11" s="11" t="s">
        <v>42</v>
      </c>
      <c r="B11" s="133">
        <f>C11+D11+E11+F11+G11+H11+I11+J11+K11+L11+M11+N11+O11+P11+Q11+'1-19-1'!B7+'1-19-1'!C7+'1-19-1'!D7+'1-19-1'!E7+'1-19-1'!F7+'1-19-1'!G7+'1-19-1'!H7+'1-19-1'!I7+'1-19-1'!J7+'1-19-1'!K7+'1-19-1'!L7</f>
        <v>4869</v>
      </c>
      <c r="C11" s="141">
        <v>2502</v>
      </c>
      <c r="D11" s="139">
        <v>82</v>
      </c>
      <c r="E11" s="141">
        <v>59</v>
      </c>
      <c r="F11" s="139">
        <v>0</v>
      </c>
      <c r="G11" s="141">
        <v>239</v>
      </c>
      <c r="H11" s="139">
        <v>215</v>
      </c>
      <c r="I11" s="141">
        <v>0</v>
      </c>
      <c r="J11" s="139">
        <v>0</v>
      </c>
      <c r="K11" s="141">
        <v>0</v>
      </c>
      <c r="L11" s="299">
        <v>212</v>
      </c>
      <c r="M11" s="141">
        <v>0</v>
      </c>
      <c r="N11" s="139">
        <v>0</v>
      </c>
      <c r="O11" s="141">
        <v>551</v>
      </c>
      <c r="P11" s="139">
        <v>2</v>
      </c>
      <c r="Q11" s="141">
        <v>0</v>
      </c>
      <c r="R11" s="176"/>
      <c r="S11" s="176"/>
      <c r="T11" s="176"/>
      <c r="U11" s="176"/>
      <c r="V11" s="176"/>
      <c r="W11" s="176"/>
      <c r="X11" s="176"/>
      <c r="Y11" s="176"/>
      <c r="Z11" s="176"/>
      <c r="AA11" s="176"/>
      <c r="AB11" s="176"/>
      <c r="AC11" s="176"/>
      <c r="AD11" s="176"/>
      <c r="AE11" s="176"/>
      <c r="AF11" s="176"/>
      <c r="AG11" s="176"/>
      <c r="AH11" s="176"/>
    </row>
    <row r="12" spans="1:34" ht="21" customHeight="1" thickBot="1">
      <c r="A12" s="11" t="s">
        <v>43</v>
      </c>
      <c r="B12" s="133">
        <f>C12+D12+E12+F12+G12+H12+I12+J12+K12+L12+M12+N12+O12+P12+Q12+'1-19-1'!B8+'1-19-1'!C8+'1-19-1'!D8+'1-19-1'!E8+'1-19-1'!F8+'1-19-1'!G8+'1-19-1'!H8+'1-19-1'!I8+'1-19-1'!J8+'1-19-1'!K8+'1-19-1'!L8</f>
        <v>1587</v>
      </c>
      <c r="C12" s="141">
        <v>696</v>
      </c>
      <c r="D12" s="139">
        <v>40</v>
      </c>
      <c r="E12" s="141">
        <v>146</v>
      </c>
      <c r="F12" s="139">
        <v>0</v>
      </c>
      <c r="G12" s="141">
        <v>0</v>
      </c>
      <c r="H12" s="139">
        <v>0</v>
      </c>
      <c r="I12" s="141">
        <v>0</v>
      </c>
      <c r="J12" s="139">
        <v>0</v>
      </c>
      <c r="K12" s="141">
        <v>0</v>
      </c>
      <c r="L12" s="299">
        <v>32</v>
      </c>
      <c r="M12" s="141">
        <v>7</v>
      </c>
      <c r="N12" s="139">
        <v>0</v>
      </c>
      <c r="O12" s="141">
        <v>262</v>
      </c>
      <c r="P12" s="139">
        <v>0</v>
      </c>
      <c r="Q12" s="141">
        <v>0</v>
      </c>
      <c r="R12" s="176"/>
      <c r="S12" s="176"/>
      <c r="T12" s="176"/>
      <c r="U12" s="176"/>
      <c r="V12" s="176"/>
      <c r="W12" s="176"/>
      <c r="X12" s="176"/>
      <c r="Y12" s="176"/>
      <c r="Z12" s="176"/>
      <c r="AA12" s="176"/>
      <c r="AB12" s="176"/>
      <c r="AC12" s="176"/>
      <c r="AD12" s="176"/>
      <c r="AE12" s="176"/>
      <c r="AF12" s="176"/>
      <c r="AG12" s="176"/>
      <c r="AH12" s="176"/>
    </row>
    <row r="13" spans="1:34" ht="21" customHeight="1" thickBot="1">
      <c r="A13" s="11" t="s">
        <v>0</v>
      </c>
      <c r="B13" s="133">
        <f>C13+D13+E13+F13+G13+H13+I13+J13+K13+L13+M13+N13+O13+P13+Q13+'1-19-1'!B9+'1-19-1'!C9+'1-19-1'!D9+'1-19-1'!E9+'1-19-1'!F9+'1-19-1'!G9+'1-19-1'!H9+'1-19-1'!I9+'1-19-1'!J9+'1-19-1'!K9+'1-19-1'!L9</f>
        <v>11394</v>
      </c>
      <c r="C13" s="141">
        <v>7556</v>
      </c>
      <c r="D13" s="139">
        <v>1351</v>
      </c>
      <c r="E13" s="141">
        <v>89</v>
      </c>
      <c r="F13" s="139">
        <v>0</v>
      </c>
      <c r="G13" s="141">
        <v>0</v>
      </c>
      <c r="H13" s="139">
        <v>161</v>
      </c>
      <c r="I13" s="141">
        <v>0</v>
      </c>
      <c r="J13" s="139">
        <v>0</v>
      </c>
      <c r="K13" s="141">
        <v>0</v>
      </c>
      <c r="L13" s="299">
        <v>177</v>
      </c>
      <c r="M13" s="141">
        <v>0</v>
      </c>
      <c r="N13" s="139">
        <v>0</v>
      </c>
      <c r="O13" s="141">
        <v>1063</v>
      </c>
      <c r="P13" s="139">
        <v>0</v>
      </c>
      <c r="Q13" s="141">
        <v>0</v>
      </c>
      <c r="R13" s="176"/>
      <c r="S13" s="176"/>
      <c r="T13" s="176"/>
      <c r="U13" s="176"/>
      <c r="V13" s="176"/>
      <c r="W13" s="176"/>
      <c r="X13" s="176"/>
      <c r="Y13" s="176"/>
      <c r="Z13" s="176"/>
      <c r="AA13" s="176"/>
      <c r="AB13" s="176"/>
      <c r="AC13" s="176"/>
      <c r="AD13" s="176"/>
      <c r="AE13" s="176"/>
      <c r="AF13" s="176"/>
      <c r="AG13" s="176"/>
      <c r="AH13" s="176"/>
    </row>
    <row r="14" spans="1:34" ht="21" customHeight="1" thickBot="1">
      <c r="A14" s="11" t="s">
        <v>33</v>
      </c>
      <c r="B14" s="133">
        <f>C14+D14+E14+F14+G14+H14+I14+J14+K14+L14+M14+N14+O14+P14+Q14+'1-19-1'!B10+'1-19-1'!C10+'1-19-1'!D10+'1-19-1'!E10+'1-19-1'!F10+'1-19-1'!G10+'1-19-1'!H10+'1-19-1'!I10+'1-19-1'!J10+'1-19-1'!K10+'1-19-1'!L10</f>
        <v>3361</v>
      </c>
      <c r="C14" s="141">
        <v>1276</v>
      </c>
      <c r="D14" s="139">
        <v>649</v>
      </c>
      <c r="E14" s="141">
        <v>53</v>
      </c>
      <c r="F14" s="139">
        <v>0</v>
      </c>
      <c r="G14" s="141">
        <v>0</v>
      </c>
      <c r="H14" s="139">
        <v>31</v>
      </c>
      <c r="I14" s="141">
        <v>0</v>
      </c>
      <c r="J14" s="139">
        <v>0</v>
      </c>
      <c r="K14" s="141">
        <v>0</v>
      </c>
      <c r="L14" s="299">
        <v>158</v>
      </c>
      <c r="M14" s="141">
        <v>0</v>
      </c>
      <c r="N14" s="139">
        <v>58</v>
      </c>
      <c r="O14" s="141">
        <v>664</v>
      </c>
      <c r="P14" s="139">
        <v>0</v>
      </c>
      <c r="Q14" s="141">
        <v>0</v>
      </c>
      <c r="R14" s="176"/>
      <c r="S14" s="176"/>
      <c r="T14" s="176"/>
      <c r="U14" s="176"/>
      <c r="V14" s="176"/>
      <c r="W14" s="176"/>
      <c r="X14" s="176"/>
      <c r="Y14" s="176"/>
      <c r="Z14" s="176"/>
      <c r="AA14" s="176"/>
      <c r="AB14" s="176"/>
      <c r="AC14" s="176"/>
      <c r="AD14" s="176"/>
      <c r="AE14" s="176"/>
      <c r="AF14" s="176"/>
      <c r="AG14" s="176"/>
      <c r="AH14" s="176"/>
    </row>
    <row r="15" spans="1:34" ht="21" customHeight="1" thickBot="1">
      <c r="A15" s="11" t="s">
        <v>44</v>
      </c>
      <c r="B15" s="133">
        <f>C15+D15+E15+F15+G15+H15+I15+J15+K15+L15+M15+N15+O15+P15+Q15+'1-19-1'!B11+'1-19-1'!C11+'1-19-1'!D11+'1-19-1'!E11+'1-19-1'!F11+'1-19-1'!G11+'1-19-1'!H11+'1-19-1'!I11+'1-19-1'!J11+'1-19-1'!K11+'1-19-1'!L11</f>
        <v>483</v>
      </c>
      <c r="C15" s="141">
        <v>262</v>
      </c>
      <c r="D15" s="139">
        <v>0</v>
      </c>
      <c r="E15" s="141">
        <v>16</v>
      </c>
      <c r="F15" s="139">
        <v>0</v>
      </c>
      <c r="G15" s="141">
        <v>0</v>
      </c>
      <c r="H15" s="139">
        <v>0</v>
      </c>
      <c r="I15" s="141">
        <v>0</v>
      </c>
      <c r="J15" s="139">
        <v>0</v>
      </c>
      <c r="K15" s="141">
        <v>0</v>
      </c>
      <c r="L15" s="299">
        <v>20</v>
      </c>
      <c r="M15" s="141">
        <v>2</v>
      </c>
      <c r="N15" s="139">
        <v>3</v>
      </c>
      <c r="O15" s="141">
        <v>24</v>
      </c>
      <c r="P15" s="139">
        <v>1</v>
      </c>
      <c r="Q15" s="141">
        <v>46</v>
      </c>
      <c r="R15" s="176"/>
      <c r="S15" s="176"/>
      <c r="T15" s="176"/>
      <c r="U15" s="176"/>
      <c r="V15" s="176"/>
      <c r="W15" s="176"/>
      <c r="X15" s="176"/>
      <c r="Y15" s="176"/>
      <c r="Z15" s="176"/>
      <c r="AA15" s="176"/>
      <c r="AB15" s="176"/>
      <c r="AC15" s="176"/>
      <c r="AD15" s="176"/>
      <c r="AE15" s="176"/>
      <c r="AF15" s="176"/>
      <c r="AG15" s="176"/>
      <c r="AH15" s="176"/>
    </row>
    <row r="16" spans="1:34" ht="21" customHeight="1" thickBot="1">
      <c r="A16" s="11" t="s">
        <v>1</v>
      </c>
      <c r="B16" s="133">
        <f>C16+D16+E16+F16+G16+H16+I16+J16+K16+L16+M16+N16+O16+P16+Q16+'1-19-1'!B12+'1-19-1'!C12+'1-19-1'!D12+'1-19-1'!E12+'1-19-1'!F12+'1-19-1'!G12+'1-19-1'!H12+'1-19-1'!I12+'1-19-1'!J12+'1-19-1'!K12+'1-19-1'!L12</f>
        <v>375</v>
      </c>
      <c r="C16" s="141">
        <v>67</v>
      </c>
      <c r="D16" s="139">
        <v>24</v>
      </c>
      <c r="E16" s="141">
        <v>19</v>
      </c>
      <c r="F16" s="139">
        <v>0</v>
      </c>
      <c r="G16" s="141">
        <v>0</v>
      </c>
      <c r="H16" s="139">
        <v>0</v>
      </c>
      <c r="I16" s="141">
        <v>0</v>
      </c>
      <c r="J16" s="139">
        <v>0</v>
      </c>
      <c r="K16" s="141">
        <v>0</v>
      </c>
      <c r="L16" s="299">
        <v>0</v>
      </c>
      <c r="M16" s="141">
        <v>0</v>
      </c>
      <c r="N16" s="139">
        <v>1</v>
      </c>
      <c r="O16" s="141">
        <v>32</v>
      </c>
      <c r="P16" s="139">
        <v>0</v>
      </c>
      <c r="Q16" s="141">
        <v>0</v>
      </c>
      <c r="R16" s="176"/>
      <c r="S16" s="176"/>
      <c r="T16" s="176"/>
      <c r="U16" s="176"/>
      <c r="V16" s="176"/>
      <c r="W16" s="176"/>
      <c r="X16" s="176"/>
      <c r="Y16" s="176"/>
      <c r="Z16" s="176"/>
      <c r="AA16" s="176"/>
      <c r="AB16" s="176"/>
      <c r="AC16" s="176"/>
      <c r="AD16" s="176"/>
      <c r="AE16" s="176"/>
      <c r="AF16" s="176"/>
      <c r="AG16" s="176"/>
      <c r="AH16" s="176"/>
    </row>
    <row r="17" spans="1:34" ht="21" customHeight="1" thickBot="1">
      <c r="A17" s="11" t="s">
        <v>45</v>
      </c>
      <c r="B17" s="133">
        <f>C17+D17+E17+F17+G17+H17+I17+J17+K17+L17+M17+N17+O17+P17+Q17+'1-19-1'!B13+'1-19-1'!C13+'1-19-1'!D13+'1-19-1'!E13+'1-19-1'!F13+'1-19-1'!G13+'1-19-1'!H13+'1-19-1'!I13+'1-19-1'!J13+'1-19-1'!K13+'1-19-1'!L13</f>
        <v>975</v>
      </c>
      <c r="C17" s="141">
        <v>578</v>
      </c>
      <c r="D17" s="139">
        <v>24</v>
      </c>
      <c r="E17" s="141">
        <v>25</v>
      </c>
      <c r="F17" s="139">
        <v>0</v>
      </c>
      <c r="G17" s="141">
        <v>0</v>
      </c>
      <c r="H17" s="139">
        <v>45</v>
      </c>
      <c r="I17" s="141">
        <v>0</v>
      </c>
      <c r="J17" s="139">
        <v>0</v>
      </c>
      <c r="K17" s="141">
        <v>0</v>
      </c>
      <c r="L17" s="299">
        <v>0</v>
      </c>
      <c r="M17" s="141">
        <v>0</v>
      </c>
      <c r="N17" s="139">
        <v>0</v>
      </c>
      <c r="O17" s="141">
        <v>49</v>
      </c>
      <c r="P17" s="139">
        <v>0</v>
      </c>
      <c r="Q17" s="141">
        <v>0</v>
      </c>
      <c r="R17" s="176"/>
      <c r="S17" s="176"/>
      <c r="T17" s="176"/>
      <c r="U17" s="176"/>
      <c r="V17" s="176"/>
      <c r="W17" s="176"/>
      <c r="X17" s="176"/>
      <c r="Y17" s="176"/>
      <c r="Z17" s="176"/>
      <c r="AA17" s="176"/>
      <c r="AB17" s="176"/>
      <c r="AC17" s="176"/>
      <c r="AD17" s="176"/>
      <c r="AE17" s="176"/>
      <c r="AF17" s="176"/>
      <c r="AG17" s="176"/>
      <c r="AH17" s="176"/>
    </row>
    <row r="18" spans="1:34" ht="21" customHeight="1" thickBot="1">
      <c r="A18" s="11" t="s">
        <v>46</v>
      </c>
      <c r="B18" s="133">
        <f>C18+D18+E18+F18+G18+H18+I18+J18+K18+L18+M18+N18+O18+P18+Q18+'1-19-1'!B14+'1-19-1'!C14+'1-19-1'!D14+'1-19-1'!E14+'1-19-1'!F14+'1-19-1'!G14+'1-19-1'!H14+'1-19-1'!I14+'1-19-1'!J14+'1-19-1'!K14+'1-19-1'!L14</f>
        <v>1308</v>
      </c>
      <c r="C18" s="141">
        <v>1119</v>
      </c>
      <c r="D18" s="139">
        <v>21</v>
      </c>
      <c r="E18" s="141">
        <v>16</v>
      </c>
      <c r="F18" s="139">
        <v>0</v>
      </c>
      <c r="G18" s="141">
        <v>0</v>
      </c>
      <c r="H18" s="139">
        <v>10</v>
      </c>
      <c r="I18" s="141">
        <v>0</v>
      </c>
      <c r="J18" s="139">
        <v>0</v>
      </c>
      <c r="K18" s="141">
        <v>0</v>
      </c>
      <c r="L18" s="299">
        <v>12</v>
      </c>
      <c r="M18" s="141">
        <v>0</v>
      </c>
      <c r="N18" s="139">
        <v>0</v>
      </c>
      <c r="O18" s="141">
        <v>26</v>
      </c>
      <c r="P18" s="139">
        <v>1</v>
      </c>
      <c r="Q18" s="141">
        <v>0</v>
      </c>
      <c r="R18" s="176"/>
      <c r="S18" s="176"/>
      <c r="T18" s="176"/>
      <c r="U18" s="176"/>
      <c r="V18" s="176"/>
      <c r="W18" s="176"/>
      <c r="X18" s="176"/>
      <c r="Y18" s="176"/>
      <c r="Z18" s="176"/>
      <c r="AA18" s="176"/>
      <c r="AB18" s="176"/>
      <c r="AC18" s="176"/>
      <c r="AD18" s="176"/>
      <c r="AE18" s="176"/>
      <c r="AF18" s="176"/>
      <c r="AG18" s="176"/>
      <c r="AH18" s="176"/>
    </row>
    <row r="19" spans="1:34" ht="21" customHeight="1" thickBot="1">
      <c r="A19" s="11" t="s">
        <v>47</v>
      </c>
      <c r="B19" s="133">
        <f>C19+D19+E19+F19+G19+H19+I19+J19+K19+L19+M19+N19+O19+P19+Q19+'1-19-1'!B15+'1-19-1'!C15+'1-19-1'!D15+'1-19-1'!E15+'1-19-1'!F15+'1-19-1'!G15+'1-19-1'!H15+'1-19-1'!I15+'1-19-1'!J15+'1-19-1'!K15+'1-19-1'!L15</f>
        <v>14555</v>
      </c>
      <c r="C19" s="141">
        <v>11065</v>
      </c>
      <c r="D19" s="139">
        <v>759</v>
      </c>
      <c r="E19" s="141">
        <v>51</v>
      </c>
      <c r="F19" s="139">
        <v>0</v>
      </c>
      <c r="G19" s="141">
        <v>168</v>
      </c>
      <c r="H19" s="139">
        <v>101</v>
      </c>
      <c r="I19" s="141">
        <v>0</v>
      </c>
      <c r="J19" s="139">
        <v>0</v>
      </c>
      <c r="K19" s="141">
        <v>0</v>
      </c>
      <c r="L19" s="299">
        <v>271</v>
      </c>
      <c r="M19" s="141">
        <v>18</v>
      </c>
      <c r="N19" s="139">
        <v>109</v>
      </c>
      <c r="O19" s="141">
        <v>727</v>
      </c>
      <c r="P19" s="139">
        <v>0</v>
      </c>
      <c r="Q19" s="141">
        <v>0</v>
      </c>
      <c r="R19" s="176"/>
      <c r="S19" s="176"/>
      <c r="T19" s="176"/>
      <c r="U19" s="176"/>
      <c r="V19" s="176"/>
      <c r="W19" s="176"/>
      <c r="X19" s="176"/>
      <c r="Y19" s="176"/>
      <c r="Z19" s="176"/>
      <c r="AA19" s="176"/>
      <c r="AB19" s="176"/>
      <c r="AC19" s="176"/>
      <c r="AD19" s="176"/>
      <c r="AE19" s="176"/>
      <c r="AF19" s="176"/>
      <c r="AG19" s="176"/>
      <c r="AH19" s="176"/>
    </row>
    <row r="20" spans="1:34" ht="21" customHeight="1" thickBot="1">
      <c r="A20" s="11" t="s">
        <v>28</v>
      </c>
      <c r="B20" s="133">
        <f>C20+D20+E20+F20+G20+H20+I20+J20+K20+L20+M20+N20+O20+P20+Q20+'1-19-1'!B16+'1-19-1'!C16+'1-19-1'!D16+'1-19-1'!E16+'1-19-1'!F16+'1-19-1'!G16+'1-19-1'!H16+'1-19-1'!I16+'1-19-1'!J16+'1-19-1'!K16+'1-19-1'!L16</f>
        <v>1071</v>
      </c>
      <c r="C20" s="141">
        <v>804</v>
      </c>
      <c r="D20" s="139">
        <v>20</v>
      </c>
      <c r="E20" s="141">
        <v>0</v>
      </c>
      <c r="F20" s="139">
        <v>0</v>
      </c>
      <c r="G20" s="141">
        <v>1</v>
      </c>
      <c r="H20" s="139">
        <v>9</v>
      </c>
      <c r="I20" s="141">
        <v>0</v>
      </c>
      <c r="J20" s="139">
        <v>4</v>
      </c>
      <c r="K20" s="141">
        <v>0</v>
      </c>
      <c r="L20" s="299">
        <v>23</v>
      </c>
      <c r="M20" s="141">
        <v>0</v>
      </c>
      <c r="N20" s="139">
        <v>0</v>
      </c>
      <c r="O20" s="141">
        <v>19</v>
      </c>
      <c r="P20" s="139">
        <v>1</v>
      </c>
      <c r="Q20" s="141">
        <v>0</v>
      </c>
      <c r="R20" s="176"/>
      <c r="S20" s="176"/>
      <c r="T20" s="176"/>
      <c r="U20" s="176"/>
      <c r="V20" s="176"/>
      <c r="W20" s="176"/>
      <c r="X20" s="176"/>
      <c r="Y20" s="176"/>
      <c r="Z20" s="176"/>
      <c r="AA20" s="176"/>
      <c r="AB20" s="176"/>
      <c r="AC20" s="176"/>
      <c r="AD20" s="176"/>
      <c r="AE20" s="176"/>
      <c r="AF20" s="176"/>
      <c r="AG20" s="176"/>
      <c r="AH20" s="176"/>
    </row>
    <row r="21" spans="1:34" ht="21" customHeight="1" thickBot="1">
      <c r="A21" s="11" t="s">
        <v>2</v>
      </c>
      <c r="B21" s="133">
        <f>C21+D21+E21+F21+G21+H21+I21+J21+K21+L21+M21+N21+O21+P21+Q21+'1-19-1'!B17+'1-19-1'!C17+'1-19-1'!D17+'1-19-1'!E17+'1-19-1'!F17+'1-19-1'!G17+'1-19-1'!H17+'1-19-1'!I17+'1-19-1'!J17+'1-19-1'!K17+'1-19-1'!L17</f>
        <v>3896</v>
      </c>
      <c r="C21" s="141">
        <v>2562</v>
      </c>
      <c r="D21" s="139">
        <v>105</v>
      </c>
      <c r="E21" s="141">
        <v>18</v>
      </c>
      <c r="F21" s="139">
        <v>4</v>
      </c>
      <c r="G21" s="141">
        <v>59</v>
      </c>
      <c r="H21" s="139">
        <v>39</v>
      </c>
      <c r="I21" s="141">
        <v>0</v>
      </c>
      <c r="J21" s="139">
        <v>0</v>
      </c>
      <c r="K21" s="141">
        <v>4</v>
      </c>
      <c r="L21" s="299">
        <v>159</v>
      </c>
      <c r="M21" s="141">
        <v>0</v>
      </c>
      <c r="N21" s="139">
        <v>6</v>
      </c>
      <c r="O21" s="141">
        <v>201</v>
      </c>
      <c r="P21" s="139">
        <v>0</v>
      </c>
      <c r="Q21" s="141">
        <v>0</v>
      </c>
      <c r="R21" s="176"/>
      <c r="S21" s="176"/>
      <c r="T21" s="176"/>
      <c r="U21" s="176"/>
      <c r="V21" s="176"/>
      <c r="W21" s="176"/>
      <c r="X21" s="176"/>
      <c r="Y21" s="176"/>
      <c r="Z21" s="176"/>
      <c r="AA21" s="176"/>
      <c r="AB21" s="176"/>
      <c r="AC21" s="176"/>
      <c r="AD21" s="176"/>
      <c r="AE21" s="176"/>
      <c r="AF21" s="176"/>
      <c r="AG21" s="176"/>
      <c r="AH21" s="176"/>
    </row>
    <row r="22" spans="1:34" ht="21" customHeight="1" thickBot="1">
      <c r="A22" s="11" t="s">
        <v>3</v>
      </c>
      <c r="B22" s="133">
        <f>C22+D22+E22+F22+G22+H22+I22+J22+K22+L22+M22+N22+O22+P22+Q22+'1-19-1'!B18+'1-19-1'!C18+'1-19-1'!D18+'1-19-1'!E18+'1-19-1'!F18+'1-19-1'!G18+'1-19-1'!H18+'1-19-1'!I18+'1-19-1'!J18+'1-19-1'!K18+'1-19-1'!L18</f>
        <v>1398</v>
      </c>
      <c r="C22" s="141">
        <v>747</v>
      </c>
      <c r="D22" s="139">
        <v>172</v>
      </c>
      <c r="E22" s="141">
        <v>162</v>
      </c>
      <c r="F22" s="139">
        <v>0</v>
      </c>
      <c r="G22" s="141">
        <v>0</v>
      </c>
      <c r="H22" s="139">
        <v>3</v>
      </c>
      <c r="I22" s="141">
        <v>0</v>
      </c>
      <c r="J22" s="139">
        <v>0</v>
      </c>
      <c r="K22" s="141">
        <v>0</v>
      </c>
      <c r="L22" s="299">
        <v>17</v>
      </c>
      <c r="M22" s="141">
        <v>0</v>
      </c>
      <c r="N22" s="139">
        <v>30</v>
      </c>
      <c r="O22" s="141">
        <v>45</v>
      </c>
      <c r="P22" s="139">
        <v>0</v>
      </c>
      <c r="Q22" s="141">
        <v>1</v>
      </c>
      <c r="R22" s="176"/>
      <c r="S22" s="176"/>
      <c r="T22" s="176"/>
      <c r="U22" s="176"/>
      <c r="V22" s="176"/>
      <c r="W22" s="176"/>
      <c r="X22" s="176"/>
      <c r="Y22" s="176"/>
      <c r="Z22" s="176"/>
      <c r="AA22" s="176"/>
      <c r="AB22" s="176"/>
      <c r="AC22" s="176"/>
      <c r="AD22" s="176"/>
      <c r="AE22" s="176"/>
      <c r="AF22" s="176"/>
      <c r="AG22" s="176"/>
      <c r="AH22" s="176"/>
    </row>
    <row r="23" spans="1:34" ht="21" customHeight="1" thickBot="1">
      <c r="A23" s="11" t="s">
        <v>4</v>
      </c>
      <c r="B23" s="133">
        <f>C23+D23+E23+F23+G23+H23+I23+J23+K23+L23+M23+N23+O23+P23+Q23+'1-19-1'!B19+'1-19-1'!C19+'1-19-1'!D19+'1-19-1'!E19+'1-19-1'!F19+'1-19-1'!G19+'1-19-1'!H19+'1-19-1'!I19+'1-19-1'!J19+'1-19-1'!K19+'1-19-1'!L19</f>
        <v>1349</v>
      </c>
      <c r="C23" s="141">
        <v>809</v>
      </c>
      <c r="D23" s="139">
        <v>261</v>
      </c>
      <c r="E23" s="141">
        <v>32</v>
      </c>
      <c r="F23" s="139">
        <v>0</v>
      </c>
      <c r="G23" s="141">
        <v>4</v>
      </c>
      <c r="H23" s="139">
        <v>20</v>
      </c>
      <c r="I23" s="141">
        <v>0</v>
      </c>
      <c r="J23" s="139">
        <v>0</v>
      </c>
      <c r="K23" s="141">
        <v>0</v>
      </c>
      <c r="L23" s="299">
        <v>28</v>
      </c>
      <c r="M23" s="141">
        <v>0</v>
      </c>
      <c r="N23" s="139">
        <v>0</v>
      </c>
      <c r="O23" s="141">
        <v>23</v>
      </c>
      <c r="P23" s="139">
        <v>0</v>
      </c>
      <c r="Q23" s="141">
        <v>15</v>
      </c>
      <c r="R23" s="176"/>
      <c r="S23" s="176"/>
      <c r="T23" s="176"/>
      <c r="U23" s="176"/>
      <c r="V23" s="176"/>
      <c r="W23" s="176"/>
      <c r="X23" s="176"/>
      <c r="Y23" s="176"/>
      <c r="Z23" s="176"/>
      <c r="AA23" s="176"/>
      <c r="AB23" s="176"/>
      <c r="AC23" s="176"/>
      <c r="AD23" s="176"/>
      <c r="AE23" s="176"/>
      <c r="AF23" s="176"/>
      <c r="AG23" s="176"/>
      <c r="AH23" s="176"/>
    </row>
    <row r="24" spans="1:34" ht="21" customHeight="1" thickBot="1">
      <c r="A24" s="11" t="s">
        <v>48</v>
      </c>
      <c r="B24" s="133">
        <f>C24+D24+E24+F24+G24+H24+I24+J24+K24+L24+M24+N24+O24+P24+Q24+'1-19-1'!B20+'1-19-1'!C20+'1-19-1'!D20+'1-19-1'!E20+'1-19-1'!F20+'1-19-1'!G20+'1-19-1'!H20+'1-19-1'!I20+'1-19-1'!J20+'1-19-1'!K20+'1-19-1'!L20</f>
        <v>2221</v>
      </c>
      <c r="C24" s="141">
        <v>1936</v>
      </c>
      <c r="D24" s="139">
        <v>44</v>
      </c>
      <c r="E24" s="141">
        <v>10</v>
      </c>
      <c r="F24" s="139">
        <v>0</v>
      </c>
      <c r="G24" s="141">
        <v>14</v>
      </c>
      <c r="H24" s="139">
        <v>13</v>
      </c>
      <c r="I24" s="141">
        <v>0</v>
      </c>
      <c r="J24" s="139">
        <v>0</v>
      </c>
      <c r="K24" s="141">
        <v>0</v>
      </c>
      <c r="L24" s="299">
        <v>4</v>
      </c>
      <c r="M24" s="141">
        <v>0</v>
      </c>
      <c r="N24" s="139">
        <v>0</v>
      </c>
      <c r="O24" s="141">
        <v>46</v>
      </c>
      <c r="P24" s="139">
        <v>0</v>
      </c>
      <c r="Q24" s="141">
        <v>0</v>
      </c>
      <c r="R24" s="176"/>
      <c r="S24" s="176"/>
      <c r="T24" s="176"/>
      <c r="U24" s="176"/>
      <c r="V24" s="176"/>
      <c r="W24" s="176"/>
      <c r="X24" s="176"/>
      <c r="Y24" s="176"/>
      <c r="Z24" s="176"/>
      <c r="AA24" s="176"/>
      <c r="AB24" s="176"/>
      <c r="AC24" s="176"/>
      <c r="AD24" s="176"/>
      <c r="AE24" s="176"/>
      <c r="AF24" s="176"/>
      <c r="AG24" s="176"/>
      <c r="AH24" s="176"/>
    </row>
    <row r="25" spans="1:34" ht="21" customHeight="1" thickBot="1">
      <c r="A25" s="11" t="s">
        <v>49</v>
      </c>
      <c r="B25" s="133">
        <f>C25+D25+E25+F25+G25+H25+I25+J25+K25+L25+M25+N25+O25+P25+Q25+'1-19-1'!B21+'1-19-1'!C21+'1-19-1'!D21+'1-19-1'!E21+'1-19-1'!F21+'1-19-1'!G21+'1-19-1'!H21+'1-19-1'!I21+'1-19-1'!J21+'1-19-1'!K21+'1-19-1'!L21</f>
        <v>1380</v>
      </c>
      <c r="C25" s="141">
        <v>127</v>
      </c>
      <c r="D25" s="139">
        <v>432</v>
      </c>
      <c r="E25" s="141">
        <v>0</v>
      </c>
      <c r="F25" s="139">
        <v>0</v>
      </c>
      <c r="G25" s="141">
        <v>0</v>
      </c>
      <c r="H25" s="139">
        <v>0</v>
      </c>
      <c r="I25" s="141">
        <v>2</v>
      </c>
      <c r="J25" s="139">
        <v>0</v>
      </c>
      <c r="K25" s="141">
        <v>8</v>
      </c>
      <c r="L25" s="299">
        <v>0</v>
      </c>
      <c r="M25" s="141">
        <v>0</v>
      </c>
      <c r="N25" s="139">
        <v>0</v>
      </c>
      <c r="O25" s="141">
        <v>1</v>
      </c>
      <c r="P25" s="139">
        <v>12</v>
      </c>
      <c r="Q25" s="141">
        <v>0</v>
      </c>
      <c r="R25" s="176"/>
      <c r="S25" s="176"/>
      <c r="T25" s="176"/>
      <c r="U25" s="176"/>
      <c r="V25" s="176"/>
      <c r="W25" s="176"/>
      <c r="X25" s="176"/>
      <c r="Y25" s="176"/>
      <c r="Z25" s="176"/>
      <c r="AA25" s="176"/>
      <c r="AB25" s="176"/>
      <c r="AC25" s="176"/>
      <c r="AD25" s="176"/>
      <c r="AE25" s="176"/>
      <c r="AF25" s="176"/>
      <c r="AG25" s="176"/>
      <c r="AH25" s="176"/>
    </row>
    <row r="26" spans="1:34" ht="21" customHeight="1" thickBot="1">
      <c r="A26" s="11" t="s">
        <v>50</v>
      </c>
      <c r="B26" s="133">
        <f>C26+D26+E26+F26+G26+H26+I26+J26+K26+L26+M26+N26+O26+P26+Q26+'1-19-1'!B22+'1-19-1'!C22+'1-19-1'!D22+'1-19-1'!E22+'1-19-1'!F22+'1-19-1'!G22+'1-19-1'!H22+'1-19-1'!I22+'1-19-1'!J22+'1-19-1'!K22+'1-19-1'!L22</f>
        <v>655</v>
      </c>
      <c r="C26" s="141">
        <v>95</v>
      </c>
      <c r="D26" s="139">
        <v>538</v>
      </c>
      <c r="E26" s="141">
        <v>0</v>
      </c>
      <c r="F26" s="139">
        <v>0</v>
      </c>
      <c r="G26" s="141">
        <v>0</v>
      </c>
      <c r="H26" s="139">
        <v>0</v>
      </c>
      <c r="I26" s="141">
        <v>0</v>
      </c>
      <c r="J26" s="139">
        <v>0</v>
      </c>
      <c r="K26" s="141">
        <v>0</v>
      </c>
      <c r="L26" s="299">
        <v>0</v>
      </c>
      <c r="M26" s="141">
        <v>0</v>
      </c>
      <c r="N26" s="139">
        <v>0</v>
      </c>
      <c r="O26" s="141">
        <v>1</v>
      </c>
      <c r="P26" s="139">
        <v>2</v>
      </c>
      <c r="Q26" s="141">
        <v>0</v>
      </c>
      <c r="R26" s="176"/>
      <c r="S26" s="176"/>
      <c r="T26" s="176"/>
      <c r="U26" s="176"/>
      <c r="V26" s="176"/>
      <c r="W26" s="176"/>
      <c r="X26" s="176"/>
      <c r="Y26" s="176"/>
      <c r="Z26" s="176"/>
      <c r="AA26" s="176"/>
      <c r="AB26" s="176"/>
      <c r="AC26" s="176"/>
      <c r="AD26" s="176"/>
      <c r="AE26" s="176"/>
      <c r="AF26" s="176"/>
      <c r="AG26" s="176"/>
      <c r="AH26" s="176"/>
    </row>
    <row r="27" spans="1:34" ht="21" customHeight="1" thickBot="1">
      <c r="A27" s="11" t="s">
        <v>51</v>
      </c>
      <c r="B27" s="133">
        <f>C27+D27+E27+F27+G27+H27+I27+J27+K27+L27+M27+N27+O27+P27+Q27+'1-19-1'!B23+'1-19-1'!C23+'1-19-1'!D23+'1-19-1'!E23+'1-19-1'!F23+'1-19-1'!G23+'1-19-1'!H23+'1-19-1'!I23+'1-19-1'!J23+'1-19-1'!K23+'1-19-1'!L23</f>
        <v>17977</v>
      </c>
      <c r="C27" s="141">
        <v>5029</v>
      </c>
      <c r="D27" s="139">
        <v>5104</v>
      </c>
      <c r="E27" s="141">
        <v>552</v>
      </c>
      <c r="F27" s="139">
        <v>365</v>
      </c>
      <c r="G27" s="141">
        <v>2022</v>
      </c>
      <c r="H27" s="139">
        <v>260</v>
      </c>
      <c r="I27" s="141">
        <v>0</v>
      </c>
      <c r="J27" s="139">
        <v>0</v>
      </c>
      <c r="K27" s="141">
        <v>0</v>
      </c>
      <c r="L27" s="299">
        <v>790</v>
      </c>
      <c r="M27" s="141">
        <v>0</v>
      </c>
      <c r="N27" s="139">
        <v>0</v>
      </c>
      <c r="O27" s="141">
        <v>1122</v>
      </c>
      <c r="P27" s="139">
        <v>0</v>
      </c>
      <c r="Q27" s="141">
        <v>0</v>
      </c>
      <c r="R27" s="176"/>
      <c r="S27" s="176"/>
      <c r="T27" s="176"/>
      <c r="U27" s="176"/>
      <c r="V27" s="176"/>
      <c r="W27" s="176"/>
      <c r="X27" s="176"/>
      <c r="Y27" s="176"/>
      <c r="Z27" s="176"/>
      <c r="AA27" s="176"/>
      <c r="AB27" s="176"/>
      <c r="AC27" s="176"/>
      <c r="AD27" s="176"/>
      <c r="AE27" s="176"/>
      <c r="AF27" s="176"/>
      <c r="AG27" s="176"/>
      <c r="AH27" s="176"/>
    </row>
    <row r="28" spans="1:34" ht="21" customHeight="1" thickBot="1">
      <c r="A28" s="11" t="s">
        <v>5</v>
      </c>
      <c r="B28" s="133">
        <f>C28+D28+E28+F28+G28+H28+I28+J28+K28+L28+M28+N28+O28+P28+Q28+'1-19-1'!B24+'1-19-1'!C24+'1-19-1'!D24+'1-19-1'!E24+'1-19-1'!F24+'1-19-1'!G24+'1-19-1'!H24+'1-19-1'!I24+'1-19-1'!J24+'1-19-1'!K24+'1-19-1'!L24</f>
        <v>6715</v>
      </c>
      <c r="C28" s="141">
        <v>3670</v>
      </c>
      <c r="D28" s="139">
        <v>332</v>
      </c>
      <c r="E28" s="141">
        <v>15</v>
      </c>
      <c r="F28" s="139">
        <v>0</v>
      </c>
      <c r="G28" s="141">
        <v>167</v>
      </c>
      <c r="H28" s="139">
        <v>164</v>
      </c>
      <c r="I28" s="141">
        <v>0</v>
      </c>
      <c r="J28" s="139">
        <v>2</v>
      </c>
      <c r="K28" s="141">
        <v>0</v>
      </c>
      <c r="L28" s="299">
        <v>198</v>
      </c>
      <c r="M28" s="141">
        <v>4</v>
      </c>
      <c r="N28" s="139">
        <v>0</v>
      </c>
      <c r="O28" s="141">
        <v>1089</v>
      </c>
      <c r="P28" s="139">
        <v>5</v>
      </c>
      <c r="Q28" s="141">
        <v>0</v>
      </c>
      <c r="R28" s="176"/>
      <c r="S28" s="176"/>
      <c r="T28" s="176"/>
      <c r="U28" s="176"/>
      <c r="V28" s="176"/>
      <c r="W28" s="176"/>
      <c r="X28" s="176"/>
      <c r="Y28" s="176"/>
      <c r="Z28" s="176"/>
      <c r="AA28" s="176"/>
      <c r="AB28" s="176"/>
      <c r="AC28" s="176"/>
      <c r="AD28" s="176"/>
      <c r="AE28" s="176"/>
      <c r="AF28" s="176"/>
      <c r="AG28" s="176"/>
      <c r="AH28" s="176"/>
    </row>
    <row r="29" spans="1:34" ht="21" customHeight="1" thickBot="1">
      <c r="A29" s="11" t="s">
        <v>52</v>
      </c>
      <c r="B29" s="133">
        <f>C29+D29+E29+F29+G29+H29+I29+J29+K29+L29+M29+N29+O29+P29+Q29+'1-19-1'!B25+'1-19-1'!C25+'1-19-1'!D25+'1-19-1'!E25+'1-19-1'!F25+'1-19-1'!G25+'1-19-1'!H25+'1-19-1'!I25+'1-19-1'!J25+'1-19-1'!K25+'1-19-1'!L25</f>
        <v>1609</v>
      </c>
      <c r="C29" s="141">
        <v>810</v>
      </c>
      <c r="D29" s="139">
        <v>126</v>
      </c>
      <c r="E29" s="141">
        <v>25</v>
      </c>
      <c r="F29" s="139">
        <v>0</v>
      </c>
      <c r="G29" s="141">
        <v>28</v>
      </c>
      <c r="H29" s="139">
        <v>0</v>
      </c>
      <c r="I29" s="141">
        <v>0</v>
      </c>
      <c r="J29" s="139">
        <v>0</v>
      </c>
      <c r="K29" s="141">
        <v>0</v>
      </c>
      <c r="L29" s="299">
        <v>30</v>
      </c>
      <c r="M29" s="141">
        <v>1</v>
      </c>
      <c r="N29" s="139">
        <v>0</v>
      </c>
      <c r="O29" s="141">
        <v>122</v>
      </c>
      <c r="P29" s="139">
        <v>23</v>
      </c>
      <c r="Q29" s="141">
        <v>0</v>
      </c>
      <c r="R29" s="176"/>
      <c r="S29" s="176"/>
      <c r="T29" s="176"/>
      <c r="U29" s="176"/>
      <c r="V29" s="176"/>
      <c r="W29" s="176"/>
      <c r="X29" s="176"/>
      <c r="Y29" s="176"/>
      <c r="Z29" s="176"/>
      <c r="AA29" s="176"/>
      <c r="AB29" s="176"/>
      <c r="AC29" s="176"/>
      <c r="AD29" s="176"/>
      <c r="AE29" s="176"/>
      <c r="AF29" s="176"/>
      <c r="AG29" s="176"/>
      <c r="AH29" s="176"/>
    </row>
    <row r="30" spans="1:34" ht="21" customHeight="1" thickBot="1">
      <c r="A30" s="11" t="s">
        <v>6</v>
      </c>
      <c r="B30" s="133">
        <f>C30+D30+E30+F30+G30+H30+I30+J30+K30+L30+M30+N30+O30+P30+Q30+'1-19-1'!B26+'1-19-1'!C26+'1-19-1'!D26+'1-19-1'!E26+'1-19-1'!F26+'1-19-1'!G26+'1-19-1'!H26+'1-19-1'!I26+'1-19-1'!J26+'1-19-1'!K26+'1-19-1'!L26</f>
        <v>37626</v>
      </c>
      <c r="C30" s="141">
        <v>36456</v>
      </c>
      <c r="D30" s="139">
        <v>508</v>
      </c>
      <c r="E30" s="141">
        <v>71</v>
      </c>
      <c r="F30" s="139">
        <v>0</v>
      </c>
      <c r="G30" s="141">
        <v>40</v>
      </c>
      <c r="H30" s="139">
        <v>0</v>
      </c>
      <c r="I30" s="141">
        <v>0</v>
      </c>
      <c r="J30" s="139">
        <v>0</v>
      </c>
      <c r="K30" s="141">
        <v>0</v>
      </c>
      <c r="L30" s="299">
        <v>0</v>
      </c>
      <c r="M30" s="141">
        <v>0</v>
      </c>
      <c r="N30" s="139">
        <v>0</v>
      </c>
      <c r="O30" s="141">
        <v>347</v>
      </c>
      <c r="P30" s="139">
        <v>0</v>
      </c>
      <c r="Q30" s="141">
        <v>0</v>
      </c>
      <c r="R30" s="176"/>
      <c r="S30" s="176"/>
      <c r="T30" s="176"/>
      <c r="U30" s="176"/>
      <c r="V30" s="176"/>
      <c r="W30" s="176"/>
      <c r="X30" s="176"/>
      <c r="Y30" s="176"/>
      <c r="Z30" s="176"/>
      <c r="AA30" s="176"/>
      <c r="AB30" s="176"/>
      <c r="AC30" s="176"/>
      <c r="AD30" s="176"/>
      <c r="AE30" s="176"/>
      <c r="AF30" s="176"/>
      <c r="AG30" s="176"/>
      <c r="AH30" s="176"/>
    </row>
    <row r="31" spans="1:34" ht="21" customHeight="1" thickBot="1">
      <c r="A31" s="11" t="s">
        <v>53</v>
      </c>
      <c r="B31" s="133">
        <f>C31+D31+E31+F31+G31+H31+I31+J31+K31+L31+M31+N31+O31+P31+Q31+'1-19-1'!B27+'1-19-1'!C27+'1-19-1'!D27+'1-19-1'!E27+'1-19-1'!F27+'1-19-1'!G27+'1-19-1'!H27+'1-19-1'!I27+'1-19-1'!J27+'1-19-1'!K27+'1-19-1'!L27</f>
        <v>2472</v>
      </c>
      <c r="C31" s="141">
        <v>1818</v>
      </c>
      <c r="D31" s="139">
        <v>82</v>
      </c>
      <c r="E31" s="141">
        <v>27</v>
      </c>
      <c r="F31" s="139">
        <v>0</v>
      </c>
      <c r="G31" s="141">
        <v>18</v>
      </c>
      <c r="H31" s="139">
        <v>0</v>
      </c>
      <c r="I31" s="141">
        <v>0</v>
      </c>
      <c r="J31" s="139">
        <v>0</v>
      </c>
      <c r="K31" s="141">
        <v>0</v>
      </c>
      <c r="L31" s="299">
        <v>10</v>
      </c>
      <c r="M31" s="141">
        <v>0</v>
      </c>
      <c r="N31" s="139">
        <v>65</v>
      </c>
      <c r="O31" s="141">
        <v>138</v>
      </c>
      <c r="P31" s="139">
        <v>0</v>
      </c>
      <c r="Q31" s="141">
        <v>0</v>
      </c>
      <c r="R31" s="176"/>
      <c r="S31" s="176"/>
      <c r="T31" s="176"/>
      <c r="U31" s="176"/>
      <c r="V31" s="176"/>
      <c r="W31" s="176"/>
      <c r="X31" s="176"/>
      <c r="Y31" s="176"/>
      <c r="Z31" s="176"/>
      <c r="AA31" s="176"/>
      <c r="AB31" s="176"/>
      <c r="AC31" s="176"/>
      <c r="AD31" s="176"/>
      <c r="AE31" s="176"/>
      <c r="AF31" s="176"/>
      <c r="AG31" s="176"/>
      <c r="AH31" s="176"/>
    </row>
    <row r="32" spans="1:34" ht="21" customHeight="1" thickBot="1">
      <c r="A32" s="11" t="s">
        <v>54</v>
      </c>
      <c r="B32" s="133">
        <f>C32+D32+E32+F32+G32+H32+I32+J32+K32+L32+M32+N32+O32+P32+Q32+'1-19-1'!B28+'1-19-1'!C28+'1-19-1'!D28+'1-19-1'!E28+'1-19-1'!F28+'1-19-1'!G28+'1-19-1'!H28+'1-19-1'!I28+'1-19-1'!J28+'1-19-1'!K28+'1-19-1'!L28</f>
        <v>2885</v>
      </c>
      <c r="C32" s="141">
        <v>1762</v>
      </c>
      <c r="D32" s="139">
        <v>145</v>
      </c>
      <c r="E32" s="141">
        <v>66</v>
      </c>
      <c r="F32" s="139">
        <v>0</v>
      </c>
      <c r="G32" s="141">
        <v>23</v>
      </c>
      <c r="H32" s="139">
        <v>20</v>
      </c>
      <c r="I32" s="141">
        <v>0</v>
      </c>
      <c r="J32" s="139">
        <v>0</v>
      </c>
      <c r="K32" s="141">
        <v>0</v>
      </c>
      <c r="L32" s="299">
        <v>18</v>
      </c>
      <c r="M32" s="141">
        <v>0</v>
      </c>
      <c r="N32" s="139">
        <v>0</v>
      </c>
      <c r="O32" s="141">
        <v>48</v>
      </c>
      <c r="P32" s="139">
        <v>0</v>
      </c>
      <c r="Q32" s="141">
        <v>4</v>
      </c>
      <c r="R32" s="176"/>
      <c r="S32" s="176"/>
      <c r="T32" s="176"/>
      <c r="U32" s="176"/>
      <c r="V32" s="176"/>
      <c r="W32" s="176"/>
      <c r="X32" s="176"/>
      <c r="Y32" s="176"/>
      <c r="Z32" s="176"/>
      <c r="AA32" s="176"/>
      <c r="AB32" s="176"/>
      <c r="AC32" s="176"/>
      <c r="AD32" s="176"/>
      <c r="AE32" s="176"/>
      <c r="AF32" s="176"/>
      <c r="AG32" s="176"/>
      <c r="AH32" s="176"/>
    </row>
    <row r="33" spans="1:34" ht="21" customHeight="1" thickBot="1">
      <c r="A33" s="11" t="s">
        <v>55</v>
      </c>
      <c r="B33" s="133">
        <f>C33+D33+E33+F33+G33+H33+I33+J33+K33+L33+M33+N33+O33+P33+Q33+'1-19-1'!B29+'1-19-1'!C29+'1-19-1'!D29+'1-19-1'!E29+'1-19-1'!F29+'1-19-1'!G29+'1-19-1'!H29+'1-19-1'!I29+'1-19-1'!J29+'1-19-1'!K29+'1-19-1'!L29</f>
        <v>1983</v>
      </c>
      <c r="C33" s="141">
        <v>918</v>
      </c>
      <c r="D33" s="139">
        <v>61</v>
      </c>
      <c r="E33" s="141">
        <v>68</v>
      </c>
      <c r="F33" s="139">
        <v>0</v>
      </c>
      <c r="G33" s="141">
        <v>0</v>
      </c>
      <c r="H33" s="139">
        <v>89</v>
      </c>
      <c r="I33" s="141">
        <v>0</v>
      </c>
      <c r="J33" s="139">
        <v>1</v>
      </c>
      <c r="K33" s="141">
        <v>0</v>
      </c>
      <c r="L33" s="299">
        <v>6</v>
      </c>
      <c r="M33" s="141">
        <v>0</v>
      </c>
      <c r="N33" s="139">
        <v>0</v>
      </c>
      <c r="O33" s="141">
        <v>322</v>
      </c>
      <c r="P33" s="139">
        <v>0</v>
      </c>
      <c r="Q33" s="141">
        <v>0</v>
      </c>
      <c r="R33" s="176"/>
      <c r="S33" s="176"/>
      <c r="T33" s="176"/>
      <c r="U33" s="176"/>
      <c r="V33" s="176"/>
      <c r="W33" s="176"/>
      <c r="X33" s="176"/>
      <c r="Y33" s="176"/>
      <c r="Z33" s="176"/>
      <c r="AA33" s="176"/>
      <c r="AB33" s="176"/>
      <c r="AC33" s="176"/>
      <c r="AD33" s="176"/>
      <c r="AE33" s="176"/>
      <c r="AF33" s="176"/>
      <c r="AG33" s="176"/>
      <c r="AH33" s="176"/>
    </row>
    <row r="34" spans="1:34" ht="21" customHeight="1" thickBot="1">
      <c r="A34" s="11" t="s">
        <v>56</v>
      </c>
      <c r="B34" s="133">
        <f>C34+D34+E34+F34+G34+H34+I34+J34+K34+L34+M34+N34+O34+P34+Q34+'1-19-1'!B30+'1-19-1'!C30+'1-19-1'!D30+'1-19-1'!E30+'1-19-1'!F30+'1-19-1'!G30+'1-19-1'!H30+'1-19-1'!I30+'1-19-1'!J30+'1-19-1'!K30+'1-19-1'!L30</f>
        <v>637</v>
      </c>
      <c r="C34" s="141">
        <v>447</v>
      </c>
      <c r="D34" s="139">
        <v>14</v>
      </c>
      <c r="E34" s="141">
        <v>8</v>
      </c>
      <c r="F34" s="139">
        <v>0</v>
      </c>
      <c r="G34" s="141">
        <v>0</v>
      </c>
      <c r="H34" s="139">
        <v>10</v>
      </c>
      <c r="I34" s="141">
        <v>0</v>
      </c>
      <c r="J34" s="139">
        <v>0</v>
      </c>
      <c r="K34" s="141">
        <v>2</v>
      </c>
      <c r="L34" s="299">
        <v>17</v>
      </c>
      <c r="M34" s="141">
        <v>0</v>
      </c>
      <c r="N34" s="139">
        <v>0</v>
      </c>
      <c r="O34" s="141">
        <v>12</v>
      </c>
      <c r="P34" s="139">
        <v>1</v>
      </c>
      <c r="Q34" s="141">
        <v>0</v>
      </c>
      <c r="R34" s="176"/>
      <c r="S34" s="176"/>
      <c r="T34" s="176"/>
      <c r="U34" s="176"/>
      <c r="V34" s="176"/>
      <c r="W34" s="176"/>
      <c r="X34" s="176"/>
      <c r="Y34" s="176"/>
      <c r="Z34" s="176"/>
      <c r="AA34" s="176"/>
      <c r="AB34" s="176"/>
      <c r="AC34" s="176"/>
      <c r="AD34" s="176"/>
      <c r="AE34" s="176"/>
      <c r="AF34" s="176"/>
      <c r="AG34" s="176"/>
      <c r="AH34" s="176"/>
    </row>
    <row r="35" spans="1:34" ht="21" customHeight="1" thickBot="1">
      <c r="A35" s="11" t="s">
        <v>7</v>
      </c>
      <c r="B35" s="133">
        <f>C35+D35+E35+F35+G35+H35+I35+J35+K35+L35+M35+N35+O35+P35+Q35+'1-19-1'!B31+'1-19-1'!C31+'1-19-1'!D31+'1-19-1'!E31+'1-19-1'!F31+'1-19-1'!G31+'1-19-1'!H31+'1-19-1'!I31+'1-19-1'!J31+'1-19-1'!K31+'1-19-1'!L31</f>
        <v>4646</v>
      </c>
      <c r="C35" s="141">
        <v>3808</v>
      </c>
      <c r="D35" s="139">
        <v>94</v>
      </c>
      <c r="E35" s="141">
        <v>38</v>
      </c>
      <c r="F35" s="139">
        <v>0</v>
      </c>
      <c r="G35" s="141">
        <v>6</v>
      </c>
      <c r="H35" s="139">
        <v>53</v>
      </c>
      <c r="I35" s="141">
        <v>1</v>
      </c>
      <c r="J35" s="139">
        <v>1</v>
      </c>
      <c r="K35" s="141">
        <v>0</v>
      </c>
      <c r="L35" s="299">
        <v>51</v>
      </c>
      <c r="M35" s="141">
        <v>0</v>
      </c>
      <c r="N35" s="139">
        <v>0</v>
      </c>
      <c r="O35" s="141">
        <v>100</v>
      </c>
      <c r="P35" s="139">
        <v>0</v>
      </c>
      <c r="Q35" s="141">
        <v>0</v>
      </c>
      <c r="R35" s="176"/>
      <c r="S35" s="176"/>
      <c r="T35" s="176"/>
      <c r="U35" s="176"/>
      <c r="V35" s="176"/>
      <c r="W35" s="176"/>
      <c r="X35" s="176"/>
      <c r="Y35" s="176"/>
      <c r="Z35" s="176"/>
      <c r="AA35" s="176"/>
      <c r="AB35" s="176"/>
      <c r="AC35" s="176"/>
      <c r="AD35" s="176"/>
      <c r="AE35" s="176"/>
      <c r="AF35" s="176"/>
      <c r="AG35" s="176"/>
      <c r="AH35" s="176"/>
    </row>
    <row r="36" spans="1:34" ht="21" customHeight="1" thickBot="1">
      <c r="A36" s="11" t="s">
        <v>57</v>
      </c>
      <c r="B36" s="133">
        <f>C36+D36+E36+F36+G36+H36+I36+J36+K36+L36+M36+N36+O36+P36+Q36+'1-19-1'!B32+'1-19-1'!C32+'1-19-1'!D32+'1-19-1'!E32+'1-19-1'!F32+'1-19-1'!G32+'1-19-1'!H32+'1-19-1'!I32+'1-19-1'!J32+'1-19-1'!K32+'1-19-1'!L32</f>
        <v>2537</v>
      </c>
      <c r="C36" s="141">
        <v>1006</v>
      </c>
      <c r="D36" s="139">
        <v>55</v>
      </c>
      <c r="E36" s="141">
        <v>72</v>
      </c>
      <c r="F36" s="139">
        <v>0</v>
      </c>
      <c r="G36" s="141">
        <v>141</v>
      </c>
      <c r="H36" s="139">
        <v>71</v>
      </c>
      <c r="I36" s="141">
        <v>0</v>
      </c>
      <c r="J36" s="139">
        <v>0</v>
      </c>
      <c r="K36" s="141">
        <v>0</v>
      </c>
      <c r="L36" s="299">
        <v>37</v>
      </c>
      <c r="M36" s="141">
        <v>0</v>
      </c>
      <c r="N36" s="139">
        <v>5</v>
      </c>
      <c r="O36" s="141">
        <v>435</v>
      </c>
      <c r="P36" s="139">
        <v>0</v>
      </c>
      <c r="Q36" s="141">
        <v>0</v>
      </c>
      <c r="R36" s="176"/>
      <c r="S36" s="176"/>
      <c r="T36" s="176"/>
      <c r="U36" s="176"/>
      <c r="V36" s="176"/>
      <c r="W36" s="176"/>
      <c r="X36" s="176"/>
      <c r="Y36" s="176"/>
      <c r="Z36" s="176"/>
      <c r="AA36" s="176"/>
      <c r="AB36" s="176"/>
      <c r="AC36" s="176"/>
      <c r="AD36" s="176"/>
      <c r="AE36" s="176"/>
      <c r="AF36" s="176"/>
      <c r="AG36" s="176"/>
      <c r="AH36" s="176"/>
    </row>
    <row r="37" spans="1:34" ht="21" customHeight="1" thickBot="1">
      <c r="A37" s="11" t="s">
        <v>8</v>
      </c>
      <c r="B37" s="133">
        <f>C37+D37+E37+F37+G37+H37+I37+J37+K37+L37+M37+N37+O37+P37+Q37+'1-19-1'!B33+'1-19-1'!C33+'1-19-1'!D33+'1-19-1'!E33+'1-19-1'!F33+'1-19-1'!G33+'1-19-1'!H33+'1-19-1'!I33+'1-19-1'!J33+'1-19-1'!K33+'1-19-1'!L33</f>
        <v>1797</v>
      </c>
      <c r="C37" s="141">
        <v>1003</v>
      </c>
      <c r="D37" s="139">
        <v>41</v>
      </c>
      <c r="E37" s="141">
        <v>36</v>
      </c>
      <c r="F37" s="139">
        <v>0</v>
      </c>
      <c r="G37" s="141">
        <v>29</v>
      </c>
      <c r="H37" s="139">
        <v>0</v>
      </c>
      <c r="I37" s="141">
        <v>0</v>
      </c>
      <c r="J37" s="139">
        <v>0</v>
      </c>
      <c r="K37" s="141">
        <v>2</v>
      </c>
      <c r="L37" s="299">
        <v>0</v>
      </c>
      <c r="M37" s="141">
        <v>0</v>
      </c>
      <c r="N37" s="139">
        <v>0</v>
      </c>
      <c r="O37" s="141">
        <v>123</v>
      </c>
      <c r="P37" s="139">
        <v>0</v>
      </c>
      <c r="Q37" s="141">
        <v>0</v>
      </c>
      <c r="R37" s="176"/>
      <c r="S37" s="176"/>
      <c r="T37" s="176"/>
      <c r="U37" s="176"/>
      <c r="V37" s="176"/>
      <c r="W37" s="176"/>
      <c r="X37" s="176"/>
      <c r="Y37" s="176"/>
      <c r="Z37" s="176"/>
      <c r="AA37" s="176"/>
      <c r="AB37" s="176"/>
      <c r="AC37" s="176"/>
      <c r="AD37" s="176"/>
      <c r="AE37" s="176"/>
      <c r="AF37" s="176"/>
      <c r="AG37" s="176"/>
      <c r="AH37" s="176"/>
    </row>
    <row r="38" spans="1:34" ht="21" customHeight="1" thickBot="1">
      <c r="A38" s="11" t="s">
        <v>9</v>
      </c>
      <c r="B38" s="133">
        <f>C38+D38+E38+F38+G38+H38+I38+J38+K38+L38+M38+N38+O38+P38+Q38+'1-19-1'!B34+'1-19-1'!C34+'1-19-1'!D34+'1-19-1'!E34+'1-19-1'!F34+'1-19-1'!G34+'1-19-1'!H34+'1-19-1'!I34+'1-19-1'!J34+'1-19-1'!K34+'1-19-1'!L34</f>
        <v>4375</v>
      </c>
      <c r="C38" s="141">
        <v>2510</v>
      </c>
      <c r="D38" s="139">
        <v>269</v>
      </c>
      <c r="E38" s="141">
        <v>30</v>
      </c>
      <c r="F38" s="139">
        <v>0</v>
      </c>
      <c r="G38" s="141">
        <v>105</v>
      </c>
      <c r="H38" s="139">
        <v>81</v>
      </c>
      <c r="I38" s="141">
        <v>0</v>
      </c>
      <c r="J38" s="139">
        <v>5</v>
      </c>
      <c r="K38" s="141">
        <v>0</v>
      </c>
      <c r="L38" s="299">
        <v>1</v>
      </c>
      <c r="M38" s="141">
        <v>0</v>
      </c>
      <c r="N38" s="139">
        <v>0</v>
      </c>
      <c r="O38" s="141">
        <v>611</v>
      </c>
      <c r="P38" s="139">
        <v>0</v>
      </c>
      <c r="Q38" s="141">
        <v>10</v>
      </c>
      <c r="R38" s="176"/>
      <c r="S38" s="176"/>
      <c r="T38" s="176"/>
      <c r="U38" s="176"/>
      <c r="V38" s="176"/>
      <c r="W38" s="176"/>
      <c r="X38" s="176"/>
      <c r="Y38" s="176"/>
      <c r="Z38" s="176"/>
      <c r="AA38" s="176"/>
      <c r="AB38" s="176"/>
      <c r="AC38" s="176"/>
      <c r="AD38" s="176"/>
      <c r="AE38" s="176"/>
      <c r="AF38" s="176"/>
      <c r="AG38" s="176"/>
      <c r="AH38" s="176"/>
    </row>
    <row r="39" spans="1:34" ht="21" customHeight="1" thickBot="1">
      <c r="A39" s="11" t="s">
        <v>58</v>
      </c>
      <c r="B39" s="133">
        <f>C39+D39+E39+F39+G39+H39+I39+J39+K39+L39+M39+N39+O39+P39+Q39+'1-19-1'!B35+'1-19-1'!C35+'1-19-1'!D35+'1-19-1'!E35+'1-19-1'!F35+'1-19-1'!G35+'1-19-1'!H35+'1-19-1'!I35+'1-19-1'!J35+'1-19-1'!K35+'1-19-1'!L35</f>
        <v>1637</v>
      </c>
      <c r="C39" s="141">
        <v>817</v>
      </c>
      <c r="D39" s="139">
        <v>88</v>
      </c>
      <c r="E39" s="141">
        <v>32</v>
      </c>
      <c r="F39" s="139">
        <v>0</v>
      </c>
      <c r="G39" s="141">
        <v>57</v>
      </c>
      <c r="H39" s="139">
        <v>0</v>
      </c>
      <c r="I39" s="141">
        <v>0</v>
      </c>
      <c r="J39" s="139">
        <v>0</v>
      </c>
      <c r="K39" s="141">
        <v>0</v>
      </c>
      <c r="L39" s="139">
        <v>69</v>
      </c>
      <c r="M39" s="141">
        <v>0</v>
      </c>
      <c r="N39" s="139">
        <v>0</v>
      </c>
      <c r="O39" s="141">
        <v>305</v>
      </c>
      <c r="P39" s="139">
        <v>0</v>
      </c>
      <c r="Q39" s="141">
        <v>3</v>
      </c>
      <c r="R39" s="176"/>
      <c r="S39" s="176"/>
      <c r="T39" s="176"/>
      <c r="U39" s="176"/>
      <c r="V39" s="176"/>
      <c r="W39" s="176"/>
      <c r="X39" s="176"/>
      <c r="Y39" s="176"/>
      <c r="Z39" s="176"/>
      <c r="AA39" s="176"/>
      <c r="AB39" s="176"/>
      <c r="AC39" s="176"/>
      <c r="AD39" s="176"/>
      <c r="AE39" s="176"/>
      <c r="AF39" s="176"/>
      <c r="AG39" s="176"/>
      <c r="AH39" s="176"/>
    </row>
    <row r="40" spans="1:34" ht="21" customHeight="1" thickBot="1">
      <c r="A40" s="11" t="s">
        <v>10</v>
      </c>
      <c r="B40" s="133">
        <f>C40+D40+E40+F40+G40+H40+I40+J40+K40+L40+M40+N40+O40+P40+Q40+'1-19-1'!B36+'1-19-1'!C36+'1-19-1'!D36+'1-19-1'!E36+'1-19-1'!F36+'1-19-1'!G36+'1-19-1'!H36+'1-19-1'!I36+'1-19-1'!J36+'1-19-1'!K36+'1-19-1'!L36</f>
        <v>2476</v>
      </c>
      <c r="C40" s="141">
        <v>2143</v>
      </c>
      <c r="D40" s="139">
        <v>40</v>
      </c>
      <c r="E40" s="141">
        <v>8</v>
      </c>
      <c r="F40" s="139">
        <v>0</v>
      </c>
      <c r="G40" s="141">
        <v>0</v>
      </c>
      <c r="H40" s="139">
        <v>0</v>
      </c>
      <c r="I40" s="141">
        <v>0</v>
      </c>
      <c r="J40" s="139">
        <v>0</v>
      </c>
      <c r="K40" s="141">
        <v>0</v>
      </c>
      <c r="L40" s="139">
        <v>0</v>
      </c>
      <c r="M40" s="141">
        <v>0</v>
      </c>
      <c r="N40" s="139">
        <v>0</v>
      </c>
      <c r="O40" s="141">
        <v>23</v>
      </c>
      <c r="P40" s="139">
        <v>0</v>
      </c>
      <c r="Q40" s="141">
        <v>0</v>
      </c>
      <c r="R40" s="176"/>
      <c r="S40" s="176"/>
      <c r="T40" s="176"/>
      <c r="U40" s="176"/>
      <c r="V40" s="176"/>
      <c r="W40" s="176"/>
      <c r="X40" s="176"/>
      <c r="Y40" s="176"/>
      <c r="Z40" s="176"/>
      <c r="AA40" s="176"/>
      <c r="AB40" s="176"/>
      <c r="AC40" s="176"/>
      <c r="AD40" s="176"/>
      <c r="AE40" s="176"/>
      <c r="AF40" s="176"/>
      <c r="AG40" s="176"/>
      <c r="AH40" s="176"/>
    </row>
    <row r="41" spans="1:34" ht="21" customHeight="1" thickBot="1">
      <c r="A41" s="11" t="s">
        <v>11</v>
      </c>
      <c r="B41" s="133">
        <f>C41+D41+E41+F41+G41+H41+I41+J41+K41+L41+M41+N41+O41+P41+Q41+'1-19-1'!B37+'1-19-1'!C37+'1-19-1'!D37+'1-19-1'!E37+'1-19-1'!F37+'1-19-1'!G37+'1-19-1'!H37+'1-19-1'!I37+'1-19-1'!J37+'1-19-1'!K37+'1-19-1'!L37</f>
        <v>2258</v>
      </c>
      <c r="C41" s="141">
        <v>1232</v>
      </c>
      <c r="D41" s="139">
        <v>74</v>
      </c>
      <c r="E41" s="141">
        <v>49</v>
      </c>
      <c r="F41" s="139">
        <v>0</v>
      </c>
      <c r="G41" s="141">
        <v>0</v>
      </c>
      <c r="H41" s="139">
        <v>0</v>
      </c>
      <c r="I41" s="141">
        <v>0</v>
      </c>
      <c r="J41" s="139">
        <v>0</v>
      </c>
      <c r="K41" s="141">
        <v>1</v>
      </c>
      <c r="L41" s="139">
        <v>3</v>
      </c>
      <c r="M41" s="141">
        <v>0</v>
      </c>
      <c r="N41" s="139">
        <v>90</v>
      </c>
      <c r="O41" s="141">
        <v>298</v>
      </c>
      <c r="P41" s="139">
        <v>0</v>
      </c>
      <c r="Q41" s="141">
        <v>0</v>
      </c>
      <c r="R41" s="176"/>
      <c r="S41" s="176"/>
      <c r="T41" s="176"/>
      <c r="U41" s="176"/>
      <c r="V41" s="176"/>
      <c r="W41" s="176"/>
      <c r="X41" s="176"/>
      <c r="Y41" s="176"/>
      <c r="Z41" s="176"/>
      <c r="AA41" s="176"/>
      <c r="AB41" s="176"/>
      <c r="AC41" s="176"/>
      <c r="AD41" s="176"/>
      <c r="AE41" s="176"/>
      <c r="AF41" s="176"/>
      <c r="AG41" s="176"/>
      <c r="AH41" s="176"/>
    </row>
    <row r="42" spans="1:34" ht="21" customHeight="1" thickBot="1">
      <c r="A42" s="11" t="s">
        <v>59</v>
      </c>
      <c r="B42" s="133">
        <f>C42+D42+E42+F42+G42+H42+I42+J42+K42+L42+M42+N42+O42+P42+Q42+'1-19-1'!B38+'1-19-1'!C38+'1-19-1'!D38+'1-19-1'!E38+'1-19-1'!F38+'1-19-1'!G38+'1-19-1'!H38+'1-19-1'!I38+'1-19-1'!J38+'1-19-1'!K38+'1-19-1'!L38</f>
        <v>2576</v>
      </c>
      <c r="C42" s="141">
        <v>1448</v>
      </c>
      <c r="D42" s="139">
        <v>538</v>
      </c>
      <c r="E42" s="141">
        <v>23</v>
      </c>
      <c r="F42" s="139">
        <v>0</v>
      </c>
      <c r="G42" s="141">
        <v>0</v>
      </c>
      <c r="H42" s="139">
        <v>45</v>
      </c>
      <c r="I42" s="141">
        <v>0</v>
      </c>
      <c r="J42" s="139">
        <v>0</v>
      </c>
      <c r="K42" s="141">
        <v>0</v>
      </c>
      <c r="L42" s="139">
        <v>43</v>
      </c>
      <c r="M42" s="141">
        <v>0</v>
      </c>
      <c r="N42" s="139">
        <v>73</v>
      </c>
      <c r="O42" s="141">
        <v>75</v>
      </c>
      <c r="P42" s="139">
        <v>3</v>
      </c>
      <c r="Q42" s="141">
        <v>0</v>
      </c>
      <c r="R42" s="176"/>
      <c r="S42" s="176"/>
      <c r="T42" s="176"/>
      <c r="U42" s="176"/>
      <c r="V42" s="176"/>
      <c r="W42" s="176"/>
      <c r="X42" s="176"/>
      <c r="Y42" s="176"/>
      <c r="Z42" s="176"/>
      <c r="AA42" s="176"/>
      <c r="AB42" s="176"/>
      <c r="AC42" s="176"/>
      <c r="AD42" s="176"/>
      <c r="AE42" s="176"/>
      <c r="AF42" s="176"/>
      <c r="AG42" s="176"/>
      <c r="AH42" s="176"/>
    </row>
  </sheetData>
  <protectedRanges>
    <protectedRange password="CEEF" sqref="N2:Q2" name="Range2_2"/>
  </protectedRanges>
  <mergeCells count="1">
    <mergeCell ref="A1:Q1"/>
  </mergeCells>
  <printOptions horizontalCentered="1" verticalCentered="1"/>
  <pageMargins left="0.39370078740157483" right="0.59055118110236227" top="0.19685039370078741" bottom="0.39370078740157483" header="0" footer="0"/>
  <pageSetup paperSize="9" scale="72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A5C83-FCB0-41BC-8DE8-7B2A50823A7F}">
  <sheetPr>
    <tabColor rgb="FF9999FF"/>
    <pageSetUpPr fitToPage="1"/>
  </sheetPr>
  <dimension ref="A1:P39"/>
  <sheetViews>
    <sheetView rightToLeft="1" view="pageBreakPreview" zoomScale="60" zoomScaleNormal="100" workbookViewId="0">
      <selection sqref="A1:L1"/>
    </sheetView>
  </sheetViews>
  <sheetFormatPr defaultRowHeight="17.25"/>
  <cols>
    <col min="1" max="1" width="20" style="44" customWidth="1"/>
    <col min="2" max="12" width="9.5703125" style="35" customWidth="1"/>
    <col min="13" max="242" width="9.140625" style="129"/>
    <col min="243" max="243" width="15.28515625" style="129" customWidth="1"/>
    <col min="244" max="253" width="8.7109375" style="129" customWidth="1"/>
    <col min="254" max="254" width="9" style="129" customWidth="1"/>
    <col min="255" max="498" width="9.140625" style="129"/>
    <col min="499" max="499" width="15.28515625" style="129" customWidth="1"/>
    <col min="500" max="509" width="8.7109375" style="129" customWidth="1"/>
    <col min="510" max="510" width="9" style="129" customWidth="1"/>
    <col min="511" max="754" width="9.140625" style="129"/>
    <col min="755" max="755" width="15.28515625" style="129" customWidth="1"/>
    <col min="756" max="765" width="8.7109375" style="129" customWidth="1"/>
    <col min="766" max="766" width="9" style="129" customWidth="1"/>
    <col min="767" max="1010" width="9.140625" style="129"/>
    <col min="1011" max="1011" width="15.28515625" style="129" customWidth="1"/>
    <col min="1012" max="1021" width="8.7109375" style="129" customWidth="1"/>
    <col min="1022" max="1022" width="9" style="129" customWidth="1"/>
    <col min="1023" max="1266" width="9.140625" style="129"/>
    <col min="1267" max="1267" width="15.28515625" style="129" customWidth="1"/>
    <col min="1268" max="1277" width="8.7109375" style="129" customWidth="1"/>
    <col min="1278" max="1278" width="9" style="129" customWidth="1"/>
    <col min="1279" max="1522" width="9.140625" style="129"/>
    <col min="1523" max="1523" width="15.28515625" style="129" customWidth="1"/>
    <col min="1524" max="1533" width="8.7109375" style="129" customWidth="1"/>
    <col min="1534" max="1534" width="9" style="129" customWidth="1"/>
    <col min="1535" max="1778" width="9.140625" style="129"/>
    <col min="1779" max="1779" width="15.28515625" style="129" customWidth="1"/>
    <col min="1780" max="1789" width="8.7109375" style="129" customWidth="1"/>
    <col min="1790" max="1790" width="9" style="129" customWidth="1"/>
    <col min="1791" max="2034" width="9.140625" style="129"/>
    <col min="2035" max="2035" width="15.28515625" style="129" customWidth="1"/>
    <col min="2036" max="2045" width="8.7109375" style="129" customWidth="1"/>
    <col min="2046" max="2046" width="9" style="129" customWidth="1"/>
    <col min="2047" max="2290" width="9.140625" style="129"/>
    <col min="2291" max="2291" width="15.28515625" style="129" customWidth="1"/>
    <col min="2292" max="2301" width="8.7109375" style="129" customWidth="1"/>
    <col min="2302" max="2302" width="9" style="129" customWidth="1"/>
    <col min="2303" max="2546" width="9.140625" style="129"/>
    <col min="2547" max="2547" width="15.28515625" style="129" customWidth="1"/>
    <col min="2548" max="2557" width="8.7109375" style="129" customWidth="1"/>
    <col min="2558" max="2558" width="9" style="129" customWidth="1"/>
    <col min="2559" max="2802" width="9.140625" style="129"/>
    <col min="2803" max="2803" width="15.28515625" style="129" customWidth="1"/>
    <col min="2804" max="2813" width="8.7109375" style="129" customWidth="1"/>
    <col min="2814" max="2814" width="9" style="129" customWidth="1"/>
    <col min="2815" max="3058" width="9.140625" style="129"/>
    <col min="3059" max="3059" width="15.28515625" style="129" customWidth="1"/>
    <col min="3060" max="3069" width="8.7109375" style="129" customWidth="1"/>
    <col min="3070" max="3070" width="9" style="129" customWidth="1"/>
    <col min="3071" max="3314" width="9.140625" style="129"/>
    <col min="3315" max="3315" width="15.28515625" style="129" customWidth="1"/>
    <col min="3316" max="3325" width="8.7109375" style="129" customWidth="1"/>
    <col min="3326" max="3326" width="9" style="129" customWidth="1"/>
    <col min="3327" max="3570" width="9.140625" style="129"/>
    <col min="3571" max="3571" width="15.28515625" style="129" customWidth="1"/>
    <col min="3572" max="3581" width="8.7109375" style="129" customWidth="1"/>
    <col min="3582" max="3582" width="9" style="129" customWidth="1"/>
    <col min="3583" max="3826" width="9.140625" style="129"/>
    <col min="3827" max="3827" width="15.28515625" style="129" customWidth="1"/>
    <col min="3828" max="3837" width="8.7109375" style="129" customWidth="1"/>
    <col min="3838" max="3838" width="9" style="129" customWidth="1"/>
    <col min="3839" max="4082" width="9.140625" style="129"/>
    <col min="4083" max="4083" width="15.28515625" style="129" customWidth="1"/>
    <col min="4084" max="4093" width="8.7109375" style="129" customWidth="1"/>
    <col min="4094" max="4094" width="9" style="129" customWidth="1"/>
    <col min="4095" max="4338" width="9.140625" style="129"/>
    <col min="4339" max="4339" width="15.28515625" style="129" customWidth="1"/>
    <col min="4340" max="4349" width="8.7109375" style="129" customWidth="1"/>
    <col min="4350" max="4350" width="9" style="129" customWidth="1"/>
    <col min="4351" max="4594" width="9.140625" style="129"/>
    <col min="4595" max="4595" width="15.28515625" style="129" customWidth="1"/>
    <col min="4596" max="4605" width="8.7109375" style="129" customWidth="1"/>
    <col min="4606" max="4606" width="9" style="129" customWidth="1"/>
    <col min="4607" max="4850" width="9.140625" style="129"/>
    <col min="4851" max="4851" width="15.28515625" style="129" customWidth="1"/>
    <col min="4852" max="4861" width="8.7109375" style="129" customWidth="1"/>
    <col min="4862" max="4862" width="9" style="129" customWidth="1"/>
    <col min="4863" max="5106" width="9.140625" style="129"/>
    <col min="5107" max="5107" width="15.28515625" style="129" customWidth="1"/>
    <col min="5108" max="5117" width="8.7109375" style="129" customWidth="1"/>
    <col min="5118" max="5118" width="9" style="129" customWidth="1"/>
    <col min="5119" max="5362" width="9.140625" style="129"/>
    <col min="5363" max="5363" width="15.28515625" style="129" customWidth="1"/>
    <col min="5364" max="5373" width="8.7109375" style="129" customWidth="1"/>
    <col min="5374" max="5374" width="9" style="129" customWidth="1"/>
    <col min="5375" max="5618" width="9.140625" style="129"/>
    <col min="5619" max="5619" width="15.28515625" style="129" customWidth="1"/>
    <col min="5620" max="5629" width="8.7109375" style="129" customWidth="1"/>
    <col min="5630" max="5630" width="9" style="129" customWidth="1"/>
    <col min="5631" max="5874" width="9.140625" style="129"/>
    <col min="5875" max="5875" width="15.28515625" style="129" customWidth="1"/>
    <col min="5876" max="5885" width="8.7109375" style="129" customWidth="1"/>
    <col min="5886" max="5886" width="9" style="129" customWidth="1"/>
    <col min="5887" max="6130" width="9.140625" style="129"/>
    <col min="6131" max="6131" width="15.28515625" style="129" customWidth="1"/>
    <col min="6132" max="6141" width="8.7109375" style="129" customWidth="1"/>
    <col min="6142" max="6142" width="9" style="129" customWidth="1"/>
    <col min="6143" max="6386" width="9.140625" style="129"/>
    <col min="6387" max="6387" width="15.28515625" style="129" customWidth="1"/>
    <col min="6388" max="6397" width="8.7109375" style="129" customWidth="1"/>
    <col min="6398" max="6398" width="9" style="129" customWidth="1"/>
    <col min="6399" max="6642" width="9.140625" style="129"/>
    <col min="6643" max="6643" width="15.28515625" style="129" customWidth="1"/>
    <col min="6644" max="6653" width="8.7109375" style="129" customWidth="1"/>
    <col min="6654" max="6654" width="9" style="129" customWidth="1"/>
    <col min="6655" max="6898" width="9.140625" style="129"/>
    <col min="6899" max="6899" width="15.28515625" style="129" customWidth="1"/>
    <col min="6900" max="6909" width="8.7109375" style="129" customWidth="1"/>
    <col min="6910" max="6910" width="9" style="129" customWidth="1"/>
    <col min="6911" max="7154" width="9.140625" style="129"/>
    <col min="7155" max="7155" width="15.28515625" style="129" customWidth="1"/>
    <col min="7156" max="7165" width="8.7109375" style="129" customWidth="1"/>
    <col min="7166" max="7166" width="9" style="129" customWidth="1"/>
    <col min="7167" max="7410" width="9.140625" style="129"/>
    <col min="7411" max="7411" width="15.28515625" style="129" customWidth="1"/>
    <col min="7412" max="7421" width="8.7109375" style="129" customWidth="1"/>
    <col min="7422" max="7422" width="9" style="129" customWidth="1"/>
    <col min="7423" max="7666" width="9.140625" style="129"/>
    <col min="7667" max="7667" width="15.28515625" style="129" customWidth="1"/>
    <col min="7668" max="7677" width="8.7109375" style="129" customWidth="1"/>
    <col min="7678" max="7678" width="9" style="129" customWidth="1"/>
    <col min="7679" max="7922" width="9.140625" style="129"/>
    <col min="7923" max="7923" width="15.28515625" style="129" customWidth="1"/>
    <col min="7924" max="7933" width="8.7109375" style="129" customWidth="1"/>
    <col min="7934" max="7934" width="9" style="129" customWidth="1"/>
    <col min="7935" max="8178" width="9.140625" style="129"/>
    <col min="8179" max="8179" width="15.28515625" style="129" customWidth="1"/>
    <col min="8180" max="8189" width="8.7109375" style="129" customWidth="1"/>
    <col min="8190" max="8190" width="9" style="129" customWidth="1"/>
    <col min="8191" max="8434" width="9.140625" style="129"/>
    <col min="8435" max="8435" width="15.28515625" style="129" customWidth="1"/>
    <col min="8436" max="8445" width="8.7109375" style="129" customWidth="1"/>
    <col min="8446" max="8446" width="9" style="129" customWidth="1"/>
    <col min="8447" max="8690" width="9.140625" style="129"/>
    <col min="8691" max="8691" width="15.28515625" style="129" customWidth="1"/>
    <col min="8692" max="8701" width="8.7109375" style="129" customWidth="1"/>
    <col min="8702" max="8702" width="9" style="129" customWidth="1"/>
    <col min="8703" max="8946" width="9.140625" style="129"/>
    <col min="8947" max="8947" width="15.28515625" style="129" customWidth="1"/>
    <col min="8948" max="8957" width="8.7109375" style="129" customWidth="1"/>
    <col min="8958" max="8958" width="9" style="129" customWidth="1"/>
    <col min="8959" max="9202" width="9.140625" style="129"/>
    <col min="9203" max="9203" width="15.28515625" style="129" customWidth="1"/>
    <col min="9204" max="9213" width="8.7109375" style="129" customWidth="1"/>
    <col min="9214" max="9214" width="9" style="129" customWidth="1"/>
    <col min="9215" max="9458" width="9.140625" style="129"/>
    <col min="9459" max="9459" width="15.28515625" style="129" customWidth="1"/>
    <col min="9460" max="9469" width="8.7109375" style="129" customWidth="1"/>
    <col min="9470" max="9470" width="9" style="129" customWidth="1"/>
    <col min="9471" max="9714" width="9.140625" style="129"/>
    <col min="9715" max="9715" width="15.28515625" style="129" customWidth="1"/>
    <col min="9716" max="9725" width="8.7109375" style="129" customWidth="1"/>
    <col min="9726" max="9726" width="9" style="129" customWidth="1"/>
    <col min="9727" max="9970" width="9.140625" style="129"/>
    <col min="9971" max="9971" width="15.28515625" style="129" customWidth="1"/>
    <col min="9972" max="9981" width="8.7109375" style="129" customWidth="1"/>
    <col min="9982" max="9982" width="9" style="129" customWidth="1"/>
    <col min="9983" max="10226" width="9.140625" style="129"/>
    <col min="10227" max="10227" width="15.28515625" style="129" customWidth="1"/>
    <col min="10228" max="10237" width="8.7109375" style="129" customWidth="1"/>
    <col min="10238" max="10238" width="9" style="129" customWidth="1"/>
    <col min="10239" max="10482" width="9.140625" style="129"/>
    <col min="10483" max="10483" width="15.28515625" style="129" customWidth="1"/>
    <col min="10484" max="10493" width="8.7109375" style="129" customWidth="1"/>
    <col min="10494" max="10494" width="9" style="129" customWidth="1"/>
    <col min="10495" max="10738" width="9.140625" style="129"/>
    <col min="10739" max="10739" width="15.28515625" style="129" customWidth="1"/>
    <col min="10740" max="10749" width="8.7109375" style="129" customWidth="1"/>
    <col min="10750" max="10750" width="9" style="129" customWidth="1"/>
    <col min="10751" max="10994" width="9.140625" style="129"/>
    <col min="10995" max="10995" width="15.28515625" style="129" customWidth="1"/>
    <col min="10996" max="11005" width="8.7109375" style="129" customWidth="1"/>
    <col min="11006" max="11006" width="9" style="129" customWidth="1"/>
    <col min="11007" max="11250" width="9.140625" style="129"/>
    <col min="11251" max="11251" width="15.28515625" style="129" customWidth="1"/>
    <col min="11252" max="11261" width="8.7109375" style="129" customWidth="1"/>
    <col min="11262" max="11262" width="9" style="129" customWidth="1"/>
    <col min="11263" max="11506" width="9.140625" style="129"/>
    <col min="11507" max="11507" width="15.28515625" style="129" customWidth="1"/>
    <col min="11508" max="11517" width="8.7109375" style="129" customWidth="1"/>
    <col min="11518" max="11518" width="9" style="129" customWidth="1"/>
    <col min="11519" max="11762" width="9.140625" style="129"/>
    <col min="11763" max="11763" width="15.28515625" style="129" customWidth="1"/>
    <col min="11764" max="11773" width="8.7109375" style="129" customWidth="1"/>
    <col min="11774" max="11774" width="9" style="129" customWidth="1"/>
    <col min="11775" max="12018" width="9.140625" style="129"/>
    <col min="12019" max="12019" width="15.28515625" style="129" customWidth="1"/>
    <col min="12020" max="12029" width="8.7109375" style="129" customWidth="1"/>
    <col min="12030" max="12030" width="9" style="129" customWidth="1"/>
    <col min="12031" max="12274" width="9.140625" style="129"/>
    <col min="12275" max="12275" width="15.28515625" style="129" customWidth="1"/>
    <col min="12276" max="12285" width="8.7109375" style="129" customWidth="1"/>
    <col min="12286" max="12286" width="9" style="129" customWidth="1"/>
    <col min="12287" max="12530" width="9.140625" style="129"/>
    <col min="12531" max="12531" width="15.28515625" style="129" customWidth="1"/>
    <col min="12532" max="12541" width="8.7109375" style="129" customWidth="1"/>
    <col min="12542" max="12542" width="9" style="129" customWidth="1"/>
    <col min="12543" max="12786" width="9.140625" style="129"/>
    <col min="12787" max="12787" width="15.28515625" style="129" customWidth="1"/>
    <col min="12788" max="12797" width="8.7109375" style="129" customWidth="1"/>
    <col min="12798" max="12798" width="9" style="129" customWidth="1"/>
    <col min="12799" max="13042" width="9.140625" style="129"/>
    <col min="13043" max="13043" width="15.28515625" style="129" customWidth="1"/>
    <col min="13044" max="13053" width="8.7109375" style="129" customWidth="1"/>
    <col min="13054" max="13054" width="9" style="129" customWidth="1"/>
    <col min="13055" max="13298" width="9.140625" style="129"/>
    <col min="13299" max="13299" width="15.28515625" style="129" customWidth="1"/>
    <col min="13300" max="13309" width="8.7109375" style="129" customWidth="1"/>
    <col min="13310" max="13310" width="9" style="129" customWidth="1"/>
    <col min="13311" max="13554" width="9.140625" style="129"/>
    <col min="13555" max="13555" width="15.28515625" style="129" customWidth="1"/>
    <col min="13556" max="13565" width="8.7109375" style="129" customWidth="1"/>
    <col min="13566" max="13566" width="9" style="129" customWidth="1"/>
    <col min="13567" max="13810" width="9.140625" style="129"/>
    <col min="13811" max="13811" width="15.28515625" style="129" customWidth="1"/>
    <col min="13812" max="13821" width="8.7109375" style="129" customWidth="1"/>
    <col min="13822" max="13822" width="9" style="129" customWidth="1"/>
    <col min="13823" max="14066" width="9.140625" style="129"/>
    <col min="14067" max="14067" width="15.28515625" style="129" customWidth="1"/>
    <col min="14068" max="14077" width="8.7109375" style="129" customWidth="1"/>
    <col min="14078" max="14078" width="9" style="129" customWidth="1"/>
    <col min="14079" max="14322" width="9.140625" style="129"/>
    <col min="14323" max="14323" width="15.28515625" style="129" customWidth="1"/>
    <col min="14324" max="14333" width="8.7109375" style="129" customWidth="1"/>
    <col min="14334" max="14334" width="9" style="129" customWidth="1"/>
    <col min="14335" max="14578" width="9.140625" style="129"/>
    <col min="14579" max="14579" width="15.28515625" style="129" customWidth="1"/>
    <col min="14580" max="14589" width="8.7109375" style="129" customWidth="1"/>
    <col min="14590" max="14590" width="9" style="129" customWidth="1"/>
    <col min="14591" max="14834" width="9.140625" style="129"/>
    <col min="14835" max="14835" width="15.28515625" style="129" customWidth="1"/>
    <col min="14836" max="14845" width="8.7109375" style="129" customWidth="1"/>
    <col min="14846" max="14846" width="9" style="129" customWidth="1"/>
    <col min="14847" max="15090" width="9.140625" style="129"/>
    <col min="15091" max="15091" width="15.28515625" style="129" customWidth="1"/>
    <col min="15092" max="15101" width="8.7109375" style="129" customWidth="1"/>
    <col min="15102" max="15102" width="9" style="129" customWidth="1"/>
    <col min="15103" max="15346" width="9.140625" style="129"/>
    <col min="15347" max="15347" width="15.28515625" style="129" customWidth="1"/>
    <col min="15348" max="15357" width="8.7109375" style="129" customWidth="1"/>
    <col min="15358" max="15358" width="9" style="129" customWidth="1"/>
    <col min="15359" max="15602" width="9.140625" style="129"/>
    <col min="15603" max="15603" width="15.28515625" style="129" customWidth="1"/>
    <col min="15604" max="15613" width="8.7109375" style="129" customWidth="1"/>
    <col min="15614" max="15614" width="9" style="129" customWidth="1"/>
    <col min="15615" max="15858" width="9.140625" style="129"/>
    <col min="15859" max="15859" width="15.28515625" style="129" customWidth="1"/>
    <col min="15860" max="15869" width="8.7109375" style="129" customWidth="1"/>
    <col min="15870" max="15870" width="9" style="129" customWidth="1"/>
    <col min="15871" max="16114" width="9.140625" style="129"/>
    <col min="16115" max="16115" width="15.28515625" style="129" customWidth="1"/>
    <col min="16116" max="16125" width="8.7109375" style="129" customWidth="1"/>
    <col min="16126" max="16126" width="9" style="129" customWidth="1"/>
    <col min="16127" max="16384" width="9.140625" style="129"/>
  </cols>
  <sheetData>
    <row r="1" spans="1:16" ht="33.75" customHeight="1" thickBot="1">
      <c r="A1" s="1017" t="s">
        <v>1272</v>
      </c>
      <c r="B1" s="1017"/>
      <c r="C1" s="1017"/>
      <c r="D1" s="1017"/>
      <c r="E1" s="1017"/>
      <c r="F1" s="1017"/>
      <c r="G1" s="1017"/>
      <c r="H1" s="1017"/>
      <c r="I1" s="1017"/>
      <c r="J1" s="1017"/>
      <c r="K1" s="1017"/>
      <c r="L1" s="1017"/>
      <c r="M1" s="128"/>
      <c r="N1" s="128"/>
    </row>
    <row r="2" spans="1:16" ht="120.75" thickBot="1">
      <c r="A2" s="42" t="s">
        <v>68</v>
      </c>
      <c r="B2" s="42" t="s">
        <v>160</v>
      </c>
      <c r="C2" s="42" t="s">
        <v>161</v>
      </c>
      <c r="D2" s="42" t="s">
        <v>162</v>
      </c>
      <c r="E2" s="42" t="s">
        <v>163</v>
      </c>
      <c r="F2" s="42" t="s">
        <v>164</v>
      </c>
      <c r="G2" s="42" t="s">
        <v>165</v>
      </c>
      <c r="H2" s="42" t="s">
        <v>166</v>
      </c>
      <c r="I2" s="42" t="s">
        <v>167</v>
      </c>
      <c r="J2" s="42" t="s">
        <v>168</v>
      </c>
      <c r="K2" s="42" t="s">
        <v>169</v>
      </c>
      <c r="L2" s="42" t="s">
        <v>89</v>
      </c>
    </row>
    <row r="3" spans="1:16" ht="21">
      <c r="A3" s="2">
        <v>1399</v>
      </c>
      <c r="B3" s="133">
        <v>46</v>
      </c>
      <c r="C3" s="133">
        <v>215</v>
      </c>
      <c r="D3" s="133">
        <v>22</v>
      </c>
      <c r="E3" s="133">
        <v>27</v>
      </c>
      <c r="F3" s="133">
        <v>1019</v>
      </c>
      <c r="G3" s="133">
        <v>13997</v>
      </c>
      <c r="H3" s="133">
        <v>854</v>
      </c>
      <c r="I3" s="133">
        <v>272</v>
      </c>
      <c r="J3" s="133">
        <v>205</v>
      </c>
      <c r="K3" s="133">
        <v>33</v>
      </c>
      <c r="L3" s="133">
        <v>90</v>
      </c>
    </row>
    <row r="4" spans="1:16" ht="21">
      <c r="A4" s="2">
        <v>1400</v>
      </c>
      <c r="B4" s="133">
        <v>90</v>
      </c>
      <c r="C4" s="133">
        <v>246</v>
      </c>
      <c r="D4" s="133">
        <v>12</v>
      </c>
      <c r="E4" s="133">
        <v>45</v>
      </c>
      <c r="F4" s="133">
        <v>1931</v>
      </c>
      <c r="G4" s="133">
        <v>14036</v>
      </c>
      <c r="H4" s="133">
        <v>1004</v>
      </c>
      <c r="I4" s="133">
        <v>1000</v>
      </c>
      <c r="J4" s="133">
        <v>358</v>
      </c>
      <c r="K4" s="133">
        <v>1</v>
      </c>
      <c r="L4" s="133">
        <v>30</v>
      </c>
      <c r="M4" s="178"/>
      <c r="N4" s="178"/>
    </row>
    <row r="5" spans="1:16" ht="21.75" thickBot="1">
      <c r="A5" s="2">
        <v>1401</v>
      </c>
      <c r="B5" s="133">
        <f>SUM(B6:B38)</f>
        <v>89</v>
      </c>
      <c r="C5" s="133">
        <f t="shared" ref="C5:L5" si="0">SUM(C6:C38)</f>
        <v>247</v>
      </c>
      <c r="D5" s="133">
        <f t="shared" si="0"/>
        <v>14</v>
      </c>
      <c r="E5" s="133">
        <f t="shared" si="0"/>
        <v>40</v>
      </c>
      <c r="F5" s="133">
        <f t="shared" si="0"/>
        <v>918</v>
      </c>
      <c r="G5" s="133">
        <f t="shared" si="0"/>
        <v>13530</v>
      </c>
      <c r="H5" s="133">
        <f t="shared" si="0"/>
        <v>1062</v>
      </c>
      <c r="I5" s="133">
        <f t="shared" si="0"/>
        <v>1015</v>
      </c>
      <c r="J5" s="133">
        <f t="shared" si="0"/>
        <v>463</v>
      </c>
      <c r="K5" s="133">
        <f t="shared" si="0"/>
        <v>1</v>
      </c>
      <c r="L5" s="133">
        <f t="shared" si="0"/>
        <v>715</v>
      </c>
      <c r="M5" s="290"/>
      <c r="N5" s="178"/>
    </row>
    <row r="6" spans="1:16" ht="21.75" thickBot="1">
      <c r="A6" s="5" t="s">
        <v>41</v>
      </c>
      <c r="B6" s="139">
        <v>5</v>
      </c>
      <c r="C6" s="140">
        <v>10</v>
      </c>
      <c r="D6" s="139">
        <v>0</v>
      </c>
      <c r="E6" s="140">
        <v>17</v>
      </c>
      <c r="F6" s="139">
        <v>1</v>
      </c>
      <c r="G6" s="140">
        <v>670</v>
      </c>
      <c r="H6" s="139">
        <v>112</v>
      </c>
      <c r="I6" s="140">
        <v>17</v>
      </c>
      <c r="J6" s="139">
        <v>7</v>
      </c>
      <c r="K6" s="140">
        <v>0</v>
      </c>
      <c r="L6" s="299">
        <v>14</v>
      </c>
      <c r="N6" s="178"/>
      <c r="P6" s="178"/>
    </row>
    <row r="7" spans="1:16" ht="21.75" thickBot="1">
      <c r="A7" s="11" t="s">
        <v>42</v>
      </c>
      <c r="B7" s="139">
        <v>5</v>
      </c>
      <c r="C7" s="141">
        <v>0</v>
      </c>
      <c r="D7" s="139">
        <v>0</v>
      </c>
      <c r="E7" s="141">
        <v>11</v>
      </c>
      <c r="F7" s="139">
        <v>0</v>
      </c>
      <c r="G7" s="141">
        <v>745</v>
      </c>
      <c r="H7" s="139">
        <v>70</v>
      </c>
      <c r="I7" s="141">
        <v>160</v>
      </c>
      <c r="J7" s="139">
        <v>4</v>
      </c>
      <c r="K7" s="140">
        <v>0</v>
      </c>
      <c r="L7" s="299">
        <v>12</v>
      </c>
      <c r="N7" s="178"/>
    </row>
    <row r="8" spans="1:16" ht="21.75" thickBot="1">
      <c r="A8" s="11" t="s">
        <v>43</v>
      </c>
      <c r="B8" s="139">
        <v>0</v>
      </c>
      <c r="C8" s="141">
        <v>6</v>
      </c>
      <c r="D8" s="139">
        <v>0</v>
      </c>
      <c r="E8" s="141">
        <v>0</v>
      </c>
      <c r="F8" s="139">
        <v>0</v>
      </c>
      <c r="G8" s="141">
        <v>351</v>
      </c>
      <c r="H8" s="139">
        <v>24</v>
      </c>
      <c r="I8" s="141">
        <v>0</v>
      </c>
      <c r="J8" s="139">
        <v>3</v>
      </c>
      <c r="K8" s="140">
        <v>0</v>
      </c>
      <c r="L8" s="299">
        <v>20</v>
      </c>
      <c r="N8" s="178"/>
    </row>
    <row r="9" spans="1:16" ht="21.75" thickBot="1">
      <c r="A9" s="11" t="s">
        <v>0</v>
      </c>
      <c r="B9" s="139">
        <v>21</v>
      </c>
      <c r="C9" s="141">
        <v>5</v>
      </c>
      <c r="D9" s="139">
        <v>0</v>
      </c>
      <c r="E9" s="141">
        <v>2</v>
      </c>
      <c r="F9" s="139">
        <v>45</v>
      </c>
      <c r="G9" s="141">
        <v>754</v>
      </c>
      <c r="H9" s="139">
        <v>25</v>
      </c>
      <c r="I9" s="141">
        <v>34</v>
      </c>
      <c r="J9" s="139">
        <v>2</v>
      </c>
      <c r="K9" s="140">
        <v>0</v>
      </c>
      <c r="L9" s="299">
        <v>109</v>
      </c>
      <c r="N9" s="178"/>
    </row>
    <row r="10" spans="1:16" ht="21.75" thickBot="1">
      <c r="A10" s="11" t="s">
        <v>33</v>
      </c>
      <c r="B10" s="139">
        <v>0</v>
      </c>
      <c r="C10" s="141">
        <v>9</v>
      </c>
      <c r="D10" s="139">
        <v>0</v>
      </c>
      <c r="E10" s="141">
        <v>0</v>
      </c>
      <c r="F10" s="139">
        <v>1</v>
      </c>
      <c r="G10" s="141">
        <v>353</v>
      </c>
      <c r="H10" s="139">
        <v>54</v>
      </c>
      <c r="I10" s="141">
        <v>25</v>
      </c>
      <c r="J10" s="139">
        <v>6</v>
      </c>
      <c r="K10" s="140">
        <v>0</v>
      </c>
      <c r="L10" s="299">
        <v>24</v>
      </c>
      <c r="N10" s="178"/>
    </row>
    <row r="11" spans="1:16" ht="21.75" thickBot="1">
      <c r="A11" s="11" t="s">
        <v>44</v>
      </c>
      <c r="B11" s="139">
        <v>0</v>
      </c>
      <c r="C11" s="141">
        <v>0</v>
      </c>
      <c r="D11" s="139">
        <v>0</v>
      </c>
      <c r="E11" s="141">
        <v>0</v>
      </c>
      <c r="F11" s="139">
        <v>0</v>
      </c>
      <c r="G11" s="141">
        <v>104</v>
      </c>
      <c r="H11" s="139">
        <v>4</v>
      </c>
      <c r="I11" s="141">
        <v>1</v>
      </c>
      <c r="J11" s="139">
        <v>0</v>
      </c>
      <c r="K11" s="140">
        <v>0</v>
      </c>
      <c r="L11" s="299">
        <v>0</v>
      </c>
      <c r="N11" s="178"/>
    </row>
    <row r="12" spans="1:16" ht="21.75" thickBot="1">
      <c r="A12" s="11" t="s">
        <v>1</v>
      </c>
      <c r="B12" s="139">
        <v>0</v>
      </c>
      <c r="C12" s="141">
        <v>0</v>
      </c>
      <c r="D12" s="139">
        <v>0</v>
      </c>
      <c r="E12" s="141">
        <v>0</v>
      </c>
      <c r="F12" s="139">
        <v>0</v>
      </c>
      <c r="G12" s="141">
        <v>210</v>
      </c>
      <c r="H12" s="139">
        <v>1</v>
      </c>
      <c r="I12" s="141">
        <v>19</v>
      </c>
      <c r="J12" s="139">
        <v>0</v>
      </c>
      <c r="K12" s="140">
        <v>0</v>
      </c>
      <c r="L12" s="299">
        <v>2</v>
      </c>
      <c r="N12" s="178"/>
    </row>
    <row r="13" spans="1:16" ht="21.75" thickBot="1">
      <c r="A13" s="11" t="s">
        <v>45</v>
      </c>
      <c r="B13" s="139">
        <v>1</v>
      </c>
      <c r="C13" s="141">
        <v>4</v>
      </c>
      <c r="D13" s="139">
        <v>0</v>
      </c>
      <c r="E13" s="141">
        <v>0</v>
      </c>
      <c r="F13" s="139">
        <v>0</v>
      </c>
      <c r="G13" s="141">
        <v>207</v>
      </c>
      <c r="H13" s="139">
        <v>27</v>
      </c>
      <c r="I13" s="141">
        <v>7</v>
      </c>
      <c r="J13" s="139">
        <v>0</v>
      </c>
      <c r="K13" s="140">
        <v>0</v>
      </c>
      <c r="L13" s="299">
        <v>8</v>
      </c>
      <c r="N13" s="178"/>
    </row>
    <row r="14" spans="1:16" ht="21.75" thickBot="1">
      <c r="A14" s="11" t="s">
        <v>46</v>
      </c>
      <c r="B14" s="139">
        <v>0</v>
      </c>
      <c r="C14" s="141">
        <v>0</v>
      </c>
      <c r="D14" s="139">
        <v>0</v>
      </c>
      <c r="E14" s="141">
        <v>0</v>
      </c>
      <c r="F14" s="139">
        <v>0</v>
      </c>
      <c r="G14" s="141">
        <v>93</v>
      </c>
      <c r="H14" s="139">
        <v>5</v>
      </c>
      <c r="I14" s="141">
        <v>0</v>
      </c>
      <c r="J14" s="139">
        <v>1</v>
      </c>
      <c r="K14" s="140">
        <v>0</v>
      </c>
      <c r="L14" s="299">
        <v>4</v>
      </c>
      <c r="N14" s="178"/>
    </row>
    <row r="15" spans="1:16" ht="21.75" thickBot="1">
      <c r="A15" s="11" t="s">
        <v>47</v>
      </c>
      <c r="B15" s="139">
        <v>6</v>
      </c>
      <c r="C15" s="141">
        <v>0</v>
      </c>
      <c r="D15" s="139">
        <v>14</v>
      </c>
      <c r="E15" s="141">
        <v>0</v>
      </c>
      <c r="F15" s="139">
        <v>37</v>
      </c>
      <c r="G15" s="141">
        <v>1056</v>
      </c>
      <c r="H15" s="139">
        <v>80</v>
      </c>
      <c r="I15" s="141">
        <v>8</v>
      </c>
      <c r="J15" s="139">
        <v>63</v>
      </c>
      <c r="K15" s="140">
        <v>0</v>
      </c>
      <c r="L15" s="299">
        <v>22</v>
      </c>
      <c r="N15" s="178"/>
    </row>
    <row r="16" spans="1:16" ht="21.75" thickBot="1">
      <c r="A16" s="11" t="s">
        <v>28</v>
      </c>
      <c r="B16" s="139">
        <v>0</v>
      </c>
      <c r="C16" s="141">
        <v>0</v>
      </c>
      <c r="D16" s="139">
        <v>0</v>
      </c>
      <c r="E16" s="141">
        <v>0</v>
      </c>
      <c r="F16" s="139">
        <v>12</v>
      </c>
      <c r="G16" s="141">
        <v>160</v>
      </c>
      <c r="H16" s="139">
        <v>6</v>
      </c>
      <c r="I16" s="141">
        <v>2</v>
      </c>
      <c r="J16" s="139">
        <v>2</v>
      </c>
      <c r="K16" s="140">
        <v>0</v>
      </c>
      <c r="L16" s="299">
        <v>8</v>
      </c>
      <c r="N16" s="178"/>
    </row>
    <row r="17" spans="1:14" ht="21.75" thickBot="1">
      <c r="A17" s="11" t="s">
        <v>2</v>
      </c>
      <c r="B17" s="139">
        <v>1</v>
      </c>
      <c r="C17" s="141">
        <v>0</v>
      </c>
      <c r="D17" s="139">
        <v>0</v>
      </c>
      <c r="E17" s="141">
        <v>0</v>
      </c>
      <c r="F17" s="139">
        <v>2</v>
      </c>
      <c r="G17" s="141">
        <v>627</v>
      </c>
      <c r="H17" s="139">
        <v>40</v>
      </c>
      <c r="I17" s="141">
        <v>49</v>
      </c>
      <c r="J17" s="139">
        <v>8</v>
      </c>
      <c r="K17" s="140">
        <v>0</v>
      </c>
      <c r="L17" s="299">
        <v>12</v>
      </c>
      <c r="N17" s="178"/>
    </row>
    <row r="18" spans="1:14" ht="21.75" thickBot="1">
      <c r="A18" s="11" t="s">
        <v>3</v>
      </c>
      <c r="B18" s="139">
        <v>0</v>
      </c>
      <c r="C18" s="141">
        <v>0</v>
      </c>
      <c r="D18" s="139">
        <v>0</v>
      </c>
      <c r="E18" s="141">
        <v>0</v>
      </c>
      <c r="F18" s="139">
        <v>0</v>
      </c>
      <c r="G18" s="141">
        <v>195</v>
      </c>
      <c r="H18" s="139">
        <v>1</v>
      </c>
      <c r="I18" s="141">
        <v>13</v>
      </c>
      <c r="J18" s="139">
        <v>5</v>
      </c>
      <c r="K18" s="140">
        <v>0</v>
      </c>
      <c r="L18" s="299">
        <v>7</v>
      </c>
      <c r="N18" s="178"/>
    </row>
    <row r="19" spans="1:14" ht="21.75" thickBot="1">
      <c r="A19" s="11" t="s">
        <v>4</v>
      </c>
      <c r="B19" s="139">
        <v>2</v>
      </c>
      <c r="C19" s="141">
        <v>0</v>
      </c>
      <c r="D19" s="139">
        <v>0</v>
      </c>
      <c r="E19" s="141">
        <v>0</v>
      </c>
      <c r="F19" s="139">
        <v>3</v>
      </c>
      <c r="G19" s="141">
        <v>120</v>
      </c>
      <c r="H19" s="139">
        <v>12</v>
      </c>
      <c r="I19" s="141">
        <v>8</v>
      </c>
      <c r="J19" s="139">
        <v>1</v>
      </c>
      <c r="K19" s="140">
        <v>0</v>
      </c>
      <c r="L19" s="299">
        <v>11</v>
      </c>
      <c r="N19" s="178"/>
    </row>
    <row r="20" spans="1:14" ht="21.75" thickBot="1">
      <c r="A20" s="11" t="s">
        <v>48</v>
      </c>
      <c r="B20" s="139">
        <v>0</v>
      </c>
      <c r="C20" s="141">
        <v>0</v>
      </c>
      <c r="D20" s="139">
        <v>0</v>
      </c>
      <c r="E20" s="141">
        <v>1</v>
      </c>
      <c r="F20" s="139">
        <v>0</v>
      </c>
      <c r="G20" s="141">
        <v>149</v>
      </c>
      <c r="H20" s="139">
        <v>2</v>
      </c>
      <c r="I20" s="141">
        <v>0</v>
      </c>
      <c r="J20" s="139">
        <v>1</v>
      </c>
      <c r="K20" s="140">
        <v>0</v>
      </c>
      <c r="L20" s="299">
        <v>1</v>
      </c>
      <c r="N20" s="178"/>
    </row>
    <row r="21" spans="1:14" ht="21.75" thickBot="1">
      <c r="A21" s="11" t="s">
        <v>49</v>
      </c>
      <c r="B21" s="139">
        <v>0</v>
      </c>
      <c r="C21" s="141">
        <v>146</v>
      </c>
      <c r="D21" s="139">
        <v>0</v>
      </c>
      <c r="E21" s="141">
        <v>1</v>
      </c>
      <c r="F21" s="139">
        <v>299</v>
      </c>
      <c r="G21" s="141">
        <v>0</v>
      </c>
      <c r="H21" s="139">
        <v>160</v>
      </c>
      <c r="I21" s="141">
        <v>119</v>
      </c>
      <c r="J21" s="139">
        <v>53</v>
      </c>
      <c r="K21" s="140">
        <v>1</v>
      </c>
      <c r="L21" s="299">
        <v>19</v>
      </c>
      <c r="N21" s="178"/>
    </row>
    <row r="22" spans="1:14" ht="21.75" thickBot="1">
      <c r="A22" s="11" t="s">
        <v>50</v>
      </c>
      <c r="B22" s="139">
        <v>2</v>
      </c>
      <c r="C22" s="141">
        <v>0</v>
      </c>
      <c r="D22" s="139">
        <v>0</v>
      </c>
      <c r="E22" s="141">
        <v>0</v>
      </c>
      <c r="F22" s="139">
        <v>10</v>
      </c>
      <c r="G22" s="141">
        <v>0</v>
      </c>
      <c r="H22" s="139">
        <v>0</v>
      </c>
      <c r="I22" s="141">
        <v>0</v>
      </c>
      <c r="J22" s="139">
        <v>3</v>
      </c>
      <c r="K22" s="140">
        <v>0</v>
      </c>
      <c r="L22" s="299">
        <v>4</v>
      </c>
      <c r="N22" s="178"/>
    </row>
    <row r="23" spans="1:14" ht="21.75" thickBot="1">
      <c r="A23" s="11" t="s">
        <v>51</v>
      </c>
      <c r="B23" s="139">
        <v>12</v>
      </c>
      <c r="C23" s="141">
        <v>4</v>
      </c>
      <c r="D23" s="139">
        <v>0</v>
      </c>
      <c r="E23" s="141">
        <v>0</v>
      </c>
      <c r="F23" s="139">
        <v>298</v>
      </c>
      <c r="G23" s="141">
        <v>1977</v>
      </c>
      <c r="H23" s="139">
        <v>55</v>
      </c>
      <c r="I23" s="141">
        <v>104</v>
      </c>
      <c r="J23" s="139">
        <v>283</v>
      </c>
      <c r="K23" s="140">
        <v>0</v>
      </c>
      <c r="L23" s="299">
        <v>0</v>
      </c>
      <c r="N23" s="178"/>
    </row>
    <row r="24" spans="1:14" ht="21.75" thickBot="1">
      <c r="A24" s="11" t="s">
        <v>5</v>
      </c>
      <c r="B24" s="139">
        <v>1</v>
      </c>
      <c r="C24" s="141">
        <v>9</v>
      </c>
      <c r="D24" s="139">
        <v>0</v>
      </c>
      <c r="E24" s="141">
        <v>0</v>
      </c>
      <c r="F24" s="139">
        <v>42</v>
      </c>
      <c r="G24" s="141">
        <v>712</v>
      </c>
      <c r="H24" s="139">
        <v>36</v>
      </c>
      <c r="I24" s="141">
        <v>143</v>
      </c>
      <c r="J24" s="139">
        <v>4</v>
      </c>
      <c r="K24" s="140">
        <v>0</v>
      </c>
      <c r="L24" s="299">
        <v>122</v>
      </c>
      <c r="N24" s="178"/>
    </row>
    <row r="25" spans="1:14" ht="21.75" thickBot="1">
      <c r="A25" s="11" t="s">
        <v>52</v>
      </c>
      <c r="B25" s="139">
        <v>14</v>
      </c>
      <c r="C25" s="141">
        <v>3</v>
      </c>
      <c r="D25" s="139">
        <v>0</v>
      </c>
      <c r="E25" s="141">
        <v>0</v>
      </c>
      <c r="F25" s="139">
        <v>2</v>
      </c>
      <c r="G25" s="141">
        <v>308</v>
      </c>
      <c r="H25" s="139">
        <v>17</v>
      </c>
      <c r="I25" s="141">
        <v>83</v>
      </c>
      <c r="J25" s="139">
        <v>0</v>
      </c>
      <c r="K25" s="140">
        <v>0</v>
      </c>
      <c r="L25" s="299">
        <v>17</v>
      </c>
      <c r="N25" s="178"/>
    </row>
    <row r="26" spans="1:14" ht="21.75" thickBot="1">
      <c r="A26" s="11" t="s">
        <v>6</v>
      </c>
      <c r="B26" s="139">
        <v>0</v>
      </c>
      <c r="C26" s="141">
        <v>0</v>
      </c>
      <c r="D26" s="139">
        <v>0</v>
      </c>
      <c r="E26" s="141">
        <v>0</v>
      </c>
      <c r="F26" s="139">
        <v>0</v>
      </c>
      <c r="G26" s="141">
        <v>179</v>
      </c>
      <c r="H26" s="139">
        <v>9</v>
      </c>
      <c r="I26" s="141">
        <v>2</v>
      </c>
      <c r="J26" s="139">
        <v>0</v>
      </c>
      <c r="K26" s="140">
        <v>0</v>
      </c>
      <c r="L26" s="299">
        <v>14</v>
      </c>
      <c r="N26" s="178"/>
    </row>
    <row r="27" spans="1:14" ht="21.75" thickBot="1">
      <c r="A27" s="11" t="s">
        <v>53</v>
      </c>
      <c r="B27" s="139">
        <v>1</v>
      </c>
      <c r="C27" s="141">
        <v>8</v>
      </c>
      <c r="D27" s="139">
        <v>0</v>
      </c>
      <c r="E27" s="141">
        <v>2</v>
      </c>
      <c r="F27" s="139">
        <v>0</v>
      </c>
      <c r="G27" s="141">
        <v>266</v>
      </c>
      <c r="H27" s="139">
        <v>8</v>
      </c>
      <c r="I27" s="141">
        <v>11</v>
      </c>
      <c r="J27" s="139">
        <v>0</v>
      </c>
      <c r="K27" s="140">
        <v>0</v>
      </c>
      <c r="L27" s="299">
        <v>18</v>
      </c>
      <c r="N27" s="178"/>
    </row>
    <row r="28" spans="1:14" ht="21.75" thickBot="1">
      <c r="A28" s="11" t="s">
        <v>54</v>
      </c>
      <c r="B28" s="139">
        <v>3</v>
      </c>
      <c r="C28" s="141">
        <v>13</v>
      </c>
      <c r="D28" s="139">
        <v>0</v>
      </c>
      <c r="E28" s="141">
        <v>0</v>
      </c>
      <c r="F28" s="139">
        <v>28</v>
      </c>
      <c r="G28" s="141">
        <v>606</v>
      </c>
      <c r="H28" s="139">
        <v>96</v>
      </c>
      <c r="I28" s="141">
        <v>35</v>
      </c>
      <c r="J28" s="139">
        <v>1</v>
      </c>
      <c r="K28" s="140">
        <v>0</v>
      </c>
      <c r="L28" s="299">
        <v>17</v>
      </c>
      <c r="N28" s="178"/>
    </row>
    <row r="29" spans="1:14" ht="21.75" thickBot="1">
      <c r="A29" s="11" t="s">
        <v>55</v>
      </c>
      <c r="B29" s="139">
        <v>0</v>
      </c>
      <c r="C29" s="141">
        <v>3</v>
      </c>
      <c r="D29" s="139">
        <v>0</v>
      </c>
      <c r="E29" s="141">
        <v>0</v>
      </c>
      <c r="F29" s="139">
        <v>0</v>
      </c>
      <c r="G29" s="141">
        <v>445</v>
      </c>
      <c r="H29" s="139">
        <v>34</v>
      </c>
      <c r="I29" s="141">
        <v>22</v>
      </c>
      <c r="J29" s="139">
        <v>2</v>
      </c>
      <c r="K29" s="140">
        <v>0</v>
      </c>
      <c r="L29" s="299">
        <v>12</v>
      </c>
      <c r="N29" s="178"/>
    </row>
    <row r="30" spans="1:14" ht="21.75" thickBot="1">
      <c r="A30" s="11" t="s">
        <v>56</v>
      </c>
      <c r="B30" s="139">
        <v>2</v>
      </c>
      <c r="C30" s="141">
        <v>4</v>
      </c>
      <c r="D30" s="139">
        <v>0</v>
      </c>
      <c r="E30" s="141">
        <v>0</v>
      </c>
      <c r="F30" s="139">
        <v>0</v>
      </c>
      <c r="G30" s="141">
        <v>109</v>
      </c>
      <c r="H30" s="139">
        <v>0</v>
      </c>
      <c r="I30" s="141">
        <v>8</v>
      </c>
      <c r="J30" s="139">
        <v>2</v>
      </c>
      <c r="K30" s="140">
        <v>0</v>
      </c>
      <c r="L30" s="299">
        <v>1</v>
      </c>
      <c r="N30" s="178"/>
    </row>
    <row r="31" spans="1:14" ht="21.75" thickBot="1">
      <c r="A31" s="11" t="s">
        <v>7</v>
      </c>
      <c r="B31" s="139">
        <v>2</v>
      </c>
      <c r="C31" s="141">
        <v>0</v>
      </c>
      <c r="D31" s="139">
        <v>0</v>
      </c>
      <c r="E31" s="141">
        <v>0</v>
      </c>
      <c r="F31" s="139">
        <v>63</v>
      </c>
      <c r="G31" s="141">
        <v>386</v>
      </c>
      <c r="H31" s="139">
        <v>2</v>
      </c>
      <c r="I31" s="141">
        <v>21</v>
      </c>
      <c r="J31" s="139">
        <v>0</v>
      </c>
      <c r="K31" s="140">
        <v>0</v>
      </c>
      <c r="L31" s="299">
        <v>20</v>
      </c>
      <c r="N31" s="178"/>
    </row>
    <row r="32" spans="1:14" ht="21.75" thickBot="1">
      <c r="A32" s="11" t="s">
        <v>57</v>
      </c>
      <c r="B32" s="139">
        <v>4</v>
      </c>
      <c r="C32" s="141">
        <v>9</v>
      </c>
      <c r="D32" s="139">
        <v>0</v>
      </c>
      <c r="E32" s="141">
        <v>3</v>
      </c>
      <c r="F32" s="139">
        <v>38</v>
      </c>
      <c r="G32" s="141">
        <v>559</v>
      </c>
      <c r="H32" s="139">
        <v>5</v>
      </c>
      <c r="I32" s="141">
        <v>30</v>
      </c>
      <c r="J32" s="139">
        <v>3</v>
      </c>
      <c r="K32" s="140">
        <v>0</v>
      </c>
      <c r="L32" s="299">
        <v>64</v>
      </c>
      <c r="N32" s="178"/>
    </row>
    <row r="33" spans="1:14" ht="21.75" thickBot="1">
      <c r="A33" s="11" t="s">
        <v>8</v>
      </c>
      <c r="B33" s="139">
        <v>1</v>
      </c>
      <c r="C33" s="141">
        <v>0</v>
      </c>
      <c r="D33" s="139">
        <v>0</v>
      </c>
      <c r="E33" s="141">
        <v>0</v>
      </c>
      <c r="F33" s="139">
        <v>0</v>
      </c>
      <c r="G33" s="141">
        <v>529</v>
      </c>
      <c r="H33" s="139">
        <v>21</v>
      </c>
      <c r="I33" s="141">
        <v>3</v>
      </c>
      <c r="J33" s="139">
        <v>3</v>
      </c>
      <c r="K33" s="140">
        <v>0</v>
      </c>
      <c r="L33" s="299">
        <v>6</v>
      </c>
      <c r="N33" s="178"/>
    </row>
    <row r="34" spans="1:14" ht="21.75" thickBot="1">
      <c r="A34" s="11" t="s">
        <v>9</v>
      </c>
      <c r="B34" s="139">
        <v>6</v>
      </c>
      <c r="C34" s="141">
        <v>14</v>
      </c>
      <c r="D34" s="139">
        <v>0</v>
      </c>
      <c r="E34" s="141">
        <v>0</v>
      </c>
      <c r="F34" s="139">
        <v>35</v>
      </c>
      <c r="G34" s="141">
        <v>592</v>
      </c>
      <c r="H34" s="139">
        <v>24</v>
      </c>
      <c r="I34" s="141">
        <v>62</v>
      </c>
      <c r="J34" s="139">
        <v>1</v>
      </c>
      <c r="K34" s="140">
        <v>0</v>
      </c>
      <c r="L34" s="299">
        <v>19</v>
      </c>
      <c r="N34" s="178"/>
    </row>
    <row r="35" spans="1:14" ht="21.75" thickBot="1">
      <c r="A35" s="11" t="s">
        <v>58</v>
      </c>
      <c r="B35" s="139">
        <v>0</v>
      </c>
      <c r="C35" s="141">
        <v>0</v>
      </c>
      <c r="D35" s="139">
        <v>0</v>
      </c>
      <c r="E35" s="141">
        <v>1</v>
      </c>
      <c r="F35" s="139">
        <v>0</v>
      </c>
      <c r="G35" s="141">
        <v>227</v>
      </c>
      <c r="H35" s="139">
        <v>23</v>
      </c>
      <c r="I35" s="141">
        <v>2</v>
      </c>
      <c r="J35" s="139">
        <v>2</v>
      </c>
      <c r="K35" s="140">
        <v>0</v>
      </c>
      <c r="L35" s="299">
        <v>11</v>
      </c>
      <c r="N35" s="178"/>
    </row>
    <row r="36" spans="1:14" ht="21.75" thickBot="1">
      <c r="A36" s="11" t="s">
        <v>10</v>
      </c>
      <c r="B36" s="139">
        <v>0</v>
      </c>
      <c r="C36" s="141">
        <v>0</v>
      </c>
      <c r="D36" s="139">
        <v>0</v>
      </c>
      <c r="E36" s="141">
        <v>0</v>
      </c>
      <c r="F36" s="139">
        <v>0</v>
      </c>
      <c r="G36" s="141">
        <v>227</v>
      </c>
      <c r="H36" s="139">
        <v>14</v>
      </c>
      <c r="I36" s="141">
        <v>20</v>
      </c>
      <c r="J36" s="139">
        <v>0</v>
      </c>
      <c r="K36" s="140">
        <v>0</v>
      </c>
      <c r="L36" s="299">
        <v>1</v>
      </c>
      <c r="N36" s="178"/>
    </row>
    <row r="37" spans="1:14" ht="21.75" thickBot="1">
      <c r="A37" s="11" t="s">
        <v>11</v>
      </c>
      <c r="B37" s="139">
        <v>0</v>
      </c>
      <c r="C37" s="141">
        <v>0</v>
      </c>
      <c r="D37" s="139">
        <v>0</v>
      </c>
      <c r="E37" s="141">
        <v>0</v>
      </c>
      <c r="F37" s="139">
        <v>1</v>
      </c>
      <c r="G37" s="141">
        <v>391</v>
      </c>
      <c r="H37" s="139">
        <v>63</v>
      </c>
      <c r="I37" s="141">
        <v>0</v>
      </c>
      <c r="J37" s="139">
        <v>1</v>
      </c>
      <c r="K37" s="140">
        <v>0</v>
      </c>
      <c r="L37" s="299">
        <v>55</v>
      </c>
      <c r="N37" s="178"/>
    </row>
    <row r="38" spans="1:14" ht="21.75" thickBot="1">
      <c r="A38" s="11" t="s">
        <v>59</v>
      </c>
      <c r="B38" s="139">
        <v>0</v>
      </c>
      <c r="C38" s="141">
        <v>0</v>
      </c>
      <c r="D38" s="139">
        <v>0</v>
      </c>
      <c r="E38" s="141">
        <v>2</v>
      </c>
      <c r="F38" s="139">
        <v>1</v>
      </c>
      <c r="G38" s="141">
        <v>223</v>
      </c>
      <c r="H38" s="139">
        <v>32</v>
      </c>
      <c r="I38" s="141">
        <v>7</v>
      </c>
      <c r="J38" s="139">
        <v>2</v>
      </c>
      <c r="K38" s="140">
        <v>0</v>
      </c>
      <c r="L38" s="299">
        <v>61</v>
      </c>
      <c r="N38" s="178"/>
    </row>
    <row r="39" spans="1:14">
      <c r="A39" s="1050" t="s">
        <v>170</v>
      </c>
      <c r="B39" s="1051"/>
      <c r="C39" s="1051"/>
      <c r="D39" s="1051"/>
      <c r="E39" s="1051"/>
      <c r="F39" s="1051"/>
      <c r="G39" s="1051"/>
      <c r="H39" s="1051"/>
      <c r="I39" s="1051"/>
      <c r="J39" s="1051"/>
      <c r="K39" s="1051"/>
      <c r="L39" s="1051"/>
    </row>
  </sheetData>
  <protectedRanges>
    <protectedRange password="CEEF" sqref="B2 G2" name="Range2"/>
  </protectedRanges>
  <mergeCells count="2">
    <mergeCell ref="A39:L39"/>
    <mergeCell ref="A1:L1"/>
  </mergeCells>
  <printOptions horizontalCentered="1" verticalCentered="1"/>
  <pageMargins left="0.39370078740157483" right="0.59055118110236227" top="0.19685039370078741" bottom="0.39370078740157483" header="0" footer="0"/>
  <pageSetup paperSize="9" scale="74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A60B0-6861-431F-94C7-EA19980E5BE7}">
  <sheetPr>
    <tabColor indexed="24"/>
    <pageSetUpPr fitToPage="1"/>
  </sheetPr>
  <dimension ref="A1:L43"/>
  <sheetViews>
    <sheetView rightToLeft="1" view="pageBreakPreview" zoomScale="60" workbookViewId="0">
      <selection sqref="A1:D1"/>
    </sheetView>
  </sheetViews>
  <sheetFormatPr defaultColWidth="21.42578125" defaultRowHeight="15.75"/>
  <cols>
    <col min="1" max="4" width="25.85546875" style="35" customWidth="1"/>
    <col min="5" max="248" width="10.28515625" style="35" customWidth="1"/>
    <col min="249" max="256" width="21.42578125" style="35"/>
    <col min="257" max="260" width="23.7109375" style="35" customWidth="1"/>
    <col min="261" max="504" width="10.28515625" style="35" customWidth="1"/>
    <col min="505" max="512" width="21.42578125" style="35"/>
    <col min="513" max="516" width="23.7109375" style="35" customWidth="1"/>
    <col min="517" max="760" width="10.28515625" style="35" customWidth="1"/>
    <col min="761" max="768" width="21.42578125" style="35"/>
    <col min="769" max="772" width="23.7109375" style="35" customWidth="1"/>
    <col min="773" max="1016" width="10.28515625" style="35" customWidth="1"/>
    <col min="1017" max="1024" width="21.42578125" style="35"/>
    <col min="1025" max="1028" width="23.7109375" style="35" customWidth="1"/>
    <col min="1029" max="1272" width="10.28515625" style="35" customWidth="1"/>
    <col min="1273" max="1280" width="21.42578125" style="35"/>
    <col min="1281" max="1284" width="23.7109375" style="35" customWidth="1"/>
    <col min="1285" max="1528" width="10.28515625" style="35" customWidth="1"/>
    <col min="1529" max="1536" width="21.42578125" style="35"/>
    <col min="1537" max="1540" width="23.7109375" style="35" customWidth="1"/>
    <col min="1541" max="1784" width="10.28515625" style="35" customWidth="1"/>
    <col min="1785" max="1792" width="21.42578125" style="35"/>
    <col min="1793" max="1796" width="23.7109375" style="35" customWidth="1"/>
    <col min="1797" max="2040" width="10.28515625" style="35" customWidth="1"/>
    <col min="2041" max="2048" width="21.42578125" style="35"/>
    <col min="2049" max="2052" width="23.7109375" style="35" customWidth="1"/>
    <col min="2053" max="2296" width="10.28515625" style="35" customWidth="1"/>
    <col min="2297" max="2304" width="21.42578125" style="35"/>
    <col min="2305" max="2308" width="23.7109375" style="35" customWidth="1"/>
    <col min="2309" max="2552" width="10.28515625" style="35" customWidth="1"/>
    <col min="2553" max="2560" width="21.42578125" style="35"/>
    <col min="2561" max="2564" width="23.7109375" style="35" customWidth="1"/>
    <col min="2565" max="2808" width="10.28515625" style="35" customWidth="1"/>
    <col min="2809" max="2816" width="21.42578125" style="35"/>
    <col min="2817" max="2820" width="23.7109375" style="35" customWidth="1"/>
    <col min="2821" max="3064" width="10.28515625" style="35" customWidth="1"/>
    <col min="3065" max="3072" width="21.42578125" style="35"/>
    <col min="3073" max="3076" width="23.7109375" style="35" customWidth="1"/>
    <col min="3077" max="3320" width="10.28515625" style="35" customWidth="1"/>
    <col min="3321" max="3328" width="21.42578125" style="35"/>
    <col min="3329" max="3332" width="23.7109375" style="35" customWidth="1"/>
    <col min="3333" max="3576" width="10.28515625" style="35" customWidth="1"/>
    <col min="3577" max="3584" width="21.42578125" style="35"/>
    <col min="3585" max="3588" width="23.7109375" style="35" customWidth="1"/>
    <col min="3589" max="3832" width="10.28515625" style="35" customWidth="1"/>
    <col min="3833" max="3840" width="21.42578125" style="35"/>
    <col min="3841" max="3844" width="23.7109375" style="35" customWidth="1"/>
    <col min="3845" max="4088" width="10.28515625" style="35" customWidth="1"/>
    <col min="4089" max="4096" width="21.42578125" style="35"/>
    <col min="4097" max="4100" width="23.7109375" style="35" customWidth="1"/>
    <col min="4101" max="4344" width="10.28515625" style="35" customWidth="1"/>
    <col min="4345" max="4352" width="21.42578125" style="35"/>
    <col min="4353" max="4356" width="23.7109375" style="35" customWidth="1"/>
    <col min="4357" max="4600" width="10.28515625" style="35" customWidth="1"/>
    <col min="4601" max="4608" width="21.42578125" style="35"/>
    <col min="4609" max="4612" width="23.7109375" style="35" customWidth="1"/>
    <col min="4613" max="4856" width="10.28515625" style="35" customWidth="1"/>
    <col min="4857" max="4864" width="21.42578125" style="35"/>
    <col min="4865" max="4868" width="23.7109375" style="35" customWidth="1"/>
    <col min="4869" max="5112" width="10.28515625" style="35" customWidth="1"/>
    <col min="5113" max="5120" width="21.42578125" style="35"/>
    <col min="5121" max="5124" width="23.7109375" style="35" customWidth="1"/>
    <col min="5125" max="5368" width="10.28515625" style="35" customWidth="1"/>
    <col min="5369" max="5376" width="21.42578125" style="35"/>
    <col min="5377" max="5380" width="23.7109375" style="35" customWidth="1"/>
    <col min="5381" max="5624" width="10.28515625" style="35" customWidth="1"/>
    <col min="5625" max="5632" width="21.42578125" style="35"/>
    <col min="5633" max="5636" width="23.7109375" style="35" customWidth="1"/>
    <col min="5637" max="5880" width="10.28515625" style="35" customWidth="1"/>
    <col min="5881" max="5888" width="21.42578125" style="35"/>
    <col min="5889" max="5892" width="23.7109375" style="35" customWidth="1"/>
    <col min="5893" max="6136" width="10.28515625" style="35" customWidth="1"/>
    <col min="6137" max="6144" width="21.42578125" style="35"/>
    <col min="6145" max="6148" width="23.7109375" style="35" customWidth="1"/>
    <col min="6149" max="6392" width="10.28515625" style="35" customWidth="1"/>
    <col min="6393" max="6400" width="21.42578125" style="35"/>
    <col min="6401" max="6404" width="23.7109375" style="35" customWidth="1"/>
    <col min="6405" max="6648" width="10.28515625" style="35" customWidth="1"/>
    <col min="6649" max="6656" width="21.42578125" style="35"/>
    <col min="6657" max="6660" width="23.7109375" style="35" customWidth="1"/>
    <col min="6661" max="6904" width="10.28515625" style="35" customWidth="1"/>
    <col min="6905" max="6912" width="21.42578125" style="35"/>
    <col min="6913" max="6916" width="23.7109375" style="35" customWidth="1"/>
    <col min="6917" max="7160" width="10.28515625" style="35" customWidth="1"/>
    <col min="7161" max="7168" width="21.42578125" style="35"/>
    <col min="7169" max="7172" width="23.7109375" style="35" customWidth="1"/>
    <col min="7173" max="7416" width="10.28515625" style="35" customWidth="1"/>
    <col min="7417" max="7424" width="21.42578125" style="35"/>
    <col min="7425" max="7428" width="23.7109375" style="35" customWidth="1"/>
    <col min="7429" max="7672" width="10.28515625" style="35" customWidth="1"/>
    <col min="7673" max="7680" width="21.42578125" style="35"/>
    <col min="7681" max="7684" width="23.7109375" style="35" customWidth="1"/>
    <col min="7685" max="7928" width="10.28515625" style="35" customWidth="1"/>
    <col min="7929" max="7936" width="21.42578125" style="35"/>
    <col min="7937" max="7940" width="23.7109375" style="35" customWidth="1"/>
    <col min="7941" max="8184" width="10.28515625" style="35" customWidth="1"/>
    <col min="8185" max="8192" width="21.42578125" style="35"/>
    <col min="8193" max="8196" width="23.7109375" style="35" customWidth="1"/>
    <col min="8197" max="8440" width="10.28515625" style="35" customWidth="1"/>
    <col min="8441" max="8448" width="21.42578125" style="35"/>
    <col min="8449" max="8452" width="23.7109375" style="35" customWidth="1"/>
    <col min="8453" max="8696" width="10.28515625" style="35" customWidth="1"/>
    <col min="8697" max="8704" width="21.42578125" style="35"/>
    <col min="8705" max="8708" width="23.7109375" style="35" customWidth="1"/>
    <col min="8709" max="8952" width="10.28515625" style="35" customWidth="1"/>
    <col min="8953" max="8960" width="21.42578125" style="35"/>
    <col min="8961" max="8964" width="23.7109375" style="35" customWidth="1"/>
    <col min="8965" max="9208" width="10.28515625" style="35" customWidth="1"/>
    <col min="9209" max="9216" width="21.42578125" style="35"/>
    <col min="9217" max="9220" width="23.7109375" style="35" customWidth="1"/>
    <col min="9221" max="9464" width="10.28515625" style="35" customWidth="1"/>
    <col min="9465" max="9472" width="21.42578125" style="35"/>
    <col min="9473" max="9476" width="23.7109375" style="35" customWidth="1"/>
    <col min="9477" max="9720" width="10.28515625" style="35" customWidth="1"/>
    <col min="9721" max="9728" width="21.42578125" style="35"/>
    <col min="9729" max="9732" width="23.7109375" style="35" customWidth="1"/>
    <col min="9733" max="9976" width="10.28515625" style="35" customWidth="1"/>
    <col min="9977" max="9984" width="21.42578125" style="35"/>
    <col min="9985" max="9988" width="23.7109375" style="35" customWidth="1"/>
    <col min="9989" max="10232" width="10.28515625" style="35" customWidth="1"/>
    <col min="10233" max="10240" width="21.42578125" style="35"/>
    <col min="10241" max="10244" width="23.7109375" style="35" customWidth="1"/>
    <col min="10245" max="10488" width="10.28515625" style="35" customWidth="1"/>
    <col min="10489" max="10496" width="21.42578125" style="35"/>
    <col min="10497" max="10500" width="23.7109375" style="35" customWidth="1"/>
    <col min="10501" max="10744" width="10.28515625" style="35" customWidth="1"/>
    <col min="10745" max="10752" width="21.42578125" style="35"/>
    <col min="10753" max="10756" width="23.7109375" style="35" customWidth="1"/>
    <col min="10757" max="11000" width="10.28515625" style="35" customWidth="1"/>
    <col min="11001" max="11008" width="21.42578125" style="35"/>
    <col min="11009" max="11012" width="23.7109375" style="35" customWidth="1"/>
    <col min="11013" max="11256" width="10.28515625" style="35" customWidth="1"/>
    <col min="11257" max="11264" width="21.42578125" style="35"/>
    <col min="11265" max="11268" width="23.7109375" style="35" customWidth="1"/>
    <col min="11269" max="11512" width="10.28515625" style="35" customWidth="1"/>
    <col min="11513" max="11520" width="21.42578125" style="35"/>
    <col min="11521" max="11524" width="23.7109375" style="35" customWidth="1"/>
    <col min="11525" max="11768" width="10.28515625" style="35" customWidth="1"/>
    <col min="11769" max="11776" width="21.42578125" style="35"/>
    <col min="11777" max="11780" width="23.7109375" style="35" customWidth="1"/>
    <col min="11781" max="12024" width="10.28515625" style="35" customWidth="1"/>
    <col min="12025" max="12032" width="21.42578125" style="35"/>
    <col min="12033" max="12036" width="23.7109375" style="35" customWidth="1"/>
    <col min="12037" max="12280" width="10.28515625" style="35" customWidth="1"/>
    <col min="12281" max="12288" width="21.42578125" style="35"/>
    <col min="12289" max="12292" width="23.7109375" style="35" customWidth="1"/>
    <col min="12293" max="12536" width="10.28515625" style="35" customWidth="1"/>
    <col min="12537" max="12544" width="21.42578125" style="35"/>
    <col min="12545" max="12548" width="23.7109375" style="35" customWidth="1"/>
    <col min="12549" max="12792" width="10.28515625" style="35" customWidth="1"/>
    <col min="12793" max="12800" width="21.42578125" style="35"/>
    <col min="12801" max="12804" width="23.7109375" style="35" customWidth="1"/>
    <col min="12805" max="13048" width="10.28515625" style="35" customWidth="1"/>
    <col min="13049" max="13056" width="21.42578125" style="35"/>
    <col min="13057" max="13060" width="23.7109375" style="35" customWidth="1"/>
    <col min="13061" max="13304" width="10.28515625" style="35" customWidth="1"/>
    <col min="13305" max="13312" width="21.42578125" style="35"/>
    <col min="13313" max="13316" width="23.7109375" style="35" customWidth="1"/>
    <col min="13317" max="13560" width="10.28515625" style="35" customWidth="1"/>
    <col min="13561" max="13568" width="21.42578125" style="35"/>
    <col min="13569" max="13572" width="23.7109375" style="35" customWidth="1"/>
    <col min="13573" max="13816" width="10.28515625" style="35" customWidth="1"/>
    <col min="13817" max="13824" width="21.42578125" style="35"/>
    <col min="13825" max="13828" width="23.7109375" style="35" customWidth="1"/>
    <col min="13829" max="14072" width="10.28515625" style="35" customWidth="1"/>
    <col min="14073" max="14080" width="21.42578125" style="35"/>
    <col min="14081" max="14084" width="23.7109375" style="35" customWidth="1"/>
    <col min="14085" max="14328" width="10.28515625" style="35" customWidth="1"/>
    <col min="14329" max="14336" width="21.42578125" style="35"/>
    <col min="14337" max="14340" width="23.7109375" style="35" customWidth="1"/>
    <col min="14341" max="14584" width="10.28515625" style="35" customWidth="1"/>
    <col min="14585" max="14592" width="21.42578125" style="35"/>
    <col min="14593" max="14596" width="23.7109375" style="35" customWidth="1"/>
    <col min="14597" max="14840" width="10.28515625" style="35" customWidth="1"/>
    <col min="14841" max="14848" width="21.42578125" style="35"/>
    <col min="14849" max="14852" width="23.7109375" style="35" customWidth="1"/>
    <col min="14853" max="15096" width="10.28515625" style="35" customWidth="1"/>
    <col min="15097" max="15104" width="21.42578125" style="35"/>
    <col min="15105" max="15108" width="23.7109375" style="35" customWidth="1"/>
    <col min="15109" max="15352" width="10.28515625" style="35" customWidth="1"/>
    <col min="15353" max="15360" width="21.42578125" style="35"/>
    <col min="15361" max="15364" width="23.7109375" style="35" customWidth="1"/>
    <col min="15365" max="15608" width="10.28515625" style="35" customWidth="1"/>
    <col min="15609" max="15616" width="21.42578125" style="35"/>
    <col min="15617" max="15620" width="23.7109375" style="35" customWidth="1"/>
    <col min="15621" max="15864" width="10.28515625" style="35" customWidth="1"/>
    <col min="15865" max="15872" width="21.42578125" style="35"/>
    <col min="15873" max="15876" width="23.7109375" style="35" customWidth="1"/>
    <col min="15877" max="16120" width="10.28515625" style="35" customWidth="1"/>
    <col min="16121" max="16128" width="21.42578125" style="35"/>
    <col min="16129" max="16132" width="23.7109375" style="35" customWidth="1"/>
    <col min="16133" max="16376" width="10.28515625" style="35" customWidth="1"/>
    <col min="16377" max="16384" width="21.42578125" style="35"/>
  </cols>
  <sheetData>
    <row r="1" spans="1:12" ht="33.75" customHeight="1" thickBot="1">
      <c r="A1" s="1007" t="s">
        <v>297</v>
      </c>
      <c r="B1" s="1007"/>
      <c r="C1" s="1007"/>
      <c r="D1" s="1007"/>
      <c r="E1" s="30"/>
      <c r="F1" s="30"/>
    </row>
    <row r="2" spans="1:12" ht="47.25" customHeight="1" thickBot="1">
      <c r="A2" s="117" t="s">
        <v>68</v>
      </c>
      <c r="B2" s="117" t="s">
        <v>40</v>
      </c>
      <c r="C2" s="117" t="s">
        <v>104</v>
      </c>
      <c r="D2" s="117" t="s">
        <v>105</v>
      </c>
    </row>
    <row r="3" spans="1:12" ht="21" customHeight="1">
      <c r="A3" s="2">
        <v>1395</v>
      </c>
      <c r="B3" s="3">
        <v>13779620</v>
      </c>
      <c r="C3" s="3">
        <v>2595785</v>
      </c>
      <c r="D3" s="3">
        <v>11183835</v>
      </c>
    </row>
    <row r="4" spans="1:12" ht="21" customHeight="1">
      <c r="A4" s="2">
        <v>1396</v>
      </c>
      <c r="B4" s="3">
        <v>13982954</v>
      </c>
      <c r="C4" s="3">
        <v>2679930</v>
      </c>
      <c r="D4" s="3">
        <v>11303024</v>
      </c>
    </row>
    <row r="5" spans="1:12" ht="21" customHeight="1">
      <c r="A5" s="2">
        <v>1397</v>
      </c>
      <c r="B5" s="3">
        <v>14029193</v>
      </c>
      <c r="C5" s="3">
        <v>2760740.5193809289</v>
      </c>
      <c r="D5" s="3">
        <v>11268452.480619069</v>
      </c>
      <c r="L5" s="327"/>
    </row>
    <row r="6" spans="1:12" ht="21" customHeight="1">
      <c r="A6" s="2">
        <v>1398</v>
      </c>
      <c r="B6" s="3">
        <v>14373260</v>
      </c>
      <c r="C6" s="3">
        <v>2853430</v>
      </c>
      <c r="D6" s="3">
        <v>11519830</v>
      </c>
      <c r="L6" s="327"/>
    </row>
    <row r="7" spans="1:12" ht="21" customHeight="1">
      <c r="A7" s="2">
        <v>1399</v>
      </c>
      <c r="B7" s="3">
        <v>14584801</v>
      </c>
      <c r="C7" s="3">
        <v>2886569</v>
      </c>
      <c r="D7" s="3">
        <v>11698232</v>
      </c>
      <c r="L7" s="327"/>
    </row>
    <row r="8" spans="1:12" ht="21" customHeight="1">
      <c r="A8" s="2">
        <v>1400</v>
      </c>
      <c r="B8" s="3">
        <v>15130015</v>
      </c>
      <c r="C8" s="3">
        <v>3124290</v>
      </c>
      <c r="D8" s="3">
        <v>12005725</v>
      </c>
      <c r="L8" s="327"/>
    </row>
    <row r="9" spans="1:12" ht="21" customHeight="1" thickBot="1">
      <c r="A9" s="2">
        <v>1401</v>
      </c>
      <c r="B9" s="3">
        <f t="shared" ref="B9:C9" si="0">SUM(B10:B42)</f>
        <v>15557137</v>
      </c>
      <c r="C9" s="3">
        <f t="shared" si="0"/>
        <v>3316612</v>
      </c>
      <c r="D9" s="3">
        <f>SUM(D10:D42)</f>
        <v>12240525</v>
      </c>
      <c r="L9" s="327"/>
    </row>
    <row r="10" spans="1:12" ht="21" customHeight="1" thickBot="1">
      <c r="A10" s="5" t="s">
        <v>41</v>
      </c>
      <c r="B10" s="126">
        <f>C10+D10</f>
        <v>747751</v>
      </c>
      <c r="C10" s="7">
        <v>136375</v>
      </c>
      <c r="D10" s="6">
        <v>611376</v>
      </c>
      <c r="L10" s="327"/>
    </row>
    <row r="11" spans="1:12" ht="21" customHeight="1" thickBot="1">
      <c r="A11" s="11" t="s">
        <v>42</v>
      </c>
      <c r="B11" s="126">
        <f t="shared" ref="B11:B42" si="1">C11+D11</f>
        <v>402712</v>
      </c>
      <c r="C11" s="7">
        <v>76446</v>
      </c>
      <c r="D11" s="22">
        <v>326266</v>
      </c>
      <c r="L11" s="327"/>
    </row>
    <row r="12" spans="1:12" ht="21" customHeight="1" thickBot="1">
      <c r="A12" s="11" t="s">
        <v>43</v>
      </c>
      <c r="B12" s="126">
        <f t="shared" si="1"/>
        <v>202271</v>
      </c>
      <c r="C12" s="7">
        <v>33524</v>
      </c>
      <c r="D12" s="22">
        <v>168747</v>
      </c>
      <c r="L12" s="327"/>
    </row>
    <row r="13" spans="1:12" ht="21" customHeight="1" thickBot="1">
      <c r="A13" s="11" t="s">
        <v>0</v>
      </c>
      <c r="B13" s="126">
        <f t="shared" si="1"/>
        <v>1236878</v>
      </c>
      <c r="C13" s="7">
        <v>250773</v>
      </c>
      <c r="D13" s="22">
        <v>986105</v>
      </c>
      <c r="L13" s="327"/>
    </row>
    <row r="14" spans="1:12" ht="21" customHeight="1" thickBot="1">
      <c r="A14" s="11" t="s">
        <v>33</v>
      </c>
      <c r="B14" s="126">
        <f t="shared" si="1"/>
        <v>513347</v>
      </c>
      <c r="C14" s="7">
        <v>126529</v>
      </c>
      <c r="D14" s="22">
        <v>386818</v>
      </c>
      <c r="L14" s="327"/>
    </row>
    <row r="15" spans="1:12" ht="21" customHeight="1" thickBot="1">
      <c r="A15" s="11" t="s">
        <v>44</v>
      </c>
      <c r="B15" s="126">
        <f t="shared" si="1"/>
        <v>109891</v>
      </c>
      <c r="C15" s="7">
        <v>22165</v>
      </c>
      <c r="D15" s="22">
        <v>87726</v>
      </c>
      <c r="L15" s="327"/>
    </row>
    <row r="16" spans="1:12" ht="21" customHeight="1" thickBot="1">
      <c r="A16" s="11" t="s">
        <v>1</v>
      </c>
      <c r="B16" s="126">
        <f t="shared" si="1"/>
        <v>348135</v>
      </c>
      <c r="C16" s="7">
        <v>41782</v>
      </c>
      <c r="D16" s="22">
        <v>306353</v>
      </c>
      <c r="L16" s="327"/>
    </row>
    <row r="17" spans="1:12" ht="21" customHeight="1" thickBot="1">
      <c r="A17" s="11" t="s">
        <v>45</v>
      </c>
      <c r="B17" s="126">
        <f t="shared" si="1"/>
        <v>160600</v>
      </c>
      <c r="C17" s="7">
        <v>38804</v>
      </c>
      <c r="D17" s="22">
        <v>121796</v>
      </c>
      <c r="L17" s="327"/>
    </row>
    <row r="18" spans="1:12" ht="21" customHeight="1" thickBot="1">
      <c r="A18" s="11" t="s">
        <v>46</v>
      </c>
      <c r="B18" s="126">
        <f t="shared" si="1"/>
        <v>132587</v>
      </c>
      <c r="C18" s="7">
        <v>23906</v>
      </c>
      <c r="D18" s="22">
        <v>108681</v>
      </c>
      <c r="L18" s="327"/>
    </row>
    <row r="19" spans="1:12" ht="21" customHeight="1" thickBot="1">
      <c r="A19" s="11" t="s">
        <v>47</v>
      </c>
      <c r="B19" s="126">
        <f t="shared" si="1"/>
        <v>989646</v>
      </c>
      <c r="C19" s="7">
        <v>209238</v>
      </c>
      <c r="D19" s="22">
        <v>780408</v>
      </c>
      <c r="L19" s="327"/>
    </row>
    <row r="20" spans="1:12" ht="21" customHeight="1" thickBot="1">
      <c r="A20" s="11" t="s">
        <v>28</v>
      </c>
      <c r="B20" s="126">
        <f t="shared" si="1"/>
        <v>107655</v>
      </c>
      <c r="C20" s="7">
        <v>25206</v>
      </c>
      <c r="D20" s="22">
        <v>82449</v>
      </c>
      <c r="L20" s="327"/>
    </row>
    <row r="21" spans="1:12" ht="21" customHeight="1" thickBot="1">
      <c r="A21" s="11" t="s">
        <v>2</v>
      </c>
      <c r="B21" s="126">
        <f t="shared" si="1"/>
        <v>922963</v>
      </c>
      <c r="C21" s="7">
        <v>134294</v>
      </c>
      <c r="D21" s="22">
        <v>788669</v>
      </c>
      <c r="L21" s="327"/>
    </row>
    <row r="22" spans="1:12" ht="21" customHeight="1" thickBot="1">
      <c r="A22" s="11" t="s">
        <v>3</v>
      </c>
      <c r="B22" s="126">
        <f t="shared" si="1"/>
        <v>203383</v>
      </c>
      <c r="C22" s="7">
        <v>42872</v>
      </c>
      <c r="D22" s="22">
        <v>160511</v>
      </c>
      <c r="L22" s="327"/>
    </row>
    <row r="23" spans="1:12" ht="21" customHeight="1" thickBot="1">
      <c r="A23" s="11" t="s">
        <v>4</v>
      </c>
      <c r="B23" s="126">
        <f t="shared" si="1"/>
        <v>178858</v>
      </c>
      <c r="C23" s="7">
        <v>38737</v>
      </c>
      <c r="D23" s="22">
        <v>140121</v>
      </c>
      <c r="L23" s="327"/>
    </row>
    <row r="24" spans="1:12" ht="21" customHeight="1" thickBot="1">
      <c r="A24" s="11" t="s">
        <v>48</v>
      </c>
      <c r="B24" s="126">
        <f t="shared" si="1"/>
        <v>239441</v>
      </c>
      <c r="C24" s="7">
        <v>50529</v>
      </c>
      <c r="D24" s="22">
        <v>188912</v>
      </c>
      <c r="L24" s="327"/>
    </row>
    <row r="25" spans="1:12" ht="21" customHeight="1" thickBot="1">
      <c r="A25" s="11" t="s">
        <v>49</v>
      </c>
      <c r="B25" s="126">
        <f t="shared" si="1"/>
        <v>1417871</v>
      </c>
      <c r="C25" s="7">
        <v>372207</v>
      </c>
      <c r="D25" s="22">
        <v>1045664</v>
      </c>
      <c r="L25" s="327"/>
    </row>
    <row r="26" spans="1:12" ht="21" customHeight="1" thickBot="1">
      <c r="A26" s="11" t="s">
        <v>50</v>
      </c>
      <c r="B26" s="126">
        <f t="shared" si="1"/>
        <v>728868</v>
      </c>
      <c r="C26" s="7">
        <v>136882</v>
      </c>
      <c r="D26" s="22">
        <v>591986</v>
      </c>
      <c r="L26" s="327"/>
    </row>
    <row r="27" spans="1:12" ht="21" customHeight="1" thickBot="1">
      <c r="A27" s="11" t="s">
        <v>51</v>
      </c>
      <c r="B27" s="126">
        <f t="shared" si="1"/>
        <v>1465882</v>
      </c>
      <c r="C27" s="7">
        <v>403752</v>
      </c>
      <c r="D27" s="22">
        <v>1062130</v>
      </c>
      <c r="L27" s="327"/>
    </row>
    <row r="28" spans="1:12" ht="21" customHeight="1" thickBot="1">
      <c r="A28" s="11" t="s">
        <v>5</v>
      </c>
      <c r="B28" s="126">
        <f t="shared" si="1"/>
        <v>825377</v>
      </c>
      <c r="C28" s="7">
        <v>187948</v>
      </c>
      <c r="D28" s="22">
        <v>637429</v>
      </c>
      <c r="L28" s="327"/>
    </row>
    <row r="29" spans="1:12" ht="21" customHeight="1" thickBot="1">
      <c r="A29" s="11" t="s">
        <v>52</v>
      </c>
      <c r="B29" s="126">
        <f t="shared" si="1"/>
        <v>269234</v>
      </c>
      <c r="C29" s="7">
        <v>51740</v>
      </c>
      <c r="D29" s="22">
        <v>217494</v>
      </c>
      <c r="L29" s="327"/>
    </row>
    <row r="30" spans="1:12" ht="21" customHeight="1" thickBot="1">
      <c r="A30" s="11" t="s">
        <v>6</v>
      </c>
      <c r="B30" s="126">
        <f t="shared" si="1"/>
        <v>251865</v>
      </c>
      <c r="C30" s="7">
        <v>37831</v>
      </c>
      <c r="D30" s="22">
        <v>214034</v>
      </c>
      <c r="L30" s="327"/>
    </row>
    <row r="31" spans="1:12" ht="21" customHeight="1" thickBot="1">
      <c r="A31" s="11" t="s">
        <v>53</v>
      </c>
      <c r="B31" s="126">
        <f t="shared" si="1"/>
        <v>218673</v>
      </c>
      <c r="C31" s="7">
        <v>46660</v>
      </c>
      <c r="D31" s="22">
        <v>172013</v>
      </c>
      <c r="L31" s="327"/>
    </row>
    <row r="32" spans="1:12" ht="21" customHeight="1" thickBot="1">
      <c r="A32" s="11" t="s">
        <v>54</v>
      </c>
      <c r="B32" s="126">
        <f t="shared" si="1"/>
        <v>553301</v>
      </c>
      <c r="C32" s="7">
        <v>116363</v>
      </c>
      <c r="D32" s="22">
        <v>436938</v>
      </c>
      <c r="L32" s="327"/>
    </row>
    <row r="33" spans="1:12" ht="21" customHeight="1" thickBot="1">
      <c r="A33" s="11" t="s">
        <v>55</v>
      </c>
      <c r="B33" s="126">
        <f t="shared" si="1"/>
        <v>259974</v>
      </c>
      <c r="C33" s="7">
        <v>51546</v>
      </c>
      <c r="D33" s="22">
        <v>208428</v>
      </c>
      <c r="L33" s="327"/>
    </row>
    <row r="34" spans="1:12" ht="21" customHeight="1" thickBot="1">
      <c r="A34" s="11" t="s">
        <v>56</v>
      </c>
      <c r="B34" s="126">
        <f t="shared" si="1"/>
        <v>104608</v>
      </c>
      <c r="C34" s="7">
        <v>19574</v>
      </c>
      <c r="D34" s="22">
        <v>85034</v>
      </c>
      <c r="L34" s="327"/>
    </row>
    <row r="35" spans="1:12" ht="21" customHeight="1" thickBot="1">
      <c r="A35" s="11" t="s">
        <v>7</v>
      </c>
      <c r="B35" s="126">
        <f t="shared" si="1"/>
        <v>279659</v>
      </c>
      <c r="C35" s="7">
        <v>63756</v>
      </c>
      <c r="D35" s="22">
        <v>215903</v>
      </c>
      <c r="L35" s="327"/>
    </row>
    <row r="36" spans="1:12" ht="21" customHeight="1" thickBot="1">
      <c r="A36" s="11" t="s">
        <v>57</v>
      </c>
      <c r="B36" s="126">
        <f t="shared" si="1"/>
        <v>475222</v>
      </c>
      <c r="C36" s="7">
        <v>128986</v>
      </c>
      <c r="D36" s="22">
        <v>346236</v>
      </c>
      <c r="L36" s="327"/>
    </row>
    <row r="37" spans="1:12" ht="21" customHeight="1" thickBot="1">
      <c r="A37" s="11" t="s">
        <v>8</v>
      </c>
      <c r="B37" s="126">
        <f t="shared" si="1"/>
        <v>235187</v>
      </c>
      <c r="C37" s="7">
        <v>49252</v>
      </c>
      <c r="D37" s="22">
        <v>185935</v>
      </c>
      <c r="L37" s="327"/>
    </row>
    <row r="38" spans="1:12" ht="21" customHeight="1" thickBot="1">
      <c r="A38" s="11" t="s">
        <v>9</v>
      </c>
      <c r="B38" s="126">
        <f t="shared" si="1"/>
        <v>688301</v>
      </c>
      <c r="C38" s="7">
        <v>152933</v>
      </c>
      <c r="D38" s="22">
        <v>535368</v>
      </c>
      <c r="L38" s="327"/>
    </row>
    <row r="39" spans="1:12" ht="21" customHeight="1" thickBot="1">
      <c r="A39" s="11" t="s">
        <v>58</v>
      </c>
      <c r="B39" s="126">
        <f t="shared" si="1"/>
        <v>337554</v>
      </c>
      <c r="C39" s="7">
        <v>65362</v>
      </c>
      <c r="D39" s="22">
        <v>272192</v>
      </c>
    </row>
    <row r="40" spans="1:12" ht="21" customHeight="1" thickBot="1">
      <c r="A40" s="11" t="s">
        <v>10</v>
      </c>
      <c r="B40" s="126">
        <f t="shared" si="1"/>
        <v>339489</v>
      </c>
      <c r="C40" s="7">
        <v>59659</v>
      </c>
      <c r="D40" s="22">
        <v>279830</v>
      </c>
    </row>
    <row r="41" spans="1:12" ht="21" customHeight="1" thickBot="1">
      <c r="A41" s="11" t="s">
        <v>11</v>
      </c>
      <c r="B41" s="126">
        <f t="shared" si="1"/>
        <v>262187</v>
      </c>
      <c r="C41" s="7">
        <v>52238</v>
      </c>
      <c r="D41" s="22">
        <v>209949</v>
      </c>
    </row>
    <row r="42" spans="1:12" ht="21" customHeight="1" thickBot="1">
      <c r="A42" s="11" t="s">
        <v>59</v>
      </c>
      <c r="B42" s="126">
        <f t="shared" si="1"/>
        <v>347767</v>
      </c>
      <c r="C42" s="7">
        <v>68743</v>
      </c>
      <c r="D42" s="22">
        <v>279024</v>
      </c>
    </row>
    <row r="43" spans="1:12">
      <c r="A43" s="1040"/>
      <c r="B43" s="1040"/>
      <c r="C43" s="1040"/>
      <c r="D43" s="1040"/>
    </row>
  </sheetData>
  <mergeCells count="2">
    <mergeCell ref="A1:D1"/>
    <mergeCell ref="A43:D43"/>
  </mergeCells>
  <printOptions horizontalCentered="1" verticalCentered="1"/>
  <pageMargins left="0.39370078740157483" right="0.59055118110236227" top="0.19685039370078741" bottom="0.39370078740157483" header="0" footer="0"/>
  <pageSetup paperSize="9" scale="90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53B92-492C-484C-A942-556B5D59B476}">
  <sheetPr>
    <tabColor indexed="24"/>
    <pageSetUpPr fitToPage="1"/>
  </sheetPr>
  <dimension ref="A1:L43"/>
  <sheetViews>
    <sheetView rightToLeft="1" view="pageBreakPreview" zoomScale="60" workbookViewId="0">
      <selection sqref="A1:D1"/>
    </sheetView>
  </sheetViews>
  <sheetFormatPr defaultRowHeight="15.75"/>
  <cols>
    <col min="1" max="1" width="23.7109375" style="35" customWidth="1"/>
    <col min="2" max="4" width="23.7109375" style="46" customWidth="1"/>
    <col min="5" max="256" width="9.140625" style="35"/>
    <col min="257" max="260" width="23.7109375" style="35" customWidth="1"/>
    <col min="261" max="512" width="9.140625" style="35"/>
    <col min="513" max="516" width="23.7109375" style="35" customWidth="1"/>
    <col min="517" max="768" width="9.140625" style="35"/>
    <col min="769" max="772" width="23.7109375" style="35" customWidth="1"/>
    <col min="773" max="1024" width="9.140625" style="35"/>
    <col min="1025" max="1028" width="23.7109375" style="35" customWidth="1"/>
    <col min="1029" max="1280" width="9.140625" style="35"/>
    <col min="1281" max="1284" width="23.7109375" style="35" customWidth="1"/>
    <col min="1285" max="1536" width="9.140625" style="35"/>
    <col min="1537" max="1540" width="23.7109375" style="35" customWidth="1"/>
    <col min="1541" max="1792" width="9.140625" style="35"/>
    <col min="1793" max="1796" width="23.7109375" style="35" customWidth="1"/>
    <col min="1797" max="2048" width="9.140625" style="35"/>
    <col min="2049" max="2052" width="23.7109375" style="35" customWidth="1"/>
    <col min="2053" max="2304" width="9.140625" style="35"/>
    <col min="2305" max="2308" width="23.7109375" style="35" customWidth="1"/>
    <col min="2309" max="2560" width="9.140625" style="35"/>
    <col min="2561" max="2564" width="23.7109375" style="35" customWidth="1"/>
    <col min="2565" max="2816" width="9.140625" style="35"/>
    <col min="2817" max="2820" width="23.7109375" style="35" customWidth="1"/>
    <col min="2821" max="3072" width="9.140625" style="35"/>
    <col min="3073" max="3076" width="23.7109375" style="35" customWidth="1"/>
    <col min="3077" max="3328" width="9.140625" style="35"/>
    <col min="3329" max="3332" width="23.7109375" style="35" customWidth="1"/>
    <col min="3333" max="3584" width="9.140625" style="35"/>
    <col min="3585" max="3588" width="23.7109375" style="35" customWidth="1"/>
    <col min="3589" max="3840" width="9.140625" style="35"/>
    <col min="3841" max="3844" width="23.7109375" style="35" customWidth="1"/>
    <col min="3845" max="4096" width="9.140625" style="35"/>
    <col min="4097" max="4100" width="23.7109375" style="35" customWidth="1"/>
    <col min="4101" max="4352" width="9.140625" style="35"/>
    <col min="4353" max="4356" width="23.7109375" style="35" customWidth="1"/>
    <col min="4357" max="4608" width="9.140625" style="35"/>
    <col min="4609" max="4612" width="23.7109375" style="35" customWidth="1"/>
    <col min="4613" max="4864" width="9.140625" style="35"/>
    <col min="4865" max="4868" width="23.7109375" style="35" customWidth="1"/>
    <col min="4869" max="5120" width="9.140625" style="35"/>
    <col min="5121" max="5124" width="23.7109375" style="35" customWidth="1"/>
    <col min="5125" max="5376" width="9.140625" style="35"/>
    <col min="5377" max="5380" width="23.7109375" style="35" customWidth="1"/>
    <col min="5381" max="5632" width="9.140625" style="35"/>
    <col min="5633" max="5636" width="23.7109375" style="35" customWidth="1"/>
    <col min="5637" max="5888" width="9.140625" style="35"/>
    <col min="5889" max="5892" width="23.7109375" style="35" customWidth="1"/>
    <col min="5893" max="6144" width="9.140625" style="35"/>
    <col min="6145" max="6148" width="23.7109375" style="35" customWidth="1"/>
    <col min="6149" max="6400" width="9.140625" style="35"/>
    <col min="6401" max="6404" width="23.7109375" style="35" customWidth="1"/>
    <col min="6405" max="6656" width="9.140625" style="35"/>
    <col min="6657" max="6660" width="23.7109375" style="35" customWidth="1"/>
    <col min="6661" max="6912" width="9.140625" style="35"/>
    <col min="6913" max="6916" width="23.7109375" style="35" customWidth="1"/>
    <col min="6917" max="7168" width="9.140625" style="35"/>
    <col min="7169" max="7172" width="23.7109375" style="35" customWidth="1"/>
    <col min="7173" max="7424" width="9.140625" style="35"/>
    <col min="7425" max="7428" width="23.7109375" style="35" customWidth="1"/>
    <col min="7429" max="7680" width="9.140625" style="35"/>
    <col min="7681" max="7684" width="23.7109375" style="35" customWidth="1"/>
    <col min="7685" max="7936" width="9.140625" style="35"/>
    <col min="7937" max="7940" width="23.7109375" style="35" customWidth="1"/>
    <col min="7941" max="8192" width="9.140625" style="35"/>
    <col min="8193" max="8196" width="23.7109375" style="35" customWidth="1"/>
    <col min="8197" max="8448" width="9.140625" style="35"/>
    <col min="8449" max="8452" width="23.7109375" style="35" customWidth="1"/>
    <col min="8453" max="8704" width="9.140625" style="35"/>
    <col min="8705" max="8708" width="23.7109375" style="35" customWidth="1"/>
    <col min="8709" max="8960" width="9.140625" style="35"/>
    <col min="8961" max="8964" width="23.7109375" style="35" customWidth="1"/>
    <col min="8965" max="9216" width="9.140625" style="35"/>
    <col min="9217" max="9220" width="23.7109375" style="35" customWidth="1"/>
    <col min="9221" max="9472" width="9.140625" style="35"/>
    <col min="9473" max="9476" width="23.7109375" style="35" customWidth="1"/>
    <col min="9477" max="9728" width="9.140625" style="35"/>
    <col min="9729" max="9732" width="23.7109375" style="35" customWidth="1"/>
    <col min="9733" max="9984" width="9.140625" style="35"/>
    <col min="9985" max="9988" width="23.7109375" style="35" customWidth="1"/>
    <col min="9989" max="10240" width="9.140625" style="35"/>
    <col min="10241" max="10244" width="23.7109375" style="35" customWidth="1"/>
    <col min="10245" max="10496" width="9.140625" style="35"/>
    <col min="10497" max="10500" width="23.7109375" style="35" customWidth="1"/>
    <col min="10501" max="10752" width="9.140625" style="35"/>
    <col min="10753" max="10756" width="23.7109375" style="35" customWidth="1"/>
    <col min="10757" max="11008" width="9.140625" style="35"/>
    <col min="11009" max="11012" width="23.7109375" style="35" customWidth="1"/>
    <col min="11013" max="11264" width="9.140625" style="35"/>
    <col min="11265" max="11268" width="23.7109375" style="35" customWidth="1"/>
    <col min="11269" max="11520" width="9.140625" style="35"/>
    <col min="11521" max="11524" width="23.7109375" style="35" customWidth="1"/>
    <col min="11525" max="11776" width="9.140625" style="35"/>
    <col min="11777" max="11780" width="23.7109375" style="35" customWidth="1"/>
    <col min="11781" max="12032" width="9.140625" style="35"/>
    <col min="12033" max="12036" width="23.7109375" style="35" customWidth="1"/>
    <col min="12037" max="12288" width="9.140625" style="35"/>
    <col min="12289" max="12292" width="23.7109375" style="35" customWidth="1"/>
    <col min="12293" max="12544" width="9.140625" style="35"/>
    <col min="12545" max="12548" width="23.7109375" style="35" customWidth="1"/>
    <col min="12549" max="12800" width="9.140625" style="35"/>
    <col min="12801" max="12804" width="23.7109375" style="35" customWidth="1"/>
    <col min="12805" max="13056" width="9.140625" style="35"/>
    <col min="13057" max="13060" width="23.7109375" style="35" customWidth="1"/>
    <col min="13061" max="13312" width="9.140625" style="35"/>
    <col min="13313" max="13316" width="23.7109375" style="35" customWidth="1"/>
    <col min="13317" max="13568" width="9.140625" style="35"/>
    <col min="13569" max="13572" width="23.7109375" style="35" customWidth="1"/>
    <col min="13573" max="13824" width="9.140625" style="35"/>
    <col min="13825" max="13828" width="23.7109375" style="35" customWidth="1"/>
    <col min="13829" max="14080" width="9.140625" style="35"/>
    <col min="14081" max="14084" width="23.7109375" style="35" customWidth="1"/>
    <col min="14085" max="14336" width="9.140625" style="35"/>
    <col min="14337" max="14340" width="23.7109375" style="35" customWidth="1"/>
    <col min="14341" max="14592" width="9.140625" style="35"/>
    <col min="14593" max="14596" width="23.7109375" style="35" customWidth="1"/>
    <col min="14597" max="14848" width="9.140625" style="35"/>
    <col min="14849" max="14852" width="23.7109375" style="35" customWidth="1"/>
    <col min="14853" max="15104" width="9.140625" style="35"/>
    <col min="15105" max="15108" width="23.7109375" style="35" customWidth="1"/>
    <col min="15109" max="15360" width="9.140625" style="35"/>
    <col min="15361" max="15364" width="23.7109375" style="35" customWidth="1"/>
    <col min="15365" max="15616" width="9.140625" style="35"/>
    <col min="15617" max="15620" width="23.7109375" style="35" customWidth="1"/>
    <col min="15621" max="15872" width="9.140625" style="35"/>
    <col min="15873" max="15876" width="23.7109375" style="35" customWidth="1"/>
    <col min="15877" max="16128" width="9.140625" style="35"/>
    <col min="16129" max="16132" width="23.7109375" style="35" customWidth="1"/>
    <col min="16133" max="16384" width="9.140625" style="35"/>
  </cols>
  <sheetData>
    <row r="1" spans="1:12" ht="33.75" customHeight="1" thickBot="1">
      <c r="A1" s="1007" t="s">
        <v>298</v>
      </c>
      <c r="B1" s="1007"/>
      <c r="C1" s="1007"/>
      <c r="D1" s="1007"/>
      <c r="E1" s="30"/>
      <c r="F1" s="30"/>
    </row>
    <row r="2" spans="1:12" ht="48" customHeight="1" thickBot="1">
      <c r="A2" s="117" t="s">
        <v>68</v>
      </c>
      <c r="B2" s="45" t="s">
        <v>40</v>
      </c>
      <c r="C2" s="45" t="s">
        <v>104</v>
      </c>
      <c r="D2" s="45" t="s">
        <v>106</v>
      </c>
    </row>
    <row r="3" spans="1:12" ht="21" customHeight="1">
      <c r="A3" s="2">
        <v>1395</v>
      </c>
      <c r="B3" s="3">
        <v>9408019</v>
      </c>
      <c r="C3" s="3">
        <v>1766342</v>
      </c>
      <c r="D3" s="3">
        <v>7641677</v>
      </c>
    </row>
    <row r="4" spans="1:12" ht="21" customHeight="1">
      <c r="A4" s="2">
        <v>1396</v>
      </c>
      <c r="B4" s="3">
        <v>9608020</v>
      </c>
      <c r="C4" s="3">
        <v>1868430</v>
      </c>
      <c r="D4" s="3">
        <v>7739590</v>
      </c>
    </row>
    <row r="5" spans="1:12" ht="21" customHeight="1">
      <c r="A5" s="2">
        <v>1397</v>
      </c>
      <c r="B5" s="3">
        <v>9605188</v>
      </c>
      <c r="C5" s="3">
        <v>1896280</v>
      </c>
      <c r="D5" s="3">
        <v>7708908</v>
      </c>
      <c r="L5" s="327"/>
    </row>
    <row r="6" spans="1:12" ht="21" customHeight="1">
      <c r="A6" s="2">
        <v>1398</v>
      </c>
      <c r="B6" s="3">
        <v>9926267</v>
      </c>
      <c r="C6" s="3">
        <v>1980162</v>
      </c>
      <c r="D6" s="3">
        <v>7946105</v>
      </c>
      <c r="L6" s="327"/>
    </row>
    <row r="7" spans="1:12" ht="21" customHeight="1">
      <c r="A7" s="2">
        <v>1399</v>
      </c>
      <c r="B7" s="3">
        <v>10078073</v>
      </c>
      <c r="C7" s="3">
        <v>2009639</v>
      </c>
      <c r="D7" s="3">
        <v>8068434</v>
      </c>
      <c r="L7" s="327"/>
    </row>
    <row r="8" spans="1:12" ht="21" customHeight="1">
      <c r="A8" s="2">
        <v>1400</v>
      </c>
      <c r="B8" s="3">
        <v>10446759</v>
      </c>
      <c r="C8" s="3">
        <v>2195875</v>
      </c>
      <c r="D8" s="3">
        <v>8250884</v>
      </c>
      <c r="L8" s="327"/>
    </row>
    <row r="9" spans="1:12" ht="21" customHeight="1" thickBot="1">
      <c r="A9" s="2">
        <v>1401</v>
      </c>
      <c r="B9" s="3">
        <f>SUM(B10:B42)</f>
        <v>10777569</v>
      </c>
      <c r="C9" s="3">
        <f t="shared" ref="C9:D9" si="0">SUM(C10:C42)</f>
        <v>2347545</v>
      </c>
      <c r="D9" s="3">
        <f t="shared" si="0"/>
        <v>8430024</v>
      </c>
      <c r="L9" s="327"/>
    </row>
    <row r="10" spans="1:12" ht="21" customHeight="1" thickBot="1">
      <c r="A10" s="5" t="s">
        <v>41</v>
      </c>
      <c r="B10" s="126">
        <f>C10+D10</f>
        <v>440684</v>
      </c>
      <c r="C10" s="7">
        <v>86516</v>
      </c>
      <c r="D10" s="6">
        <v>354168</v>
      </c>
      <c r="L10" s="327"/>
    </row>
    <row r="11" spans="1:12" ht="21" customHeight="1" thickBot="1">
      <c r="A11" s="11" t="s">
        <v>42</v>
      </c>
      <c r="B11" s="126">
        <f t="shared" ref="B11:B42" si="1">C11+D11</f>
        <v>227960</v>
      </c>
      <c r="C11" s="7">
        <v>50981</v>
      </c>
      <c r="D11" s="22">
        <v>176979</v>
      </c>
      <c r="L11" s="327"/>
    </row>
    <row r="12" spans="1:12" ht="21" customHeight="1" thickBot="1">
      <c r="A12" s="11" t="s">
        <v>43</v>
      </c>
      <c r="B12" s="126">
        <f t="shared" si="1"/>
        <v>119212</v>
      </c>
      <c r="C12" s="7">
        <v>20942</v>
      </c>
      <c r="D12" s="22">
        <v>98270</v>
      </c>
      <c r="L12" s="327"/>
    </row>
    <row r="13" spans="1:12" ht="21" customHeight="1" thickBot="1">
      <c r="A13" s="11" t="s">
        <v>0</v>
      </c>
      <c r="B13" s="126">
        <f t="shared" si="1"/>
        <v>822715</v>
      </c>
      <c r="C13" s="7">
        <v>166620</v>
      </c>
      <c r="D13" s="22">
        <v>656095</v>
      </c>
      <c r="L13" s="327"/>
    </row>
    <row r="14" spans="1:12" ht="21" customHeight="1" thickBot="1">
      <c r="A14" s="11" t="s">
        <v>33</v>
      </c>
      <c r="B14" s="126">
        <f t="shared" si="1"/>
        <v>337776</v>
      </c>
      <c r="C14" s="7">
        <v>89270</v>
      </c>
      <c r="D14" s="22">
        <v>248506</v>
      </c>
      <c r="L14" s="327"/>
    </row>
    <row r="15" spans="1:12" ht="21" customHeight="1" thickBot="1">
      <c r="A15" s="11" t="s">
        <v>44</v>
      </c>
      <c r="B15" s="126">
        <f t="shared" si="1"/>
        <v>76362</v>
      </c>
      <c r="C15" s="7">
        <v>13413</v>
      </c>
      <c r="D15" s="22">
        <v>62949</v>
      </c>
      <c r="L15" s="327"/>
    </row>
    <row r="16" spans="1:12" ht="21" customHeight="1" thickBot="1">
      <c r="A16" s="11" t="s">
        <v>1</v>
      </c>
      <c r="B16" s="126">
        <f t="shared" si="1"/>
        <v>300615</v>
      </c>
      <c r="C16" s="7">
        <v>32284</v>
      </c>
      <c r="D16" s="22">
        <v>268331</v>
      </c>
      <c r="L16" s="327"/>
    </row>
    <row r="17" spans="1:12" s="37" customFormat="1" ht="21" customHeight="1" thickBot="1">
      <c r="A17" s="11" t="s">
        <v>45</v>
      </c>
      <c r="B17" s="126">
        <f t="shared" si="1"/>
        <v>87706</v>
      </c>
      <c r="C17" s="7">
        <v>21946</v>
      </c>
      <c r="D17" s="22">
        <v>65760</v>
      </c>
      <c r="L17" s="330"/>
    </row>
    <row r="18" spans="1:12" s="37" customFormat="1" ht="21" customHeight="1" thickBot="1">
      <c r="A18" s="11" t="s">
        <v>46</v>
      </c>
      <c r="B18" s="126">
        <f t="shared" si="1"/>
        <v>92743</v>
      </c>
      <c r="C18" s="7">
        <v>16153</v>
      </c>
      <c r="D18" s="22">
        <v>76590</v>
      </c>
      <c r="L18" s="330"/>
    </row>
    <row r="19" spans="1:12" ht="21" customHeight="1" thickBot="1">
      <c r="A19" s="11" t="s">
        <v>47</v>
      </c>
      <c r="B19" s="126">
        <f t="shared" si="1"/>
        <v>698517</v>
      </c>
      <c r="C19" s="7">
        <v>154224</v>
      </c>
      <c r="D19" s="22">
        <v>544293</v>
      </c>
      <c r="L19" s="327"/>
    </row>
    <row r="20" spans="1:12" ht="21" customHeight="1" thickBot="1">
      <c r="A20" s="11" t="s">
        <v>28</v>
      </c>
      <c r="B20" s="126">
        <f t="shared" si="1"/>
        <v>71115</v>
      </c>
      <c r="C20" s="7">
        <v>17178</v>
      </c>
      <c r="D20" s="22">
        <v>53937</v>
      </c>
      <c r="L20" s="327"/>
    </row>
    <row r="21" spans="1:12" ht="21" customHeight="1" thickBot="1">
      <c r="A21" s="11" t="s">
        <v>2</v>
      </c>
      <c r="B21" s="126">
        <f t="shared" si="1"/>
        <v>727357</v>
      </c>
      <c r="C21" s="7">
        <v>107124</v>
      </c>
      <c r="D21" s="22">
        <v>620233</v>
      </c>
      <c r="L21" s="327"/>
    </row>
    <row r="22" spans="1:12" ht="21" customHeight="1" thickBot="1">
      <c r="A22" s="11" t="s">
        <v>3</v>
      </c>
      <c r="B22" s="126">
        <f t="shared" si="1"/>
        <v>127420</v>
      </c>
      <c r="C22" s="7">
        <v>25749</v>
      </c>
      <c r="D22" s="22">
        <v>101671</v>
      </c>
      <c r="L22" s="327"/>
    </row>
    <row r="23" spans="1:12" ht="21" customHeight="1" thickBot="1">
      <c r="A23" s="11" t="s">
        <v>4</v>
      </c>
      <c r="B23" s="126">
        <f t="shared" si="1"/>
        <v>130633</v>
      </c>
      <c r="C23" s="7">
        <v>26536</v>
      </c>
      <c r="D23" s="22">
        <v>104097</v>
      </c>
      <c r="L23" s="327"/>
    </row>
    <row r="24" spans="1:12" ht="21" customHeight="1" thickBot="1">
      <c r="A24" s="11" t="s">
        <v>48</v>
      </c>
      <c r="B24" s="126">
        <f t="shared" si="1"/>
        <v>197015</v>
      </c>
      <c r="C24" s="7">
        <v>41614</v>
      </c>
      <c r="D24" s="22">
        <v>155401</v>
      </c>
      <c r="L24" s="327"/>
    </row>
    <row r="25" spans="1:12" ht="21" customHeight="1" thickBot="1">
      <c r="A25" s="11" t="s">
        <v>49</v>
      </c>
      <c r="B25" s="126">
        <f t="shared" si="1"/>
        <v>1094049</v>
      </c>
      <c r="C25" s="7">
        <v>301865</v>
      </c>
      <c r="D25" s="22">
        <v>792184</v>
      </c>
      <c r="L25" s="327"/>
    </row>
    <row r="26" spans="1:12" ht="21" customHeight="1" thickBot="1">
      <c r="A26" s="11" t="s">
        <v>50</v>
      </c>
      <c r="B26" s="126">
        <f t="shared" si="1"/>
        <v>525635</v>
      </c>
      <c r="C26" s="7">
        <v>104857</v>
      </c>
      <c r="D26" s="22">
        <v>420778</v>
      </c>
      <c r="L26" s="327"/>
    </row>
    <row r="27" spans="1:12" ht="21" customHeight="1" thickBot="1">
      <c r="A27" s="11" t="s">
        <v>51</v>
      </c>
      <c r="B27" s="126">
        <f t="shared" si="1"/>
        <v>1159308</v>
      </c>
      <c r="C27" s="7">
        <v>326668</v>
      </c>
      <c r="D27" s="22">
        <v>832640</v>
      </c>
      <c r="L27" s="327"/>
    </row>
    <row r="28" spans="1:12" ht="21" customHeight="1" thickBot="1">
      <c r="A28" s="11" t="s">
        <v>5</v>
      </c>
      <c r="B28" s="126">
        <f t="shared" si="1"/>
        <v>509769</v>
      </c>
      <c r="C28" s="7">
        <v>125668</v>
      </c>
      <c r="D28" s="22">
        <v>384101</v>
      </c>
      <c r="L28" s="327"/>
    </row>
    <row r="29" spans="1:12" ht="21" customHeight="1" thickBot="1">
      <c r="A29" s="11" t="s">
        <v>52</v>
      </c>
      <c r="B29" s="126">
        <f t="shared" si="1"/>
        <v>183044</v>
      </c>
      <c r="C29" s="7">
        <v>35488</v>
      </c>
      <c r="D29" s="22">
        <v>147556</v>
      </c>
      <c r="L29" s="327"/>
    </row>
    <row r="30" spans="1:12" ht="21" customHeight="1" thickBot="1">
      <c r="A30" s="11" t="s">
        <v>6</v>
      </c>
      <c r="B30" s="126">
        <f t="shared" si="1"/>
        <v>149965</v>
      </c>
      <c r="C30" s="7">
        <v>28012</v>
      </c>
      <c r="D30" s="22">
        <v>121953</v>
      </c>
      <c r="L30" s="327"/>
    </row>
    <row r="31" spans="1:12" ht="21" customHeight="1" thickBot="1">
      <c r="A31" s="11" t="s">
        <v>53</v>
      </c>
      <c r="B31" s="126">
        <f t="shared" si="1"/>
        <v>118135</v>
      </c>
      <c r="C31" s="7">
        <v>25396</v>
      </c>
      <c r="D31" s="22">
        <v>92739</v>
      </c>
      <c r="L31" s="327"/>
    </row>
    <row r="32" spans="1:12" ht="21" customHeight="1" thickBot="1">
      <c r="A32" s="11" t="s">
        <v>54</v>
      </c>
      <c r="B32" s="126">
        <f t="shared" si="1"/>
        <v>410424</v>
      </c>
      <c r="C32" s="7">
        <v>85104</v>
      </c>
      <c r="D32" s="22">
        <v>325320</v>
      </c>
      <c r="L32" s="327"/>
    </row>
    <row r="33" spans="1:12" ht="21" customHeight="1" thickBot="1">
      <c r="A33" s="11" t="s">
        <v>55</v>
      </c>
      <c r="B33" s="126">
        <f t="shared" si="1"/>
        <v>150917</v>
      </c>
      <c r="C33" s="7">
        <v>30363</v>
      </c>
      <c r="D33" s="22">
        <v>120554</v>
      </c>
      <c r="L33" s="327"/>
    </row>
    <row r="34" spans="1:12" ht="21" customHeight="1" thickBot="1">
      <c r="A34" s="11" t="s">
        <v>56</v>
      </c>
      <c r="B34" s="126">
        <f t="shared" si="1"/>
        <v>83269</v>
      </c>
      <c r="C34" s="7">
        <v>15178</v>
      </c>
      <c r="D34" s="22">
        <v>68091</v>
      </c>
      <c r="L34" s="327"/>
    </row>
    <row r="35" spans="1:12" ht="21" customHeight="1" thickBot="1">
      <c r="A35" s="11" t="s">
        <v>7</v>
      </c>
      <c r="B35" s="126">
        <f t="shared" si="1"/>
        <v>184885</v>
      </c>
      <c r="C35" s="7">
        <v>41547</v>
      </c>
      <c r="D35" s="22">
        <v>143338</v>
      </c>
      <c r="L35" s="327"/>
    </row>
    <row r="36" spans="1:12" ht="21" customHeight="1" thickBot="1">
      <c r="A36" s="11" t="s">
        <v>57</v>
      </c>
      <c r="B36" s="126">
        <f t="shared" si="1"/>
        <v>267948</v>
      </c>
      <c r="C36" s="7">
        <v>68832</v>
      </c>
      <c r="D36" s="22">
        <v>199116</v>
      </c>
      <c r="L36" s="327"/>
    </row>
    <row r="37" spans="1:12" ht="21" customHeight="1" thickBot="1">
      <c r="A37" s="11" t="s">
        <v>8</v>
      </c>
      <c r="B37" s="126">
        <f t="shared" si="1"/>
        <v>136808</v>
      </c>
      <c r="C37" s="7">
        <v>30436</v>
      </c>
      <c r="D37" s="22">
        <v>106372</v>
      </c>
      <c r="L37" s="327"/>
    </row>
    <row r="38" spans="1:12" ht="21" customHeight="1" thickBot="1">
      <c r="A38" s="11" t="s">
        <v>9</v>
      </c>
      <c r="B38" s="126">
        <f t="shared" si="1"/>
        <v>411735</v>
      </c>
      <c r="C38" s="7">
        <v>86077</v>
      </c>
      <c r="D38" s="22">
        <v>325658</v>
      </c>
      <c r="L38" s="327"/>
    </row>
    <row r="39" spans="1:12" ht="21" customHeight="1" thickBot="1">
      <c r="A39" s="11" t="s">
        <v>58</v>
      </c>
      <c r="B39" s="126">
        <f t="shared" si="1"/>
        <v>230217</v>
      </c>
      <c r="C39" s="7">
        <v>41582</v>
      </c>
      <c r="D39" s="22">
        <v>188635</v>
      </c>
    </row>
    <row r="40" spans="1:12" ht="21" customHeight="1" thickBot="1">
      <c r="A40" s="11" t="s">
        <v>10</v>
      </c>
      <c r="B40" s="126">
        <f t="shared" si="1"/>
        <v>294711</v>
      </c>
      <c r="C40" s="7">
        <v>48959</v>
      </c>
      <c r="D40" s="22">
        <v>245752</v>
      </c>
    </row>
    <row r="41" spans="1:12" ht="21" customHeight="1" thickBot="1">
      <c r="A41" s="11" t="s">
        <v>11</v>
      </c>
      <c r="B41" s="126">
        <f t="shared" si="1"/>
        <v>141102</v>
      </c>
      <c r="C41" s="7">
        <v>29288</v>
      </c>
      <c r="D41" s="22">
        <v>111814</v>
      </c>
    </row>
    <row r="42" spans="1:12" ht="21" customHeight="1" thickBot="1">
      <c r="A42" s="11" t="s">
        <v>59</v>
      </c>
      <c r="B42" s="126">
        <f t="shared" si="1"/>
        <v>267818</v>
      </c>
      <c r="C42" s="7">
        <v>51675</v>
      </c>
      <c r="D42" s="22">
        <v>216143</v>
      </c>
    </row>
    <row r="43" spans="1:12" ht="21" customHeight="1"/>
  </sheetData>
  <mergeCells count="1">
    <mergeCell ref="A1:D1"/>
  </mergeCells>
  <printOptions horizontalCentered="1" verticalCentered="1"/>
  <pageMargins left="0.39370078740157483" right="0.59055118110236227" top="0.19685039370078741" bottom="0.39370078740157483" header="0" footer="0"/>
  <pageSetup paperSize="9" scale="90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3DF97-8B3B-49DB-A96C-77DEA8A1AE0F}">
  <sheetPr>
    <tabColor indexed="24"/>
    <pageSetUpPr fitToPage="1"/>
  </sheetPr>
  <dimension ref="A1:L45"/>
  <sheetViews>
    <sheetView rightToLeft="1" view="pageBreakPreview" zoomScale="60" workbookViewId="0">
      <selection sqref="A1:D1"/>
    </sheetView>
  </sheetViews>
  <sheetFormatPr defaultColWidth="21.42578125" defaultRowHeight="12.75"/>
  <cols>
    <col min="1" max="4" width="23.7109375" customWidth="1"/>
    <col min="5" max="252" width="10.28515625" customWidth="1"/>
    <col min="257" max="260" width="23.7109375" customWidth="1"/>
    <col min="261" max="508" width="10.28515625" customWidth="1"/>
    <col min="513" max="516" width="23.7109375" customWidth="1"/>
    <col min="517" max="764" width="10.28515625" customWidth="1"/>
    <col min="769" max="772" width="23.7109375" customWidth="1"/>
    <col min="773" max="1020" width="10.28515625" customWidth="1"/>
    <col min="1025" max="1028" width="23.7109375" customWidth="1"/>
    <col min="1029" max="1276" width="10.28515625" customWidth="1"/>
    <col min="1281" max="1284" width="23.7109375" customWidth="1"/>
    <col min="1285" max="1532" width="10.28515625" customWidth="1"/>
    <col min="1537" max="1540" width="23.7109375" customWidth="1"/>
    <col min="1541" max="1788" width="10.28515625" customWidth="1"/>
    <col min="1793" max="1796" width="23.7109375" customWidth="1"/>
    <col min="1797" max="2044" width="10.28515625" customWidth="1"/>
    <col min="2049" max="2052" width="23.7109375" customWidth="1"/>
    <col min="2053" max="2300" width="10.28515625" customWidth="1"/>
    <col min="2305" max="2308" width="23.7109375" customWidth="1"/>
    <col min="2309" max="2556" width="10.28515625" customWidth="1"/>
    <col min="2561" max="2564" width="23.7109375" customWidth="1"/>
    <col min="2565" max="2812" width="10.28515625" customWidth="1"/>
    <col min="2817" max="2820" width="23.7109375" customWidth="1"/>
    <col min="2821" max="3068" width="10.28515625" customWidth="1"/>
    <col min="3073" max="3076" width="23.7109375" customWidth="1"/>
    <col min="3077" max="3324" width="10.28515625" customWidth="1"/>
    <col min="3329" max="3332" width="23.7109375" customWidth="1"/>
    <col min="3333" max="3580" width="10.28515625" customWidth="1"/>
    <col min="3585" max="3588" width="23.7109375" customWidth="1"/>
    <col min="3589" max="3836" width="10.28515625" customWidth="1"/>
    <col min="3841" max="3844" width="23.7109375" customWidth="1"/>
    <col min="3845" max="4092" width="10.28515625" customWidth="1"/>
    <col min="4097" max="4100" width="23.7109375" customWidth="1"/>
    <col min="4101" max="4348" width="10.28515625" customWidth="1"/>
    <col min="4353" max="4356" width="23.7109375" customWidth="1"/>
    <col min="4357" max="4604" width="10.28515625" customWidth="1"/>
    <col min="4609" max="4612" width="23.7109375" customWidth="1"/>
    <col min="4613" max="4860" width="10.28515625" customWidth="1"/>
    <col min="4865" max="4868" width="23.7109375" customWidth="1"/>
    <col min="4869" max="5116" width="10.28515625" customWidth="1"/>
    <col min="5121" max="5124" width="23.7109375" customWidth="1"/>
    <col min="5125" max="5372" width="10.28515625" customWidth="1"/>
    <col min="5377" max="5380" width="23.7109375" customWidth="1"/>
    <col min="5381" max="5628" width="10.28515625" customWidth="1"/>
    <col min="5633" max="5636" width="23.7109375" customWidth="1"/>
    <col min="5637" max="5884" width="10.28515625" customWidth="1"/>
    <col min="5889" max="5892" width="23.7109375" customWidth="1"/>
    <col min="5893" max="6140" width="10.28515625" customWidth="1"/>
    <col min="6145" max="6148" width="23.7109375" customWidth="1"/>
    <col min="6149" max="6396" width="10.28515625" customWidth="1"/>
    <col min="6401" max="6404" width="23.7109375" customWidth="1"/>
    <col min="6405" max="6652" width="10.28515625" customWidth="1"/>
    <col min="6657" max="6660" width="23.7109375" customWidth="1"/>
    <col min="6661" max="6908" width="10.28515625" customWidth="1"/>
    <col min="6913" max="6916" width="23.7109375" customWidth="1"/>
    <col min="6917" max="7164" width="10.28515625" customWidth="1"/>
    <col min="7169" max="7172" width="23.7109375" customWidth="1"/>
    <col min="7173" max="7420" width="10.28515625" customWidth="1"/>
    <col min="7425" max="7428" width="23.7109375" customWidth="1"/>
    <col min="7429" max="7676" width="10.28515625" customWidth="1"/>
    <col min="7681" max="7684" width="23.7109375" customWidth="1"/>
    <col min="7685" max="7932" width="10.28515625" customWidth="1"/>
    <col min="7937" max="7940" width="23.7109375" customWidth="1"/>
    <col min="7941" max="8188" width="10.28515625" customWidth="1"/>
    <col min="8193" max="8196" width="23.7109375" customWidth="1"/>
    <col min="8197" max="8444" width="10.28515625" customWidth="1"/>
    <col min="8449" max="8452" width="23.7109375" customWidth="1"/>
    <col min="8453" max="8700" width="10.28515625" customWidth="1"/>
    <col min="8705" max="8708" width="23.7109375" customWidth="1"/>
    <col min="8709" max="8956" width="10.28515625" customWidth="1"/>
    <col min="8961" max="8964" width="23.7109375" customWidth="1"/>
    <col min="8965" max="9212" width="10.28515625" customWidth="1"/>
    <col min="9217" max="9220" width="23.7109375" customWidth="1"/>
    <col min="9221" max="9468" width="10.28515625" customWidth="1"/>
    <col min="9473" max="9476" width="23.7109375" customWidth="1"/>
    <col min="9477" max="9724" width="10.28515625" customWidth="1"/>
    <col min="9729" max="9732" width="23.7109375" customWidth="1"/>
    <col min="9733" max="9980" width="10.28515625" customWidth="1"/>
    <col min="9985" max="9988" width="23.7109375" customWidth="1"/>
    <col min="9989" max="10236" width="10.28515625" customWidth="1"/>
    <col min="10241" max="10244" width="23.7109375" customWidth="1"/>
    <col min="10245" max="10492" width="10.28515625" customWidth="1"/>
    <col min="10497" max="10500" width="23.7109375" customWidth="1"/>
    <col min="10501" max="10748" width="10.28515625" customWidth="1"/>
    <col min="10753" max="10756" width="23.7109375" customWidth="1"/>
    <col min="10757" max="11004" width="10.28515625" customWidth="1"/>
    <col min="11009" max="11012" width="23.7109375" customWidth="1"/>
    <col min="11013" max="11260" width="10.28515625" customWidth="1"/>
    <col min="11265" max="11268" width="23.7109375" customWidth="1"/>
    <col min="11269" max="11516" width="10.28515625" customWidth="1"/>
    <col min="11521" max="11524" width="23.7109375" customWidth="1"/>
    <col min="11525" max="11772" width="10.28515625" customWidth="1"/>
    <col min="11777" max="11780" width="23.7109375" customWidth="1"/>
    <col min="11781" max="12028" width="10.28515625" customWidth="1"/>
    <col min="12033" max="12036" width="23.7109375" customWidth="1"/>
    <col min="12037" max="12284" width="10.28515625" customWidth="1"/>
    <col min="12289" max="12292" width="23.7109375" customWidth="1"/>
    <col min="12293" max="12540" width="10.28515625" customWidth="1"/>
    <col min="12545" max="12548" width="23.7109375" customWidth="1"/>
    <col min="12549" max="12796" width="10.28515625" customWidth="1"/>
    <col min="12801" max="12804" width="23.7109375" customWidth="1"/>
    <col min="12805" max="13052" width="10.28515625" customWidth="1"/>
    <col min="13057" max="13060" width="23.7109375" customWidth="1"/>
    <col min="13061" max="13308" width="10.28515625" customWidth="1"/>
    <col min="13313" max="13316" width="23.7109375" customWidth="1"/>
    <col min="13317" max="13564" width="10.28515625" customWidth="1"/>
    <col min="13569" max="13572" width="23.7109375" customWidth="1"/>
    <col min="13573" max="13820" width="10.28515625" customWidth="1"/>
    <col min="13825" max="13828" width="23.7109375" customWidth="1"/>
    <col min="13829" max="14076" width="10.28515625" customWidth="1"/>
    <col min="14081" max="14084" width="23.7109375" customWidth="1"/>
    <col min="14085" max="14332" width="10.28515625" customWidth="1"/>
    <col min="14337" max="14340" width="23.7109375" customWidth="1"/>
    <col min="14341" max="14588" width="10.28515625" customWidth="1"/>
    <col min="14593" max="14596" width="23.7109375" customWidth="1"/>
    <col min="14597" max="14844" width="10.28515625" customWidth="1"/>
    <col min="14849" max="14852" width="23.7109375" customWidth="1"/>
    <col min="14853" max="15100" width="10.28515625" customWidth="1"/>
    <col min="15105" max="15108" width="23.7109375" customWidth="1"/>
    <col min="15109" max="15356" width="10.28515625" customWidth="1"/>
    <col min="15361" max="15364" width="23.7109375" customWidth="1"/>
    <col min="15365" max="15612" width="10.28515625" customWidth="1"/>
    <col min="15617" max="15620" width="23.7109375" customWidth="1"/>
    <col min="15621" max="15868" width="10.28515625" customWidth="1"/>
    <col min="15873" max="15876" width="23.7109375" customWidth="1"/>
    <col min="15877" max="16124" width="10.28515625" customWidth="1"/>
    <col min="16129" max="16132" width="23.7109375" customWidth="1"/>
    <col min="16133" max="16380" width="10.28515625" customWidth="1"/>
  </cols>
  <sheetData>
    <row r="1" spans="1:12" ht="33.75" customHeight="1" thickBot="1">
      <c r="A1" s="1007" t="s">
        <v>299</v>
      </c>
      <c r="B1" s="1007"/>
      <c r="C1" s="1007"/>
      <c r="D1" s="1007"/>
      <c r="E1" s="30"/>
      <c r="F1" s="285"/>
    </row>
    <row r="2" spans="1:12" ht="39" customHeight="1" thickBot="1">
      <c r="A2" s="117" t="s">
        <v>68</v>
      </c>
      <c r="B2" s="117" t="s">
        <v>32</v>
      </c>
      <c r="C2" s="117" t="s">
        <v>104</v>
      </c>
      <c r="D2" s="117" t="s">
        <v>105</v>
      </c>
      <c r="E2" s="35"/>
    </row>
    <row r="3" spans="1:12" ht="21" customHeight="1">
      <c r="A3" s="2">
        <v>1395</v>
      </c>
      <c r="B3" s="4">
        <v>4020999</v>
      </c>
      <c r="C3" s="4">
        <v>761391</v>
      </c>
      <c r="D3" s="4">
        <v>3259608</v>
      </c>
      <c r="E3" s="35"/>
    </row>
    <row r="4" spans="1:12" ht="21" customHeight="1">
      <c r="A4" s="2">
        <v>1396</v>
      </c>
      <c r="B4" s="4">
        <v>4020450</v>
      </c>
      <c r="C4" s="4">
        <v>746690</v>
      </c>
      <c r="D4" s="4">
        <v>3273760</v>
      </c>
      <c r="E4" s="35"/>
    </row>
    <row r="5" spans="1:12" ht="21" customHeight="1">
      <c r="A5" s="2">
        <v>1397</v>
      </c>
      <c r="B5" s="47">
        <v>4031166</v>
      </c>
      <c r="C5" s="47">
        <v>788627</v>
      </c>
      <c r="D5" s="47">
        <v>3242539</v>
      </c>
      <c r="E5" s="35"/>
      <c r="L5" s="329"/>
    </row>
    <row r="6" spans="1:12" ht="21" customHeight="1">
      <c r="A6" s="2">
        <v>1398</v>
      </c>
      <c r="B6" s="47">
        <v>4070452</v>
      </c>
      <c r="C6" s="47">
        <v>792755</v>
      </c>
      <c r="D6" s="47">
        <v>3277697</v>
      </c>
      <c r="E6" s="35"/>
      <c r="L6" s="329"/>
    </row>
    <row r="7" spans="1:12" ht="21" customHeight="1">
      <c r="A7" s="2">
        <v>1399</v>
      </c>
      <c r="B7" s="47">
        <v>4133753</v>
      </c>
      <c r="C7" s="47">
        <v>782417</v>
      </c>
      <c r="D7" s="47">
        <v>3351336</v>
      </c>
      <c r="E7" s="35"/>
      <c r="L7" s="329"/>
    </row>
    <row r="8" spans="1:12" s="161" customFormat="1" ht="21" customHeight="1">
      <c r="A8" s="2">
        <v>1400</v>
      </c>
      <c r="B8" s="47">
        <v>4355593</v>
      </c>
      <c r="C8" s="47">
        <v>850425</v>
      </c>
      <c r="D8" s="47">
        <v>3505168</v>
      </c>
      <c r="E8" s="35"/>
      <c r="L8" s="329"/>
    </row>
    <row r="9" spans="1:12" s="289" customFormat="1" ht="21" customHeight="1" thickBot="1">
      <c r="A9" s="2">
        <v>1401</v>
      </c>
      <c r="B9" s="47">
        <f>SUM(B10:B42)</f>
        <v>4463911</v>
      </c>
      <c r="C9" s="47">
        <f t="shared" ref="C9:D9" si="0">SUM(C10:C42)</f>
        <v>890472</v>
      </c>
      <c r="D9" s="47">
        <f t="shared" si="0"/>
        <v>3573439</v>
      </c>
      <c r="E9" s="35"/>
      <c r="L9" s="329"/>
    </row>
    <row r="10" spans="1:12" ht="21" customHeight="1" thickBot="1">
      <c r="A10" s="5" t="s">
        <v>41</v>
      </c>
      <c r="B10" s="127">
        <f>C10+D10</f>
        <v>293918</v>
      </c>
      <c r="C10" s="7">
        <v>46792</v>
      </c>
      <c r="D10" s="6">
        <v>247126</v>
      </c>
      <c r="E10" s="35"/>
      <c r="L10" s="329"/>
    </row>
    <row r="11" spans="1:12" ht="21" customHeight="1" thickBot="1">
      <c r="A11" s="11" t="s">
        <v>42</v>
      </c>
      <c r="B11" s="127">
        <f t="shared" ref="B11:B42" si="1">C11+D11</f>
        <v>163873</v>
      </c>
      <c r="C11" s="21">
        <v>23174</v>
      </c>
      <c r="D11" s="22">
        <v>140699</v>
      </c>
      <c r="E11" s="48"/>
      <c r="L11" s="329"/>
    </row>
    <row r="12" spans="1:12" ht="21" customHeight="1" thickBot="1">
      <c r="A12" s="11" t="s">
        <v>43</v>
      </c>
      <c r="B12" s="127">
        <f t="shared" si="1"/>
        <v>79848</v>
      </c>
      <c r="C12" s="21">
        <v>11862</v>
      </c>
      <c r="D12" s="22">
        <v>67986</v>
      </c>
      <c r="E12" s="48"/>
      <c r="L12" s="329"/>
    </row>
    <row r="13" spans="1:12" ht="21" customHeight="1" thickBot="1">
      <c r="A13" s="11" t="s">
        <v>0</v>
      </c>
      <c r="B13" s="127">
        <f t="shared" si="1"/>
        <v>387707</v>
      </c>
      <c r="C13" s="21">
        <v>77237</v>
      </c>
      <c r="D13" s="22">
        <v>310470</v>
      </c>
      <c r="E13" s="48"/>
      <c r="L13" s="329"/>
    </row>
    <row r="14" spans="1:12" ht="21" customHeight="1" thickBot="1">
      <c r="A14" s="11" t="s">
        <v>33</v>
      </c>
      <c r="B14" s="127">
        <f t="shared" si="1"/>
        <v>161604</v>
      </c>
      <c r="C14" s="21">
        <v>32256</v>
      </c>
      <c r="D14" s="22">
        <v>129348</v>
      </c>
      <c r="E14" s="48"/>
      <c r="L14" s="329"/>
    </row>
    <row r="15" spans="1:12" ht="21" customHeight="1" thickBot="1">
      <c r="A15" s="11" t="s">
        <v>44</v>
      </c>
      <c r="B15" s="127">
        <f t="shared" si="1"/>
        <v>32184</v>
      </c>
      <c r="C15" s="21">
        <v>8350</v>
      </c>
      <c r="D15" s="22">
        <v>23834</v>
      </c>
      <c r="E15" s="48"/>
      <c r="L15" s="329"/>
    </row>
    <row r="16" spans="1:12" ht="21" customHeight="1" thickBot="1">
      <c r="A16" s="11" t="s">
        <v>1</v>
      </c>
      <c r="B16" s="127">
        <f t="shared" si="1"/>
        <v>45486</v>
      </c>
      <c r="C16" s="21">
        <v>8677</v>
      </c>
      <c r="D16" s="22">
        <v>36809</v>
      </c>
      <c r="E16" s="48"/>
      <c r="L16" s="329"/>
    </row>
    <row r="17" spans="1:12" ht="21" customHeight="1" thickBot="1">
      <c r="A17" s="11" t="s">
        <v>45</v>
      </c>
      <c r="B17" s="127">
        <f t="shared" si="1"/>
        <v>70422</v>
      </c>
      <c r="C17" s="21">
        <v>16195</v>
      </c>
      <c r="D17" s="22">
        <v>54227</v>
      </c>
      <c r="E17" s="48"/>
      <c r="L17" s="329"/>
    </row>
    <row r="18" spans="1:12" ht="21" customHeight="1" thickBot="1">
      <c r="A18" s="11" t="s">
        <v>46</v>
      </c>
      <c r="B18" s="127">
        <f t="shared" si="1"/>
        <v>37534</v>
      </c>
      <c r="C18" s="21">
        <v>7335</v>
      </c>
      <c r="D18" s="22">
        <v>30199</v>
      </c>
      <c r="E18" s="48"/>
      <c r="L18" s="329"/>
    </row>
    <row r="19" spans="1:12" ht="21" customHeight="1" thickBot="1">
      <c r="A19" s="11" t="s">
        <v>47</v>
      </c>
      <c r="B19" s="127">
        <f t="shared" si="1"/>
        <v>263817</v>
      </c>
      <c r="C19" s="21">
        <v>49680</v>
      </c>
      <c r="D19" s="22">
        <v>214137</v>
      </c>
      <c r="E19" s="48"/>
      <c r="L19" s="329"/>
    </row>
    <row r="20" spans="1:12" ht="21" customHeight="1" thickBot="1">
      <c r="A20" s="11" t="s">
        <v>28</v>
      </c>
      <c r="B20" s="127">
        <f t="shared" si="1"/>
        <v>34378</v>
      </c>
      <c r="C20" s="21">
        <v>7503</v>
      </c>
      <c r="D20" s="22">
        <v>26875</v>
      </c>
      <c r="E20" s="48"/>
      <c r="L20" s="329"/>
    </row>
    <row r="21" spans="1:12" ht="21" customHeight="1" thickBot="1">
      <c r="A21" s="11" t="s">
        <v>2</v>
      </c>
      <c r="B21" s="127">
        <f t="shared" si="1"/>
        <v>186323</v>
      </c>
      <c r="C21" s="21">
        <v>24653</v>
      </c>
      <c r="D21" s="22">
        <v>161670</v>
      </c>
      <c r="E21" s="48"/>
      <c r="L21" s="329"/>
    </row>
    <row r="22" spans="1:12" ht="21" customHeight="1" thickBot="1">
      <c r="A22" s="11" t="s">
        <v>3</v>
      </c>
      <c r="B22" s="127">
        <f t="shared" si="1"/>
        <v>72052</v>
      </c>
      <c r="C22" s="21">
        <v>16128</v>
      </c>
      <c r="D22" s="22">
        <v>55924</v>
      </c>
      <c r="E22" s="48"/>
      <c r="L22" s="329"/>
    </row>
    <row r="23" spans="1:12" ht="21" customHeight="1" thickBot="1">
      <c r="A23" s="11" t="s">
        <v>4</v>
      </c>
      <c r="B23" s="127">
        <f t="shared" si="1"/>
        <v>44633</v>
      </c>
      <c r="C23" s="21">
        <v>11205</v>
      </c>
      <c r="D23" s="22">
        <v>33428</v>
      </c>
      <c r="E23" s="48"/>
      <c r="L23" s="329"/>
    </row>
    <row r="24" spans="1:12" ht="21" customHeight="1" thickBot="1">
      <c r="A24" s="11" t="s">
        <v>48</v>
      </c>
      <c r="B24" s="127">
        <f t="shared" si="1"/>
        <v>39296</v>
      </c>
      <c r="C24" s="21">
        <v>8450</v>
      </c>
      <c r="D24" s="22">
        <v>30846</v>
      </c>
      <c r="E24" s="48"/>
      <c r="L24" s="329"/>
    </row>
    <row r="25" spans="1:12" ht="21" customHeight="1" thickBot="1">
      <c r="A25" s="11" t="s">
        <v>49</v>
      </c>
      <c r="B25" s="127">
        <f t="shared" si="1"/>
        <v>309676</v>
      </c>
      <c r="C25" s="21">
        <v>63688</v>
      </c>
      <c r="D25" s="22">
        <v>245988</v>
      </c>
      <c r="E25" s="48"/>
      <c r="L25" s="329"/>
    </row>
    <row r="26" spans="1:12" ht="21" customHeight="1" thickBot="1">
      <c r="A26" s="11" t="s">
        <v>50</v>
      </c>
      <c r="B26" s="127">
        <f t="shared" si="1"/>
        <v>190060</v>
      </c>
      <c r="C26" s="21">
        <v>27400</v>
      </c>
      <c r="D26" s="22">
        <v>162660</v>
      </c>
      <c r="E26" s="48"/>
      <c r="L26" s="329"/>
    </row>
    <row r="27" spans="1:12" ht="21" customHeight="1" thickBot="1">
      <c r="A27" s="11" t="s">
        <v>51</v>
      </c>
      <c r="B27" s="127">
        <f t="shared" si="1"/>
        <v>277832</v>
      </c>
      <c r="C27" s="21">
        <v>67293</v>
      </c>
      <c r="D27" s="22">
        <v>210539</v>
      </c>
      <c r="E27" s="48"/>
      <c r="L27" s="329"/>
    </row>
    <row r="28" spans="1:12" ht="21" customHeight="1" thickBot="1">
      <c r="A28" s="11" t="s">
        <v>5</v>
      </c>
      <c r="B28" s="127">
        <f t="shared" si="1"/>
        <v>298253</v>
      </c>
      <c r="C28" s="21">
        <v>57032</v>
      </c>
      <c r="D28" s="22">
        <v>241221</v>
      </c>
      <c r="E28" s="48"/>
      <c r="L28" s="329"/>
    </row>
    <row r="29" spans="1:12" ht="21" customHeight="1" thickBot="1">
      <c r="A29" s="11" t="s">
        <v>52</v>
      </c>
      <c r="B29" s="127">
        <f t="shared" si="1"/>
        <v>80154</v>
      </c>
      <c r="C29" s="21">
        <v>14427</v>
      </c>
      <c r="D29" s="22">
        <v>65727</v>
      </c>
      <c r="E29" s="48"/>
      <c r="L29" s="329"/>
    </row>
    <row r="30" spans="1:12" ht="21" customHeight="1" thickBot="1">
      <c r="A30" s="11" t="s">
        <v>6</v>
      </c>
      <c r="B30" s="127">
        <f t="shared" si="1"/>
        <v>62965</v>
      </c>
      <c r="C30" s="21">
        <v>8842</v>
      </c>
      <c r="D30" s="22">
        <v>54123</v>
      </c>
      <c r="E30" s="48"/>
      <c r="L30" s="329"/>
    </row>
    <row r="31" spans="1:12" ht="21" customHeight="1" thickBot="1">
      <c r="A31" s="11" t="s">
        <v>53</v>
      </c>
      <c r="B31" s="127">
        <f t="shared" si="1"/>
        <v>94605</v>
      </c>
      <c r="C31" s="21">
        <v>20295</v>
      </c>
      <c r="D31" s="22">
        <v>74310</v>
      </c>
      <c r="E31" s="48"/>
      <c r="L31" s="329"/>
    </row>
    <row r="32" spans="1:12" ht="21" customHeight="1" thickBot="1">
      <c r="A32" s="11" t="s">
        <v>54</v>
      </c>
      <c r="B32" s="127">
        <f t="shared" si="1"/>
        <v>135986</v>
      </c>
      <c r="C32" s="21">
        <v>29279</v>
      </c>
      <c r="D32" s="22">
        <v>106707</v>
      </c>
      <c r="E32" s="48"/>
      <c r="L32" s="329"/>
    </row>
    <row r="33" spans="1:12" ht="21" customHeight="1" thickBot="1">
      <c r="A33" s="11" t="s">
        <v>55</v>
      </c>
      <c r="B33" s="127">
        <f t="shared" si="1"/>
        <v>103731</v>
      </c>
      <c r="C33" s="21">
        <v>19944</v>
      </c>
      <c r="D33" s="22">
        <v>83787</v>
      </c>
      <c r="E33" s="48"/>
      <c r="L33" s="329"/>
    </row>
    <row r="34" spans="1:12" ht="21" customHeight="1" thickBot="1">
      <c r="A34" s="11" t="s">
        <v>56</v>
      </c>
      <c r="B34" s="127">
        <f t="shared" si="1"/>
        <v>20245</v>
      </c>
      <c r="C34" s="21">
        <v>4146</v>
      </c>
      <c r="D34" s="22">
        <v>16099</v>
      </c>
      <c r="E34" s="48"/>
      <c r="L34" s="329"/>
    </row>
    <row r="35" spans="1:12" ht="21" customHeight="1" thickBot="1">
      <c r="A35" s="11" t="s">
        <v>7</v>
      </c>
      <c r="B35" s="127">
        <f t="shared" si="1"/>
        <v>86937</v>
      </c>
      <c r="C35" s="21">
        <v>20812</v>
      </c>
      <c r="D35" s="22">
        <v>66125</v>
      </c>
      <c r="E35" s="48"/>
      <c r="L35" s="329"/>
    </row>
    <row r="36" spans="1:12" ht="21" customHeight="1" thickBot="1">
      <c r="A36" s="11" t="s">
        <v>57</v>
      </c>
      <c r="B36" s="127">
        <f t="shared" si="1"/>
        <v>197322</v>
      </c>
      <c r="C36" s="21">
        <v>57114</v>
      </c>
      <c r="D36" s="22">
        <v>140208</v>
      </c>
      <c r="E36" s="48"/>
      <c r="L36" s="329"/>
    </row>
    <row r="37" spans="1:12" ht="21" customHeight="1" thickBot="1">
      <c r="A37" s="11" t="s">
        <v>8</v>
      </c>
      <c r="B37" s="127">
        <f t="shared" si="1"/>
        <v>94631</v>
      </c>
      <c r="C37" s="21">
        <v>17837</v>
      </c>
      <c r="D37" s="22">
        <v>76794</v>
      </c>
      <c r="E37" s="48"/>
      <c r="L37" s="329"/>
    </row>
    <row r="38" spans="1:12" ht="21" customHeight="1" thickBot="1">
      <c r="A38" s="11" t="s">
        <v>9</v>
      </c>
      <c r="B38" s="127">
        <f t="shared" si="1"/>
        <v>263957</v>
      </c>
      <c r="C38" s="21">
        <v>63487</v>
      </c>
      <c r="D38" s="22">
        <v>200470</v>
      </c>
      <c r="E38" s="48"/>
      <c r="L38" s="329"/>
    </row>
    <row r="39" spans="1:12" ht="21" customHeight="1" thickBot="1">
      <c r="A39" s="11" t="s">
        <v>58</v>
      </c>
      <c r="B39" s="127">
        <f t="shared" si="1"/>
        <v>102389</v>
      </c>
      <c r="C39" s="21">
        <v>22307</v>
      </c>
      <c r="D39" s="22">
        <v>80082</v>
      </c>
      <c r="E39" s="48"/>
    </row>
    <row r="40" spans="1:12" ht="21" customHeight="1" thickBot="1">
      <c r="A40" s="11" t="s">
        <v>10</v>
      </c>
      <c r="B40" s="127">
        <f t="shared" si="1"/>
        <v>40057</v>
      </c>
      <c r="C40" s="21">
        <v>9681</v>
      </c>
      <c r="D40" s="22">
        <v>30376</v>
      </c>
      <c r="E40" s="48"/>
    </row>
    <row r="41" spans="1:12" ht="21" customHeight="1" thickBot="1">
      <c r="A41" s="11" t="s">
        <v>11</v>
      </c>
      <c r="B41" s="127">
        <f t="shared" si="1"/>
        <v>116929</v>
      </c>
      <c r="C41" s="21">
        <v>21894</v>
      </c>
      <c r="D41" s="22">
        <v>95035</v>
      </c>
      <c r="E41" s="48"/>
    </row>
    <row r="42" spans="1:12" ht="21" customHeight="1" thickBot="1">
      <c r="A42" s="11" t="s">
        <v>59</v>
      </c>
      <c r="B42" s="127">
        <f t="shared" si="1"/>
        <v>75107</v>
      </c>
      <c r="C42" s="21">
        <v>15497</v>
      </c>
      <c r="D42" s="22">
        <v>59610</v>
      </c>
      <c r="E42" s="48"/>
    </row>
    <row r="43" spans="1:12" ht="9" customHeight="1">
      <c r="A43" s="37"/>
      <c r="B43" s="37"/>
      <c r="C43" s="37"/>
      <c r="D43" s="37"/>
      <c r="E43" s="35"/>
    </row>
    <row r="44" spans="1:12" ht="15.75" hidden="1">
      <c r="A44" s="35"/>
      <c r="B44" s="35"/>
      <c r="C44" s="35"/>
      <c r="D44" s="35"/>
      <c r="E44" s="35"/>
    </row>
    <row r="45" spans="1:12" ht="15.75">
      <c r="A45" s="35"/>
      <c r="B45" s="35"/>
      <c r="C45" s="35"/>
      <c r="D45" s="35"/>
      <c r="E45" s="35"/>
    </row>
  </sheetData>
  <mergeCells count="1">
    <mergeCell ref="A1:D1"/>
  </mergeCells>
  <printOptions horizontalCentered="1" verticalCentered="1"/>
  <pageMargins left="0.39370078740157483" right="0.59055118110236227" top="0.19685039370078741" bottom="0.39370078740157483" header="0" footer="0"/>
  <pageSetup paperSize="9" scale="91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AD57E-4964-47DB-B442-425D7E29BF83}">
  <sheetPr>
    <tabColor indexed="24"/>
    <pageSetUpPr fitToPage="1"/>
  </sheetPr>
  <dimension ref="A1:L42"/>
  <sheetViews>
    <sheetView rightToLeft="1" view="pageBreakPreview" zoomScale="60" zoomScaleNormal="100" workbookViewId="0">
      <selection sqref="A1:D1"/>
    </sheetView>
  </sheetViews>
  <sheetFormatPr defaultColWidth="20.7109375" defaultRowHeight="15.75"/>
  <cols>
    <col min="1" max="4" width="23.7109375" style="35" customWidth="1"/>
    <col min="5" max="253" width="10.28515625" style="35" customWidth="1"/>
    <col min="254" max="255" width="21.42578125" style="35" customWidth="1"/>
    <col min="256" max="256" width="20.7109375" style="35"/>
    <col min="257" max="260" width="23.7109375" style="35" customWidth="1"/>
    <col min="261" max="509" width="10.28515625" style="35" customWidth="1"/>
    <col min="510" max="511" width="21.42578125" style="35" customWidth="1"/>
    <col min="512" max="512" width="20.7109375" style="35"/>
    <col min="513" max="516" width="23.7109375" style="35" customWidth="1"/>
    <col min="517" max="765" width="10.28515625" style="35" customWidth="1"/>
    <col min="766" max="767" width="21.42578125" style="35" customWidth="1"/>
    <col min="768" max="768" width="20.7109375" style="35"/>
    <col min="769" max="772" width="23.7109375" style="35" customWidth="1"/>
    <col min="773" max="1021" width="10.28515625" style="35" customWidth="1"/>
    <col min="1022" max="1023" width="21.42578125" style="35" customWidth="1"/>
    <col min="1024" max="1024" width="20.7109375" style="35"/>
    <col min="1025" max="1028" width="23.7109375" style="35" customWidth="1"/>
    <col min="1029" max="1277" width="10.28515625" style="35" customWidth="1"/>
    <col min="1278" max="1279" width="21.42578125" style="35" customWidth="1"/>
    <col min="1280" max="1280" width="20.7109375" style="35"/>
    <col min="1281" max="1284" width="23.7109375" style="35" customWidth="1"/>
    <col min="1285" max="1533" width="10.28515625" style="35" customWidth="1"/>
    <col min="1534" max="1535" width="21.42578125" style="35" customWidth="1"/>
    <col min="1536" max="1536" width="20.7109375" style="35"/>
    <col min="1537" max="1540" width="23.7109375" style="35" customWidth="1"/>
    <col min="1541" max="1789" width="10.28515625" style="35" customWidth="1"/>
    <col min="1790" max="1791" width="21.42578125" style="35" customWidth="1"/>
    <col min="1792" max="1792" width="20.7109375" style="35"/>
    <col min="1793" max="1796" width="23.7109375" style="35" customWidth="1"/>
    <col min="1797" max="2045" width="10.28515625" style="35" customWidth="1"/>
    <col min="2046" max="2047" width="21.42578125" style="35" customWidth="1"/>
    <col min="2048" max="2048" width="20.7109375" style="35"/>
    <col min="2049" max="2052" width="23.7109375" style="35" customWidth="1"/>
    <col min="2053" max="2301" width="10.28515625" style="35" customWidth="1"/>
    <col min="2302" max="2303" width="21.42578125" style="35" customWidth="1"/>
    <col min="2304" max="2304" width="20.7109375" style="35"/>
    <col min="2305" max="2308" width="23.7109375" style="35" customWidth="1"/>
    <col min="2309" max="2557" width="10.28515625" style="35" customWidth="1"/>
    <col min="2558" max="2559" width="21.42578125" style="35" customWidth="1"/>
    <col min="2560" max="2560" width="20.7109375" style="35"/>
    <col min="2561" max="2564" width="23.7109375" style="35" customWidth="1"/>
    <col min="2565" max="2813" width="10.28515625" style="35" customWidth="1"/>
    <col min="2814" max="2815" width="21.42578125" style="35" customWidth="1"/>
    <col min="2816" max="2816" width="20.7109375" style="35"/>
    <col min="2817" max="2820" width="23.7109375" style="35" customWidth="1"/>
    <col min="2821" max="3069" width="10.28515625" style="35" customWidth="1"/>
    <col min="3070" max="3071" width="21.42578125" style="35" customWidth="1"/>
    <col min="3072" max="3072" width="20.7109375" style="35"/>
    <col min="3073" max="3076" width="23.7109375" style="35" customWidth="1"/>
    <col min="3077" max="3325" width="10.28515625" style="35" customWidth="1"/>
    <col min="3326" max="3327" width="21.42578125" style="35" customWidth="1"/>
    <col min="3328" max="3328" width="20.7109375" style="35"/>
    <col min="3329" max="3332" width="23.7109375" style="35" customWidth="1"/>
    <col min="3333" max="3581" width="10.28515625" style="35" customWidth="1"/>
    <col min="3582" max="3583" width="21.42578125" style="35" customWidth="1"/>
    <col min="3584" max="3584" width="20.7109375" style="35"/>
    <col min="3585" max="3588" width="23.7109375" style="35" customWidth="1"/>
    <col min="3589" max="3837" width="10.28515625" style="35" customWidth="1"/>
    <col min="3838" max="3839" width="21.42578125" style="35" customWidth="1"/>
    <col min="3840" max="3840" width="20.7109375" style="35"/>
    <col min="3841" max="3844" width="23.7109375" style="35" customWidth="1"/>
    <col min="3845" max="4093" width="10.28515625" style="35" customWidth="1"/>
    <col min="4094" max="4095" width="21.42578125" style="35" customWidth="1"/>
    <col min="4096" max="4096" width="20.7109375" style="35"/>
    <col min="4097" max="4100" width="23.7109375" style="35" customWidth="1"/>
    <col min="4101" max="4349" width="10.28515625" style="35" customWidth="1"/>
    <col min="4350" max="4351" width="21.42578125" style="35" customWidth="1"/>
    <col min="4352" max="4352" width="20.7109375" style="35"/>
    <col min="4353" max="4356" width="23.7109375" style="35" customWidth="1"/>
    <col min="4357" max="4605" width="10.28515625" style="35" customWidth="1"/>
    <col min="4606" max="4607" width="21.42578125" style="35" customWidth="1"/>
    <col min="4608" max="4608" width="20.7109375" style="35"/>
    <col min="4609" max="4612" width="23.7109375" style="35" customWidth="1"/>
    <col min="4613" max="4861" width="10.28515625" style="35" customWidth="1"/>
    <col min="4862" max="4863" width="21.42578125" style="35" customWidth="1"/>
    <col min="4864" max="4864" width="20.7109375" style="35"/>
    <col min="4865" max="4868" width="23.7109375" style="35" customWidth="1"/>
    <col min="4869" max="5117" width="10.28515625" style="35" customWidth="1"/>
    <col min="5118" max="5119" width="21.42578125" style="35" customWidth="1"/>
    <col min="5120" max="5120" width="20.7109375" style="35"/>
    <col min="5121" max="5124" width="23.7109375" style="35" customWidth="1"/>
    <col min="5125" max="5373" width="10.28515625" style="35" customWidth="1"/>
    <col min="5374" max="5375" width="21.42578125" style="35" customWidth="1"/>
    <col min="5376" max="5376" width="20.7109375" style="35"/>
    <col min="5377" max="5380" width="23.7109375" style="35" customWidth="1"/>
    <col min="5381" max="5629" width="10.28515625" style="35" customWidth="1"/>
    <col min="5630" max="5631" width="21.42578125" style="35" customWidth="1"/>
    <col min="5632" max="5632" width="20.7109375" style="35"/>
    <col min="5633" max="5636" width="23.7109375" style="35" customWidth="1"/>
    <col min="5637" max="5885" width="10.28515625" style="35" customWidth="1"/>
    <col min="5886" max="5887" width="21.42578125" style="35" customWidth="1"/>
    <col min="5888" max="5888" width="20.7109375" style="35"/>
    <col min="5889" max="5892" width="23.7109375" style="35" customWidth="1"/>
    <col min="5893" max="6141" width="10.28515625" style="35" customWidth="1"/>
    <col min="6142" max="6143" width="21.42578125" style="35" customWidth="1"/>
    <col min="6144" max="6144" width="20.7109375" style="35"/>
    <col min="6145" max="6148" width="23.7109375" style="35" customWidth="1"/>
    <col min="6149" max="6397" width="10.28515625" style="35" customWidth="1"/>
    <col min="6398" max="6399" width="21.42578125" style="35" customWidth="1"/>
    <col min="6400" max="6400" width="20.7109375" style="35"/>
    <col min="6401" max="6404" width="23.7109375" style="35" customWidth="1"/>
    <col min="6405" max="6653" width="10.28515625" style="35" customWidth="1"/>
    <col min="6654" max="6655" width="21.42578125" style="35" customWidth="1"/>
    <col min="6656" max="6656" width="20.7109375" style="35"/>
    <col min="6657" max="6660" width="23.7109375" style="35" customWidth="1"/>
    <col min="6661" max="6909" width="10.28515625" style="35" customWidth="1"/>
    <col min="6910" max="6911" width="21.42578125" style="35" customWidth="1"/>
    <col min="6912" max="6912" width="20.7109375" style="35"/>
    <col min="6913" max="6916" width="23.7109375" style="35" customWidth="1"/>
    <col min="6917" max="7165" width="10.28515625" style="35" customWidth="1"/>
    <col min="7166" max="7167" width="21.42578125" style="35" customWidth="1"/>
    <col min="7168" max="7168" width="20.7109375" style="35"/>
    <col min="7169" max="7172" width="23.7109375" style="35" customWidth="1"/>
    <col min="7173" max="7421" width="10.28515625" style="35" customWidth="1"/>
    <col min="7422" max="7423" width="21.42578125" style="35" customWidth="1"/>
    <col min="7424" max="7424" width="20.7109375" style="35"/>
    <col min="7425" max="7428" width="23.7109375" style="35" customWidth="1"/>
    <col min="7429" max="7677" width="10.28515625" style="35" customWidth="1"/>
    <col min="7678" max="7679" width="21.42578125" style="35" customWidth="1"/>
    <col min="7680" max="7680" width="20.7109375" style="35"/>
    <col min="7681" max="7684" width="23.7109375" style="35" customWidth="1"/>
    <col min="7685" max="7933" width="10.28515625" style="35" customWidth="1"/>
    <col min="7934" max="7935" width="21.42578125" style="35" customWidth="1"/>
    <col min="7936" max="7936" width="20.7109375" style="35"/>
    <col min="7937" max="7940" width="23.7109375" style="35" customWidth="1"/>
    <col min="7941" max="8189" width="10.28515625" style="35" customWidth="1"/>
    <col min="8190" max="8191" width="21.42578125" style="35" customWidth="1"/>
    <col min="8192" max="8192" width="20.7109375" style="35"/>
    <col min="8193" max="8196" width="23.7109375" style="35" customWidth="1"/>
    <col min="8197" max="8445" width="10.28515625" style="35" customWidth="1"/>
    <col min="8446" max="8447" width="21.42578125" style="35" customWidth="1"/>
    <col min="8448" max="8448" width="20.7109375" style="35"/>
    <col min="8449" max="8452" width="23.7109375" style="35" customWidth="1"/>
    <col min="8453" max="8701" width="10.28515625" style="35" customWidth="1"/>
    <col min="8702" max="8703" width="21.42578125" style="35" customWidth="1"/>
    <col min="8704" max="8704" width="20.7109375" style="35"/>
    <col min="8705" max="8708" width="23.7109375" style="35" customWidth="1"/>
    <col min="8709" max="8957" width="10.28515625" style="35" customWidth="1"/>
    <col min="8958" max="8959" width="21.42578125" style="35" customWidth="1"/>
    <col min="8960" max="8960" width="20.7109375" style="35"/>
    <col min="8961" max="8964" width="23.7109375" style="35" customWidth="1"/>
    <col min="8965" max="9213" width="10.28515625" style="35" customWidth="1"/>
    <col min="9214" max="9215" width="21.42578125" style="35" customWidth="1"/>
    <col min="9216" max="9216" width="20.7109375" style="35"/>
    <col min="9217" max="9220" width="23.7109375" style="35" customWidth="1"/>
    <col min="9221" max="9469" width="10.28515625" style="35" customWidth="1"/>
    <col min="9470" max="9471" width="21.42578125" style="35" customWidth="1"/>
    <col min="9472" max="9472" width="20.7109375" style="35"/>
    <col min="9473" max="9476" width="23.7109375" style="35" customWidth="1"/>
    <col min="9477" max="9725" width="10.28515625" style="35" customWidth="1"/>
    <col min="9726" max="9727" width="21.42578125" style="35" customWidth="1"/>
    <col min="9728" max="9728" width="20.7109375" style="35"/>
    <col min="9729" max="9732" width="23.7109375" style="35" customWidth="1"/>
    <col min="9733" max="9981" width="10.28515625" style="35" customWidth="1"/>
    <col min="9982" max="9983" width="21.42578125" style="35" customWidth="1"/>
    <col min="9984" max="9984" width="20.7109375" style="35"/>
    <col min="9985" max="9988" width="23.7109375" style="35" customWidth="1"/>
    <col min="9989" max="10237" width="10.28515625" style="35" customWidth="1"/>
    <col min="10238" max="10239" width="21.42578125" style="35" customWidth="1"/>
    <col min="10240" max="10240" width="20.7109375" style="35"/>
    <col min="10241" max="10244" width="23.7109375" style="35" customWidth="1"/>
    <col min="10245" max="10493" width="10.28515625" style="35" customWidth="1"/>
    <col min="10494" max="10495" width="21.42578125" style="35" customWidth="1"/>
    <col min="10496" max="10496" width="20.7109375" style="35"/>
    <col min="10497" max="10500" width="23.7109375" style="35" customWidth="1"/>
    <col min="10501" max="10749" width="10.28515625" style="35" customWidth="1"/>
    <col min="10750" max="10751" width="21.42578125" style="35" customWidth="1"/>
    <col min="10752" max="10752" width="20.7109375" style="35"/>
    <col min="10753" max="10756" width="23.7109375" style="35" customWidth="1"/>
    <col min="10757" max="11005" width="10.28515625" style="35" customWidth="1"/>
    <col min="11006" max="11007" width="21.42578125" style="35" customWidth="1"/>
    <col min="11008" max="11008" width="20.7109375" style="35"/>
    <col min="11009" max="11012" width="23.7109375" style="35" customWidth="1"/>
    <col min="11013" max="11261" width="10.28515625" style="35" customWidth="1"/>
    <col min="11262" max="11263" width="21.42578125" style="35" customWidth="1"/>
    <col min="11264" max="11264" width="20.7109375" style="35"/>
    <col min="11265" max="11268" width="23.7109375" style="35" customWidth="1"/>
    <col min="11269" max="11517" width="10.28515625" style="35" customWidth="1"/>
    <col min="11518" max="11519" width="21.42578125" style="35" customWidth="1"/>
    <col min="11520" max="11520" width="20.7109375" style="35"/>
    <col min="11521" max="11524" width="23.7109375" style="35" customWidth="1"/>
    <col min="11525" max="11773" width="10.28515625" style="35" customWidth="1"/>
    <col min="11774" max="11775" width="21.42578125" style="35" customWidth="1"/>
    <col min="11776" max="11776" width="20.7109375" style="35"/>
    <col min="11777" max="11780" width="23.7109375" style="35" customWidth="1"/>
    <col min="11781" max="12029" width="10.28515625" style="35" customWidth="1"/>
    <col min="12030" max="12031" width="21.42578125" style="35" customWidth="1"/>
    <col min="12032" max="12032" width="20.7109375" style="35"/>
    <col min="12033" max="12036" width="23.7109375" style="35" customWidth="1"/>
    <col min="12037" max="12285" width="10.28515625" style="35" customWidth="1"/>
    <col min="12286" max="12287" width="21.42578125" style="35" customWidth="1"/>
    <col min="12288" max="12288" width="20.7109375" style="35"/>
    <col min="12289" max="12292" width="23.7109375" style="35" customWidth="1"/>
    <col min="12293" max="12541" width="10.28515625" style="35" customWidth="1"/>
    <col min="12542" max="12543" width="21.42578125" style="35" customWidth="1"/>
    <col min="12544" max="12544" width="20.7109375" style="35"/>
    <col min="12545" max="12548" width="23.7109375" style="35" customWidth="1"/>
    <col min="12549" max="12797" width="10.28515625" style="35" customWidth="1"/>
    <col min="12798" max="12799" width="21.42578125" style="35" customWidth="1"/>
    <col min="12800" max="12800" width="20.7109375" style="35"/>
    <col min="12801" max="12804" width="23.7109375" style="35" customWidth="1"/>
    <col min="12805" max="13053" width="10.28515625" style="35" customWidth="1"/>
    <col min="13054" max="13055" width="21.42578125" style="35" customWidth="1"/>
    <col min="13056" max="13056" width="20.7109375" style="35"/>
    <col min="13057" max="13060" width="23.7109375" style="35" customWidth="1"/>
    <col min="13061" max="13309" width="10.28515625" style="35" customWidth="1"/>
    <col min="13310" max="13311" width="21.42578125" style="35" customWidth="1"/>
    <col min="13312" max="13312" width="20.7109375" style="35"/>
    <col min="13313" max="13316" width="23.7109375" style="35" customWidth="1"/>
    <col min="13317" max="13565" width="10.28515625" style="35" customWidth="1"/>
    <col min="13566" max="13567" width="21.42578125" style="35" customWidth="1"/>
    <col min="13568" max="13568" width="20.7109375" style="35"/>
    <col min="13569" max="13572" width="23.7109375" style="35" customWidth="1"/>
    <col min="13573" max="13821" width="10.28515625" style="35" customWidth="1"/>
    <col min="13822" max="13823" width="21.42578125" style="35" customWidth="1"/>
    <col min="13824" max="13824" width="20.7109375" style="35"/>
    <col min="13825" max="13828" width="23.7109375" style="35" customWidth="1"/>
    <col min="13829" max="14077" width="10.28515625" style="35" customWidth="1"/>
    <col min="14078" max="14079" width="21.42578125" style="35" customWidth="1"/>
    <col min="14080" max="14080" width="20.7109375" style="35"/>
    <col min="14081" max="14084" width="23.7109375" style="35" customWidth="1"/>
    <col min="14085" max="14333" width="10.28515625" style="35" customWidth="1"/>
    <col min="14334" max="14335" width="21.42578125" style="35" customWidth="1"/>
    <col min="14336" max="14336" width="20.7109375" style="35"/>
    <col min="14337" max="14340" width="23.7109375" style="35" customWidth="1"/>
    <col min="14341" max="14589" width="10.28515625" style="35" customWidth="1"/>
    <col min="14590" max="14591" width="21.42578125" style="35" customWidth="1"/>
    <col min="14592" max="14592" width="20.7109375" style="35"/>
    <col min="14593" max="14596" width="23.7109375" style="35" customWidth="1"/>
    <col min="14597" max="14845" width="10.28515625" style="35" customWidth="1"/>
    <col min="14846" max="14847" width="21.42578125" style="35" customWidth="1"/>
    <col min="14848" max="14848" width="20.7109375" style="35"/>
    <col min="14849" max="14852" width="23.7109375" style="35" customWidth="1"/>
    <col min="14853" max="15101" width="10.28515625" style="35" customWidth="1"/>
    <col min="15102" max="15103" width="21.42578125" style="35" customWidth="1"/>
    <col min="15104" max="15104" width="20.7109375" style="35"/>
    <col min="15105" max="15108" width="23.7109375" style="35" customWidth="1"/>
    <col min="15109" max="15357" width="10.28515625" style="35" customWidth="1"/>
    <col min="15358" max="15359" width="21.42578125" style="35" customWidth="1"/>
    <col min="15360" max="15360" width="20.7109375" style="35"/>
    <col min="15361" max="15364" width="23.7109375" style="35" customWidth="1"/>
    <col min="15365" max="15613" width="10.28515625" style="35" customWidth="1"/>
    <col min="15614" max="15615" width="21.42578125" style="35" customWidth="1"/>
    <col min="15616" max="15616" width="20.7109375" style="35"/>
    <col min="15617" max="15620" width="23.7109375" style="35" customWidth="1"/>
    <col min="15621" max="15869" width="10.28515625" style="35" customWidth="1"/>
    <col min="15870" max="15871" width="21.42578125" style="35" customWidth="1"/>
    <col min="15872" max="15872" width="20.7109375" style="35"/>
    <col min="15873" max="15876" width="23.7109375" style="35" customWidth="1"/>
    <col min="15877" max="16125" width="10.28515625" style="35" customWidth="1"/>
    <col min="16126" max="16127" width="21.42578125" style="35" customWidth="1"/>
    <col min="16128" max="16128" width="20.7109375" style="35"/>
    <col min="16129" max="16132" width="23.7109375" style="35" customWidth="1"/>
    <col min="16133" max="16381" width="10.28515625" style="35" customWidth="1"/>
    <col min="16382" max="16383" width="21.42578125" style="35" customWidth="1"/>
    <col min="16384" max="16384" width="20.7109375" style="35"/>
  </cols>
  <sheetData>
    <row r="1" spans="1:12" ht="33.75" customHeight="1" thickBot="1">
      <c r="A1" s="1007" t="s">
        <v>300</v>
      </c>
      <c r="B1" s="1007"/>
      <c r="C1" s="1007"/>
      <c r="D1" s="1007"/>
      <c r="E1" s="30"/>
      <c r="F1" s="30"/>
    </row>
    <row r="2" spans="1:12" ht="38.25" customHeight="1" thickBot="1">
      <c r="A2" s="49" t="s">
        <v>68</v>
      </c>
      <c r="B2" s="50" t="s">
        <v>40</v>
      </c>
      <c r="C2" s="50" t="s">
        <v>104</v>
      </c>
      <c r="D2" s="51" t="s">
        <v>106</v>
      </c>
    </row>
    <row r="3" spans="1:12" ht="21" customHeight="1">
      <c r="A3" s="2">
        <v>1395</v>
      </c>
      <c r="B3" s="4">
        <v>145823</v>
      </c>
      <c r="C3" s="4">
        <v>18849</v>
      </c>
      <c r="D3" s="4">
        <v>126974</v>
      </c>
    </row>
    <row r="4" spans="1:12" ht="21" customHeight="1">
      <c r="A4" s="2">
        <v>1396</v>
      </c>
      <c r="B4" s="4">
        <v>141452</v>
      </c>
      <c r="C4" s="4">
        <v>10245</v>
      </c>
      <c r="D4" s="4">
        <v>131207</v>
      </c>
    </row>
    <row r="5" spans="1:12" ht="21" customHeight="1">
      <c r="A5" s="2">
        <v>1397</v>
      </c>
      <c r="B5" s="3">
        <v>145974</v>
      </c>
      <c r="C5" s="3">
        <v>11667</v>
      </c>
      <c r="D5" s="3">
        <v>134307</v>
      </c>
      <c r="L5" s="327"/>
    </row>
    <row r="6" spans="1:12" ht="21" customHeight="1">
      <c r="A6" s="2">
        <v>1398</v>
      </c>
      <c r="B6" s="3">
        <v>150599</v>
      </c>
      <c r="C6" s="3">
        <v>16963</v>
      </c>
      <c r="D6" s="3">
        <v>133636</v>
      </c>
      <c r="L6" s="327"/>
    </row>
    <row r="7" spans="1:12" ht="21" customHeight="1">
      <c r="A7" s="2">
        <v>1399</v>
      </c>
      <c r="B7" s="3">
        <v>158993</v>
      </c>
      <c r="C7" s="3">
        <v>24945</v>
      </c>
      <c r="D7" s="3">
        <v>134048</v>
      </c>
      <c r="L7" s="327"/>
    </row>
    <row r="8" spans="1:12" ht="21" customHeight="1">
      <c r="A8" s="2">
        <v>1400</v>
      </c>
      <c r="B8" s="3">
        <v>154263</v>
      </c>
      <c r="C8" s="3">
        <v>20366</v>
      </c>
      <c r="D8" s="3">
        <v>133897</v>
      </c>
      <c r="L8" s="327"/>
    </row>
    <row r="9" spans="1:12" ht="21" customHeight="1" thickBot="1">
      <c r="A9" s="2">
        <v>1401</v>
      </c>
      <c r="B9" s="3">
        <f>SUM(B10:B42)</f>
        <v>150555</v>
      </c>
      <c r="C9" s="3">
        <f t="shared" ref="C9:D9" si="0">SUM(C10:C42)</f>
        <v>19882</v>
      </c>
      <c r="D9" s="3">
        <f t="shared" si="0"/>
        <v>130673</v>
      </c>
      <c r="L9" s="327"/>
    </row>
    <row r="10" spans="1:12" ht="21" customHeight="1" thickBot="1">
      <c r="A10" s="5" t="s">
        <v>41</v>
      </c>
      <c r="B10" s="29">
        <f>C10+D10</f>
        <v>5472</v>
      </c>
      <c r="C10" s="7">
        <v>875</v>
      </c>
      <c r="D10" s="6">
        <v>4597</v>
      </c>
      <c r="L10" s="327"/>
    </row>
    <row r="11" spans="1:12" ht="21" customHeight="1" thickBot="1">
      <c r="A11" s="11" t="s">
        <v>42</v>
      </c>
      <c r="B11" s="29">
        <f t="shared" ref="B11:B42" si="1">C11+D11</f>
        <v>4869</v>
      </c>
      <c r="C11" s="21">
        <v>839</v>
      </c>
      <c r="D11" s="22">
        <v>4030</v>
      </c>
      <c r="L11" s="327"/>
    </row>
    <row r="12" spans="1:12" ht="21" customHeight="1" thickBot="1">
      <c r="A12" s="11" t="s">
        <v>43</v>
      </c>
      <c r="B12" s="29">
        <f t="shared" si="1"/>
        <v>1587</v>
      </c>
      <c r="C12" s="21">
        <v>291</v>
      </c>
      <c r="D12" s="22">
        <v>1296</v>
      </c>
      <c r="L12" s="327"/>
    </row>
    <row r="13" spans="1:12" ht="21" customHeight="1" thickBot="1">
      <c r="A13" s="11" t="s">
        <v>0</v>
      </c>
      <c r="B13" s="29">
        <f t="shared" si="1"/>
        <v>11394</v>
      </c>
      <c r="C13" s="21">
        <v>1427</v>
      </c>
      <c r="D13" s="22">
        <v>9967</v>
      </c>
      <c r="L13" s="327"/>
    </row>
    <row r="14" spans="1:12" ht="21" customHeight="1" thickBot="1">
      <c r="A14" s="11" t="s">
        <v>33</v>
      </c>
      <c r="B14" s="29">
        <f t="shared" si="1"/>
        <v>3361</v>
      </c>
      <c r="C14" s="21">
        <v>630</v>
      </c>
      <c r="D14" s="22">
        <v>2731</v>
      </c>
      <c r="L14" s="327"/>
    </row>
    <row r="15" spans="1:12" ht="21" customHeight="1" thickBot="1">
      <c r="A15" s="11" t="s">
        <v>44</v>
      </c>
      <c r="B15" s="29">
        <f t="shared" si="1"/>
        <v>483</v>
      </c>
      <c r="C15" s="21">
        <v>163</v>
      </c>
      <c r="D15" s="22">
        <v>320</v>
      </c>
      <c r="L15" s="327"/>
    </row>
    <row r="16" spans="1:12" ht="21" customHeight="1" thickBot="1">
      <c r="A16" s="11" t="s">
        <v>1</v>
      </c>
      <c r="B16" s="29">
        <f t="shared" si="1"/>
        <v>375</v>
      </c>
      <c r="C16" s="21">
        <v>234</v>
      </c>
      <c r="D16" s="22">
        <v>141</v>
      </c>
      <c r="L16" s="327"/>
    </row>
    <row r="17" spans="1:12" ht="21" customHeight="1" thickBot="1">
      <c r="A17" s="11" t="s">
        <v>45</v>
      </c>
      <c r="B17" s="29">
        <f t="shared" si="1"/>
        <v>975</v>
      </c>
      <c r="C17" s="21">
        <v>243</v>
      </c>
      <c r="D17" s="22">
        <v>732</v>
      </c>
      <c r="L17" s="327"/>
    </row>
    <row r="18" spans="1:12" ht="21" customHeight="1" thickBot="1">
      <c r="A18" s="11" t="s">
        <v>46</v>
      </c>
      <c r="B18" s="29">
        <f t="shared" si="1"/>
        <v>1308</v>
      </c>
      <c r="C18" s="21">
        <v>130</v>
      </c>
      <c r="D18" s="22">
        <v>1178</v>
      </c>
      <c r="L18" s="327"/>
    </row>
    <row r="19" spans="1:12" ht="21" customHeight="1" thickBot="1">
      <c r="A19" s="11" t="s">
        <v>47</v>
      </c>
      <c r="B19" s="29">
        <f t="shared" si="1"/>
        <v>14555</v>
      </c>
      <c r="C19" s="21">
        <v>1302</v>
      </c>
      <c r="D19" s="22">
        <v>13253</v>
      </c>
      <c r="L19" s="327"/>
    </row>
    <row r="20" spans="1:12" ht="21" customHeight="1" thickBot="1">
      <c r="A20" s="11" t="s">
        <v>28</v>
      </c>
      <c r="B20" s="29">
        <f t="shared" si="1"/>
        <v>1071</v>
      </c>
      <c r="C20" s="21">
        <v>201</v>
      </c>
      <c r="D20" s="22">
        <v>870</v>
      </c>
      <c r="L20" s="327"/>
    </row>
    <row r="21" spans="1:12" ht="21" customHeight="1" thickBot="1">
      <c r="A21" s="11" t="s">
        <v>2</v>
      </c>
      <c r="B21" s="29">
        <f t="shared" si="1"/>
        <v>3896</v>
      </c>
      <c r="C21" s="21">
        <v>790</v>
      </c>
      <c r="D21" s="22">
        <v>3106</v>
      </c>
      <c r="L21" s="327"/>
    </row>
    <row r="22" spans="1:12" ht="21" customHeight="1" thickBot="1">
      <c r="A22" s="11" t="s">
        <v>3</v>
      </c>
      <c r="B22" s="29">
        <f t="shared" si="1"/>
        <v>1398</v>
      </c>
      <c r="C22" s="21">
        <v>251</v>
      </c>
      <c r="D22" s="22">
        <v>1147</v>
      </c>
      <c r="L22" s="327"/>
    </row>
    <row r="23" spans="1:12" ht="21" customHeight="1" thickBot="1">
      <c r="A23" s="11" t="s">
        <v>4</v>
      </c>
      <c r="B23" s="29">
        <f t="shared" si="1"/>
        <v>1349</v>
      </c>
      <c r="C23" s="21">
        <v>238</v>
      </c>
      <c r="D23" s="22">
        <v>1111</v>
      </c>
      <c r="L23" s="327"/>
    </row>
    <row r="24" spans="1:12" ht="21" customHeight="1" thickBot="1">
      <c r="A24" s="11" t="s">
        <v>48</v>
      </c>
      <c r="B24" s="29">
        <f t="shared" si="1"/>
        <v>2221</v>
      </c>
      <c r="C24" s="21">
        <v>176</v>
      </c>
      <c r="D24" s="22">
        <v>2045</v>
      </c>
      <c r="L24" s="327"/>
    </row>
    <row r="25" spans="1:12" ht="21" customHeight="1" thickBot="1">
      <c r="A25" s="11" t="s">
        <v>49</v>
      </c>
      <c r="B25" s="29">
        <f t="shared" si="1"/>
        <v>1380</v>
      </c>
      <c r="C25" s="21">
        <v>309</v>
      </c>
      <c r="D25" s="22">
        <v>1071</v>
      </c>
      <c r="L25" s="327"/>
    </row>
    <row r="26" spans="1:12" ht="21" customHeight="1" thickBot="1">
      <c r="A26" s="11" t="s">
        <v>50</v>
      </c>
      <c r="B26" s="29">
        <f t="shared" si="1"/>
        <v>655</v>
      </c>
      <c r="C26" s="21">
        <v>95</v>
      </c>
      <c r="D26" s="22">
        <v>560</v>
      </c>
      <c r="L26" s="327"/>
    </row>
    <row r="27" spans="1:12" ht="21" customHeight="1" thickBot="1">
      <c r="A27" s="11" t="s">
        <v>51</v>
      </c>
      <c r="B27" s="29">
        <f t="shared" si="1"/>
        <v>17977</v>
      </c>
      <c r="C27" s="21">
        <v>3924</v>
      </c>
      <c r="D27" s="22">
        <v>14053</v>
      </c>
      <c r="L27" s="327"/>
    </row>
    <row r="28" spans="1:12" ht="21" customHeight="1" thickBot="1">
      <c r="A28" s="11" t="s">
        <v>5</v>
      </c>
      <c r="B28" s="29">
        <f t="shared" si="1"/>
        <v>6715</v>
      </c>
      <c r="C28" s="21">
        <v>1279</v>
      </c>
      <c r="D28" s="22">
        <v>5436</v>
      </c>
      <c r="L28" s="327"/>
    </row>
    <row r="29" spans="1:12" ht="21" customHeight="1" thickBot="1">
      <c r="A29" s="11" t="s">
        <v>52</v>
      </c>
      <c r="B29" s="29">
        <f t="shared" si="1"/>
        <v>1609</v>
      </c>
      <c r="C29" s="21">
        <v>395</v>
      </c>
      <c r="D29" s="22">
        <v>1214</v>
      </c>
      <c r="L29" s="327"/>
    </row>
    <row r="30" spans="1:12" ht="21" customHeight="1" thickBot="1">
      <c r="A30" s="11" t="s">
        <v>6</v>
      </c>
      <c r="B30" s="29">
        <f t="shared" si="1"/>
        <v>37626</v>
      </c>
      <c r="C30" s="21">
        <v>534</v>
      </c>
      <c r="D30" s="22">
        <v>37092</v>
      </c>
      <c r="L30" s="327"/>
    </row>
    <row r="31" spans="1:12" ht="21" customHeight="1" thickBot="1">
      <c r="A31" s="11" t="s">
        <v>53</v>
      </c>
      <c r="B31" s="29">
        <f t="shared" si="1"/>
        <v>2472</v>
      </c>
      <c r="C31" s="21">
        <v>301</v>
      </c>
      <c r="D31" s="22">
        <v>2171</v>
      </c>
      <c r="L31" s="327"/>
    </row>
    <row r="32" spans="1:12" ht="21" customHeight="1" thickBot="1">
      <c r="A32" s="11" t="s">
        <v>54</v>
      </c>
      <c r="B32" s="29">
        <f t="shared" si="1"/>
        <v>2885</v>
      </c>
      <c r="C32" s="21">
        <v>792</v>
      </c>
      <c r="D32" s="22">
        <v>2093</v>
      </c>
      <c r="L32" s="327"/>
    </row>
    <row r="33" spans="1:12" ht="21" customHeight="1" thickBot="1">
      <c r="A33" s="11" t="s">
        <v>55</v>
      </c>
      <c r="B33" s="29">
        <f t="shared" si="1"/>
        <v>1983</v>
      </c>
      <c r="C33" s="21">
        <v>450</v>
      </c>
      <c r="D33" s="22">
        <v>1533</v>
      </c>
      <c r="L33" s="327"/>
    </row>
    <row r="34" spans="1:12" ht="21" customHeight="1" thickBot="1">
      <c r="A34" s="11" t="s">
        <v>56</v>
      </c>
      <c r="B34" s="29">
        <f t="shared" si="1"/>
        <v>637</v>
      </c>
      <c r="C34" s="21">
        <v>118</v>
      </c>
      <c r="D34" s="22">
        <v>519</v>
      </c>
      <c r="L34" s="327"/>
    </row>
    <row r="35" spans="1:12" ht="21" customHeight="1" thickBot="1">
      <c r="A35" s="11" t="s">
        <v>7</v>
      </c>
      <c r="B35" s="29">
        <f t="shared" si="1"/>
        <v>4646</v>
      </c>
      <c r="C35" s="21">
        <v>497</v>
      </c>
      <c r="D35" s="22">
        <v>4149</v>
      </c>
      <c r="L35" s="327"/>
    </row>
    <row r="36" spans="1:12" ht="21" customHeight="1" thickBot="1">
      <c r="A36" s="11" t="s">
        <v>57</v>
      </c>
      <c r="B36" s="29">
        <f t="shared" si="1"/>
        <v>2537</v>
      </c>
      <c r="C36" s="21">
        <v>666</v>
      </c>
      <c r="D36" s="22">
        <v>1871</v>
      </c>
      <c r="L36" s="327"/>
    </row>
    <row r="37" spans="1:12" ht="21" customHeight="1" thickBot="1">
      <c r="A37" s="11" t="s">
        <v>8</v>
      </c>
      <c r="B37" s="29">
        <f t="shared" si="1"/>
        <v>1797</v>
      </c>
      <c r="C37" s="21">
        <v>483</v>
      </c>
      <c r="D37" s="22">
        <v>1314</v>
      </c>
      <c r="L37" s="327"/>
    </row>
    <row r="38" spans="1:12" ht="21" customHeight="1" thickBot="1">
      <c r="A38" s="11" t="s">
        <v>9</v>
      </c>
      <c r="B38" s="29">
        <f t="shared" si="1"/>
        <v>4375</v>
      </c>
      <c r="C38" s="21">
        <v>673</v>
      </c>
      <c r="D38" s="22">
        <v>3702</v>
      </c>
      <c r="L38" s="327"/>
    </row>
    <row r="39" spans="1:12" ht="21" customHeight="1" thickBot="1">
      <c r="A39" s="11" t="s">
        <v>58</v>
      </c>
      <c r="B39" s="29">
        <f t="shared" si="1"/>
        <v>1637</v>
      </c>
      <c r="C39" s="21">
        <v>352</v>
      </c>
      <c r="D39" s="22">
        <v>1285</v>
      </c>
    </row>
    <row r="40" spans="1:12" ht="21" customHeight="1" thickBot="1">
      <c r="A40" s="11" t="s">
        <v>10</v>
      </c>
      <c r="B40" s="29">
        <f t="shared" si="1"/>
        <v>2476</v>
      </c>
      <c r="C40" s="21">
        <v>243</v>
      </c>
      <c r="D40" s="22">
        <v>2233</v>
      </c>
    </row>
    <row r="41" spans="1:12" ht="21" customHeight="1" thickBot="1">
      <c r="A41" s="11" t="s">
        <v>11</v>
      </c>
      <c r="B41" s="29">
        <f t="shared" si="1"/>
        <v>2258</v>
      </c>
      <c r="C41" s="21">
        <v>527</v>
      </c>
      <c r="D41" s="22">
        <v>1731</v>
      </c>
    </row>
    <row r="42" spans="1:12" ht="21" customHeight="1" thickBot="1">
      <c r="A42" s="11" t="s">
        <v>59</v>
      </c>
      <c r="B42" s="29">
        <f t="shared" si="1"/>
        <v>2576</v>
      </c>
      <c r="C42" s="21">
        <v>454</v>
      </c>
      <c r="D42" s="22">
        <v>2122</v>
      </c>
    </row>
  </sheetData>
  <mergeCells count="1">
    <mergeCell ref="A1:D1"/>
  </mergeCells>
  <printOptions horizontalCentered="1" verticalCentered="1"/>
  <pageMargins left="0.39370078740157483" right="0.59055118110236227" top="0.19685039370078741" bottom="0.39370078740157483" header="0" footer="0"/>
  <pageSetup paperSize="9" scale="91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98CD2-41DF-4140-AB4F-699F57DE937A}">
  <sheetPr>
    <tabColor indexed="24"/>
    <pageSetUpPr fitToPage="1"/>
  </sheetPr>
  <dimension ref="A1:L42"/>
  <sheetViews>
    <sheetView rightToLeft="1" view="pageBreakPreview" zoomScale="60" zoomScaleNormal="100" workbookViewId="0">
      <selection sqref="A1:D1"/>
    </sheetView>
  </sheetViews>
  <sheetFormatPr defaultColWidth="20.5703125" defaultRowHeight="15.75"/>
  <cols>
    <col min="1" max="4" width="23.7109375" style="35" customWidth="1"/>
    <col min="5" max="5" width="0" style="35" hidden="1" customWidth="1"/>
    <col min="6" max="6" width="11.5703125" style="35" hidden="1" customWidth="1"/>
    <col min="7" max="251" width="10.28515625" style="35" customWidth="1"/>
    <col min="252" max="256" width="20.5703125" style="35"/>
    <col min="257" max="260" width="23.7109375" style="35" customWidth="1"/>
    <col min="261" max="262" width="0" style="35" hidden="1" customWidth="1"/>
    <col min="263" max="507" width="10.28515625" style="35" customWidth="1"/>
    <col min="508" max="512" width="20.5703125" style="35"/>
    <col min="513" max="516" width="23.7109375" style="35" customWidth="1"/>
    <col min="517" max="518" width="0" style="35" hidden="1" customWidth="1"/>
    <col min="519" max="763" width="10.28515625" style="35" customWidth="1"/>
    <col min="764" max="768" width="20.5703125" style="35"/>
    <col min="769" max="772" width="23.7109375" style="35" customWidth="1"/>
    <col min="773" max="774" width="0" style="35" hidden="1" customWidth="1"/>
    <col min="775" max="1019" width="10.28515625" style="35" customWidth="1"/>
    <col min="1020" max="1024" width="20.5703125" style="35"/>
    <col min="1025" max="1028" width="23.7109375" style="35" customWidth="1"/>
    <col min="1029" max="1030" width="0" style="35" hidden="1" customWidth="1"/>
    <col min="1031" max="1275" width="10.28515625" style="35" customWidth="1"/>
    <col min="1276" max="1280" width="20.5703125" style="35"/>
    <col min="1281" max="1284" width="23.7109375" style="35" customWidth="1"/>
    <col min="1285" max="1286" width="0" style="35" hidden="1" customWidth="1"/>
    <col min="1287" max="1531" width="10.28515625" style="35" customWidth="1"/>
    <col min="1532" max="1536" width="20.5703125" style="35"/>
    <col min="1537" max="1540" width="23.7109375" style="35" customWidth="1"/>
    <col min="1541" max="1542" width="0" style="35" hidden="1" customWidth="1"/>
    <col min="1543" max="1787" width="10.28515625" style="35" customWidth="1"/>
    <col min="1788" max="1792" width="20.5703125" style="35"/>
    <col min="1793" max="1796" width="23.7109375" style="35" customWidth="1"/>
    <col min="1797" max="1798" width="0" style="35" hidden="1" customWidth="1"/>
    <col min="1799" max="2043" width="10.28515625" style="35" customWidth="1"/>
    <col min="2044" max="2048" width="20.5703125" style="35"/>
    <col min="2049" max="2052" width="23.7109375" style="35" customWidth="1"/>
    <col min="2053" max="2054" width="0" style="35" hidden="1" customWidth="1"/>
    <col min="2055" max="2299" width="10.28515625" style="35" customWidth="1"/>
    <col min="2300" max="2304" width="20.5703125" style="35"/>
    <col min="2305" max="2308" width="23.7109375" style="35" customWidth="1"/>
    <col min="2309" max="2310" width="0" style="35" hidden="1" customWidth="1"/>
    <col min="2311" max="2555" width="10.28515625" style="35" customWidth="1"/>
    <col min="2556" max="2560" width="20.5703125" style="35"/>
    <col min="2561" max="2564" width="23.7109375" style="35" customWidth="1"/>
    <col min="2565" max="2566" width="0" style="35" hidden="1" customWidth="1"/>
    <col min="2567" max="2811" width="10.28515625" style="35" customWidth="1"/>
    <col min="2812" max="2816" width="20.5703125" style="35"/>
    <col min="2817" max="2820" width="23.7109375" style="35" customWidth="1"/>
    <col min="2821" max="2822" width="0" style="35" hidden="1" customWidth="1"/>
    <col min="2823" max="3067" width="10.28515625" style="35" customWidth="1"/>
    <col min="3068" max="3072" width="20.5703125" style="35"/>
    <col min="3073" max="3076" width="23.7109375" style="35" customWidth="1"/>
    <col min="3077" max="3078" width="0" style="35" hidden="1" customWidth="1"/>
    <col min="3079" max="3323" width="10.28515625" style="35" customWidth="1"/>
    <col min="3324" max="3328" width="20.5703125" style="35"/>
    <col min="3329" max="3332" width="23.7109375" style="35" customWidth="1"/>
    <col min="3333" max="3334" width="0" style="35" hidden="1" customWidth="1"/>
    <col min="3335" max="3579" width="10.28515625" style="35" customWidth="1"/>
    <col min="3580" max="3584" width="20.5703125" style="35"/>
    <col min="3585" max="3588" width="23.7109375" style="35" customWidth="1"/>
    <col min="3589" max="3590" width="0" style="35" hidden="1" customWidth="1"/>
    <col min="3591" max="3835" width="10.28515625" style="35" customWidth="1"/>
    <col min="3836" max="3840" width="20.5703125" style="35"/>
    <col min="3841" max="3844" width="23.7109375" style="35" customWidth="1"/>
    <col min="3845" max="3846" width="0" style="35" hidden="1" customWidth="1"/>
    <col min="3847" max="4091" width="10.28515625" style="35" customWidth="1"/>
    <col min="4092" max="4096" width="20.5703125" style="35"/>
    <col min="4097" max="4100" width="23.7109375" style="35" customWidth="1"/>
    <col min="4101" max="4102" width="0" style="35" hidden="1" customWidth="1"/>
    <col min="4103" max="4347" width="10.28515625" style="35" customWidth="1"/>
    <col min="4348" max="4352" width="20.5703125" style="35"/>
    <col min="4353" max="4356" width="23.7109375" style="35" customWidth="1"/>
    <col min="4357" max="4358" width="0" style="35" hidden="1" customWidth="1"/>
    <col min="4359" max="4603" width="10.28515625" style="35" customWidth="1"/>
    <col min="4604" max="4608" width="20.5703125" style="35"/>
    <col min="4609" max="4612" width="23.7109375" style="35" customWidth="1"/>
    <col min="4613" max="4614" width="0" style="35" hidden="1" customWidth="1"/>
    <col min="4615" max="4859" width="10.28515625" style="35" customWidth="1"/>
    <col min="4860" max="4864" width="20.5703125" style="35"/>
    <col min="4865" max="4868" width="23.7109375" style="35" customWidth="1"/>
    <col min="4869" max="4870" width="0" style="35" hidden="1" customWidth="1"/>
    <col min="4871" max="5115" width="10.28515625" style="35" customWidth="1"/>
    <col min="5116" max="5120" width="20.5703125" style="35"/>
    <col min="5121" max="5124" width="23.7109375" style="35" customWidth="1"/>
    <col min="5125" max="5126" width="0" style="35" hidden="1" customWidth="1"/>
    <col min="5127" max="5371" width="10.28515625" style="35" customWidth="1"/>
    <col min="5372" max="5376" width="20.5703125" style="35"/>
    <col min="5377" max="5380" width="23.7109375" style="35" customWidth="1"/>
    <col min="5381" max="5382" width="0" style="35" hidden="1" customWidth="1"/>
    <col min="5383" max="5627" width="10.28515625" style="35" customWidth="1"/>
    <col min="5628" max="5632" width="20.5703125" style="35"/>
    <col min="5633" max="5636" width="23.7109375" style="35" customWidth="1"/>
    <col min="5637" max="5638" width="0" style="35" hidden="1" customWidth="1"/>
    <col min="5639" max="5883" width="10.28515625" style="35" customWidth="1"/>
    <col min="5884" max="5888" width="20.5703125" style="35"/>
    <col min="5889" max="5892" width="23.7109375" style="35" customWidth="1"/>
    <col min="5893" max="5894" width="0" style="35" hidden="1" customWidth="1"/>
    <col min="5895" max="6139" width="10.28515625" style="35" customWidth="1"/>
    <col min="6140" max="6144" width="20.5703125" style="35"/>
    <col min="6145" max="6148" width="23.7109375" style="35" customWidth="1"/>
    <col min="6149" max="6150" width="0" style="35" hidden="1" customWidth="1"/>
    <col min="6151" max="6395" width="10.28515625" style="35" customWidth="1"/>
    <col min="6396" max="6400" width="20.5703125" style="35"/>
    <col min="6401" max="6404" width="23.7109375" style="35" customWidth="1"/>
    <col min="6405" max="6406" width="0" style="35" hidden="1" customWidth="1"/>
    <col min="6407" max="6651" width="10.28515625" style="35" customWidth="1"/>
    <col min="6652" max="6656" width="20.5703125" style="35"/>
    <col min="6657" max="6660" width="23.7109375" style="35" customWidth="1"/>
    <col min="6661" max="6662" width="0" style="35" hidden="1" customWidth="1"/>
    <col min="6663" max="6907" width="10.28515625" style="35" customWidth="1"/>
    <col min="6908" max="6912" width="20.5703125" style="35"/>
    <col min="6913" max="6916" width="23.7109375" style="35" customWidth="1"/>
    <col min="6917" max="6918" width="0" style="35" hidden="1" customWidth="1"/>
    <col min="6919" max="7163" width="10.28515625" style="35" customWidth="1"/>
    <col min="7164" max="7168" width="20.5703125" style="35"/>
    <col min="7169" max="7172" width="23.7109375" style="35" customWidth="1"/>
    <col min="7173" max="7174" width="0" style="35" hidden="1" customWidth="1"/>
    <col min="7175" max="7419" width="10.28515625" style="35" customWidth="1"/>
    <col min="7420" max="7424" width="20.5703125" style="35"/>
    <col min="7425" max="7428" width="23.7109375" style="35" customWidth="1"/>
    <col min="7429" max="7430" width="0" style="35" hidden="1" customWidth="1"/>
    <col min="7431" max="7675" width="10.28515625" style="35" customWidth="1"/>
    <col min="7676" max="7680" width="20.5703125" style="35"/>
    <col min="7681" max="7684" width="23.7109375" style="35" customWidth="1"/>
    <col min="7685" max="7686" width="0" style="35" hidden="1" customWidth="1"/>
    <col min="7687" max="7931" width="10.28515625" style="35" customWidth="1"/>
    <col min="7932" max="7936" width="20.5703125" style="35"/>
    <col min="7937" max="7940" width="23.7109375" style="35" customWidth="1"/>
    <col min="7941" max="7942" width="0" style="35" hidden="1" customWidth="1"/>
    <col min="7943" max="8187" width="10.28515625" style="35" customWidth="1"/>
    <col min="8188" max="8192" width="20.5703125" style="35"/>
    <col min="8193" max="8196" width="23.7109375" style="35" customWidth="1"/>
    <col min="8197" max="8198" width="0" style="35" hidden="1" customWidth="1"/>
    <col min="8199" max="8443" width="10.28515625" style="35" customWidth="1"/>
    <col min="8444" max="8448" width="20.5703125" style="35"/>
    <col min="8449" max="8452" width="23.7109375" style="35" customWidth="1"/>
    <col min="8453" max="8454" width="0" style="35" hidden="1" customWidth="1"/>
    <col min="8455" max="8699" width="10.28515625" style="35" customWidth="1"/>
    <col min="8700" max="8704" width="20.5703125" style="35"/>
    <col min="8705" max="8708" width="23.7109375" style="35" customWidth="1"/>
    <col min="8709" max="8710" width="0" style="35" hidden="1" customWidth="1"/>
    <col min="8711" max="8955" width="10.28515625" style="35" customWidth="1"/>
    <col min="8956" max="8960" width="20.5703125" style="35"/>
    <col min="8961" max="8964" width="23.7109375" style="35" customWidth="1"/>
    <col min="8965" max="8966" width="0" style="35" hidden="1" customWidth="1"/>
    <col min="8967" max="9211" width="10.28515625" style="35" customWidth="1"/>
    <col min="9212" max="9216" width="20.5703125" style="35"/>
    <col min="9217" max="9220" width="23.7109375" style="35" customWidth="1"/>
    <col min="9221" max="9222" width="0" style="35" hidden="1" customWidth="1"/>
    <col min="9223" max="9467" width="10.28515625" style="35" customWidth="1"/>
    <col min="9468" max="9472" width="20.5703125" style="35"/>
    <col min="9473" max="9476" width="23.7109375" style="35" customWidth="1"/>
    <col min="9477" max="9478" width="0" style="35" hidden="1" customWidth="1"/>
    <col min="9479" max="9723" width="10.28515625" style="35" customWidth="1"/>
    <col min="9724" max="9728" width="20.5703125" style="35"/>
    <col min="9729" max="9732" width="23.7109375" style="35" customWidth="1"/>
    <col min="9733" max="9734" width="0" style="35" hidden="1" customWidth="1"/>
    <col min="9735" max="9979" width="10.28515625" style="35" customWidth="1"/>
    <col min="9980" max="9984" width="20.5703125" style="35"/>
    <col min="9985" max="9988" width="23.7109375" style="35" customWidth="1"/>
    <col min="9989" max="9990" width="0" style="35" hidden="1" customWidth="1"/>
    <col min="9991" max="10235" width="10.28515625" style="35" customWidth="1"/>
    <col min="10236" max="10240" width="20.5703125" style="35"/>
    <col min="10241" max="10244" width="23.7109375" style="35" customWidth="1"/>
    <col min="10245" max="10246" width="0" style="35" hidden="1" customWidth="1"/>
    <col min="10247" max="10491" width="10.28515625" style="35" customWidth="1"/>
    <col min="10492" max="10496" width="20.5703125" style="35"/>
    <col min="10497" max="10500" width="23.7109375" style="35" customWidth="1"/>
    <col min="10501" max="10502" width="0" style="35" hidden="1" customWidth="1"/>
    <col min="10503" max="10747" width="10.28515625" style="35" customWidth="1"/>
    <col min="10748" max="10752" width="20.5703125" style="35"/>
    <col min="10753" max="10756" width="23.7109375" style="35" customWidth="1"/>
    <col min="10757" max="10758" width="0" style="35" hidden="1" customWidth="1"/>
    <col min="10759" max="11003" width="10.28515625" style="35" customWidth="1"/>
    <col min="11004" max="11008" width="20.5703125" style="35"/>
    <col min="11009" max="11012" width="23.7109375" style="35" customWidth="1"/>
    <col min="11013" max="11014" width="0" style="35" hidden="1" customWidth="1"/>
    <col min="11015" max="11259" width="10.28515625" style="35" customWidth="1"/>
    <col min="11260" max="11264" width="20.5703125" style="35"/>
    <col min="11265" max="11268" width="23.7109375" style="35" customWidth="1"/>
    <col min="11269" max="11270" width="0" style="35" hidden="1" customWidth="1"/>
    <col min="11271" max="11515" width="10.28515625" style="35" customWidth="1"/>
    <col min="11516" max="11520" width="20.5703125" style="35"/>
    <col min="11521" max="11524" width="23.7109375" style="35" customWidth="1"/>
    <col min="11525" max="11526" width="0" style="35" hidden="1" customWidth="1"/>
    <col min="11527" max="11771" width="10.28515625" style="35" customWidth="1"/>
    <col min="11772" max="11776" width="20.5703125" style="35"/>
    <col min="11777" max="11780" width="23.7109375" style="35" customWidth="1"/>
    <col min="11781" max="11782" width="0" style="35" hidden="1" customWidth="1"/>
    <col min="11783" max="12027" width="10.28515625" style="35" customWidth="1"/>
    <col min="12028" max="12032" width="20.5703125" style="35"/>
    <col min="12033" max="12036" width="23.7109375" style="35" customWidth="1"/>
    <col min="12037" max="12038" width="0" style="35" hidden="1" customWidth="1"/>
    <col min="12039" max="12283" width="10.28515625" style="35" customWidth="1"/>
    <col min="12284" max="12288" width="20.5703125" style="35"/>
    <col min="12289" max="12292" width="23.7109375" style="35" customWidth="1"/>
    <col min="12293" max="12294" width="0" style="35" hidden="1" customWidth="1"/>
    <col min="12295" max="12539" width="10.28515625" style="35" customWidth="1"/>
    <col min="12540" max="12544" width="20.5703125" style="35"/>
    <col min="12545" max="12548" width="23.7109375" style="35" customWidth="1"/>
    <col min="12549" max="12550" width="0" style="35" hidden="1" customWidth="1"/>
    <col min="12551" max="12795" width="10.28515625" style="35" customWidth="1"/>
    <col min="12796" max="12800" width="20.5703125" style="35"/>
    <col min="12801" max="12804" width="23.7109375" style="35" customWidth="1"/>
    <col min="12805" max="12806" width="0" style="35" hidden="1" customWidth="1"/>
    <col min="12807" max="13051" width="10.28515625" style="35" customWidth="1"/>
    <col min="13052" max="13056" width="20.5703125" style="35"/>
    <col min="13057" max="13060" width="23.7109375" style="35" customWidth="1"/>
    <col min="13061" max="13062" width="0" style="35" hidden="1" customWidth="1"/>
    <col min="13063" max="13307" width="10.28515625" style="35" customWidth="1"/>
    <col min="13308" max="13312" width="20.5703125" style="35"/>
    <col min="13313" max="13316" width="23.7109375" style="35" customWidth="1"/>
    <col min="13317" max="13318" width="0" style="35" hidden="1" customWidth="1"/>
    <col min="13319" max="13563" width="10.28515625" style="35" customWidth="1"/>
    <col min="13564" max="13568" width="20.5703125" style="35"/>
    <col min="13569" max="13572" width="23.7109375" style="35" customWidth="1"/>
    <col min="13573" max="13574" width="0" style="35" hidden="1" customWidth="1"/>
    <col min="13575" max="13819" width="10.28515625" style="35" customWidth="1"/>
    <col min="13820" max="13824" width="20.5703125" style="35"/>
    <col min="13825" max="13828" width="23.7109375" style="35" customWidth="1"/>
    <col min="13829" max="13830" width="0" style="35" hidden="1" customWidth="1"/>
    <col min="13831" max="14075" width="10.28515625" style="35" customWidth="1"/>
    <col min="14076" max="14080" width="20.5703125" style="35"/>
    <col min="14081" max="14084" width="23.7109375" style="35" customWidth="1"/>
    <col min="14085" max="14086" width="0" style="35" hidden="1" customWidth="1"/>
    <col min="14087" max="14331" width="10.28515625" style="35" customWidth="1"/>
    <col min="14332" max="14336" width="20.5703125" style="35"/>
    <col min="14337" max="14340" width="23.7109375" style="35" customWidth="1"/>
    <col min="14341" max="14342" width="0" style="35" hidden="1" customWidth="1"/>
    <col min="14343" max="14587" width="10.28515625" style="35" customWidth="1"/>
    <col min="14588" max="14592" width="20.5703125" style="35"/>
    <col min="14593" max="14596" width="23.7109375" style="35" customWidth="1"/>
    <col min="14597" max="14598" width="0" style="35" hidden="1" customWidth="1"/>
    <col min="14599" max="14843" width="10.28515625" style="35" customWidth="1"/>
    <col min="14844" max="14848" width="20.5703125" style="35"/>
    <col min="14849" max="14852" width="23.7109375" style="35" customWidth="1"/>
    <col min="14853" max="14854" width="0" style="35" hidden="1" customWidth="1"/>
    <col min="14855" max="15099" width="10.28515625" style="35" customWidth="1"/>
    <col min="15100" max="15104" width="20.5703125" style="35"/>
    <col min="15105" max="15108" width="23.7109375" style="35" customWidth="1"/>
    <col min="15109" max="15110" width="0" style="35" hidden="1" customWidth="1"/>
    <col min="15111" max="15355" width="10.28515625" style="35" customWidth="1"/>
    <col min="15356" max="15360" width="20.5703125" style="35"/>
    <col min="15361" max="15364" width="23.7109375" style="35" customWidth="1"/>
    <col min="15365" max="15366" width="0" style="35" hidden="1" customWidth="1"/>
    <col min="15367" max="15611" width="10.28515625" style="35" customWidth="1"/>
    <col min="15612" max="15616" width="20.5703125" style="35"/>
    <col min="15617" max="15620" width="23.7109375" style="35" customWidth="1"/>
    <col min="15621" max="15622" width="0" style="35" hidden="1" customWidth="1"/>
    <col min="15623" max="15867" width="10.28515625" style="35" customWidth="1"/>
    <col min="15868" max="15872" width="20.5703125" style="35"/>
    <col min="15873" max="15876" width="23.7109375" style="35" customWidth="1"/>
    <col min="15877" max="15878" width="0" style="35" hidden="1" customWidth="1"/>
    <col min="15879" max="16123" width="10.28515625" style="35" customWidth="1"/>
    <col min="16124" max="16128" width="20.5703125" style="35"/>
    <col min="16129" max="16132" width="23.7109375" style="35" customWidth="1"/>
    <col min="16133" max="16134" width="0" style="35" hidden="1" customWidth="1"/>
    <col min="16135" max="16379" width="10.28515625" style="35" customWidth="1"/>
    <col min="16380" max="16384" width="20.5703125" style="35"/>
  </cols>
  <sheetData>
    <row r="1" spans="1:12" s="53" customFormat="1" ht="33.75" customHeight="1" thickBot="1">
      <c r="A1" s="1007" t="s">
        <v>301</v>
      </c>
      <c r="B1" s="1007"/>
      <c r="C1" s="1007"/>
      <c r="D1" s="1007"/>
      <c r="E1" s="284"/>
      <c r="F1" s="284"/>
    </row>
    <row r="2" spans="1:12" ht="39" customHeight="1" thickBot="1">
      <c r="A2" s="117" t="s">
        <v>68</v>
      </c>
      <c r="B2" s="54" t="s">
        <v>32</v>
      </c>
      <c r="C2" s="54" t="s">
        <v>107</v>
      </c>
      <c r="D2" s="54" t="s">
        <v>105</v>
      </c>
      <c r="E2" s="55" t="s">
        <v>108</v>
      </c>
      <c r="F2" s="56"/>
    </row>
    <row r="3" spans="1:12" ht="21" customHeight="1">
      <c r="A3" s="2">
        <v>1395</v>
      </c>
      <c r="B3" s="3">
        <v>204775</v>
      </c>
      <c r="C3" s="3">
        <v>49203</v>
      </c>
      <c r="D3" s="3">
        <v>155572</v>
      </c>
      <c r="E3" s="57"/>
      <c r="F3" s="57"/>
    </row>
    <row r="4" spans="1:12" ht="21" customHeight="1">
      <c r="A4" s="2">
        <v>1396</v>
      </c>
      <c r="B4" s="3">
        <v>213032</v>
      </c>
      <c r="C4" s="3">
        <v>54565</v>
      </c>
      <c r="D4" s="3">
        <v>158467</v>
      </c>
      <c r="E4" s="57"/>
      <c r="F4" s="57"/>
    </row>
    <row r="5" spans="1:12" ht="21" customHeight="1">
      <c r="A5" s="2">
        <v>1397</v>
      </c>
      <c r="B5" s="3">
        <v>246865</v>
      </c>
      <c r="C5" s="3">
        <v>64165</v>
      </c>
      <c r="D5" s="3">
        <v>182700</v>
      </c>
      <c r="E5" s="57">
        <v>0</v>
      </c>
      <c r="F5" s="57">
        <v>0</v>
      </c>
      <c r="L5" s="327"/>
    </row>
    <row r="6" spans="1:12" ht="21" customHeight="1">
      <c r="A6" s="2">
        <v>1398</v>
      </c>
      <c r="B6" s="3">
        <v>225942</v>
      </c>
      <c r="C6" s="3">
        <v>63550</v>
      </c>
      <c r="D6" s="3">
        <v>162392</v>
      </c>
      <c r="E6" s="57"/>
      <c r="F6" s="57"/>
      <c r="L6" s="327"/>
    </row>
    <row r="7" spans="1:12" ht="21" customHeight="1">
      <c r="A7" s="2">
        <v>1399</v>
      </c>
      <c r="B7" s="3">
        <v>213982</v>
      </c>
      <c r="C7" s="3">
        <v>69568</v>
      </c>
      <c r="D7" s="3">
        <v>144414</v>
      </c>
      <c r="E7" s="57"/>
      <c r="F7" s="57"/>
      <c r="L7" s="327"/>
    </row>
    <row r="8" spans="1:12" ht="21" customHeight="1">
      <c r="A8" s="2">
        <v>1400</v>
      </c>
      <c r="B8" s="3">
        <v>173400</v>
      </c>
      <c r="C8" s="3">
        <v>57624</v>
      </c>
      <c r="D8" s="3">
        <v>115776</v>
      </c>
      <c r="E8" s="57"/>
      <c r="F8" s="57"/>
      <c r="L8" s="327"/>
    </row>
    <row r="9" spans="1:12" ht="21" customHeight="1" thickBot="1">
      <c r="A9" s="2">
        <v>1401</v>
      </c>
      <c r="B9" s="3">
        <f>SUM(B10:B42)</f>
        <v>165102</v>
      </c>
      <c r="C9" s="3">
        <f t="shared" ref="C9:D9" si="0">SUM(C10:C42)</f>
        <v>58713</v>
      </c>
      <c r="D9" s="3">
        <f t="shared" si="0"/>
        <v>106389</v>
      </c>
      <c r="E9" s="57"/>
      <c r="F9" s="57"/>
      <c r="L9" s="327"/>
    </row>
    <row r="10" spans="1:12" ht="21" customHeight="1" thickBot="1">
      <c r="A10" s="5" t="s">
        <v>41</v>
      </c>
      <c r="B10" s="10">
        <f>C10+D10</f>
        <v>7677</v>
      </c>
      <c r="C10" s="7">
        <v>2192</v>
      </c>
      <c r="D10" s="58">
        <v>5485</v>
      </c>
      <c r="E10" s="59">
        <v>17827</v>
      </c>
      <c r="F10" s="60">
        <v>26035</v>
      </c>
      <c r="L10" s="327"/>
    </row>
    <row r="11" spans="1:12" ht="21" customHeight="1" thickBot="1">
      <c r="A11" s="11" t="s">
        <v>42</v>
      </c>
      <c r="B11" s="10">
        <f t="shared" ref="B11:B42" si="1">C11+D11</f>
        <v>6010</v>
      </c>
      <c r="C11" s="21">
        <v>1452</v>
      </c>
      <c r="D11" s="61">
        <v>4558</v>
      </c>
      <c r="E11" s="62">
        <v>9874</v>
      </c>
      <c r="F11" s="63">
        <v>13966</v>
      </c>
      <c r="L11" s="327"/>
    </row>
    <row r="12" spans="1:12" ht="21" customHeight="1" thickBot="1">
      <c r="A12" s="11" t="s">
        <v>43</v>
      </c>
      <c r="B12" s="10">
        <f t="shared" si="1"/>
        <v>1624</v>
      </c>
      <c r="C12" s="21">
        <v>429</v>
      </c>
      <c r="D12" s="61">
        <v>1195</v>
      </c>
      <c r="E12" s="62">
        <v>4158</v>
      </c>
      <c r="F12" s="63">
        <v>5624</v>
      </c>
      <c r="L12" s="327"/>
    </row>
    <row r="13" spans="1:12" ht="21" customHeight="1" thickBot="1">
      <c r="A13" s="11" t="s">
        <v>0</v>
      </c>
      <c r="B13" s="10">
        <f t="shared" si="1"/>
        <v>15062</v>
      </c>
      <c r="C13" s="21">
        <v>5489</v>
      </c>
      <c r="D13" s="61">
        <v>9573</v>
      </c>
      <c r="E13" s="62">
        <v>22446.17595485492</v>
      </c>
      <c r="F13" s="63">
        <v>36049.175954854916</v>
      </c>
      <c r="L13" s="327"/>
    </row>
    <row r="14" spans="1:12" ht="21" customHeight="1" thickBot="1">
      <c r="A14" s="11" t="s">
        <v>33</v>
      </c>
      <c r="B14" s="10">
        <f t="shared" si="1"/>
        <v>10606</v>
      </c>
      <c r="C14" s="21">
        <v>4373</v>
      </c>
      <c r="D14" s="61">
        <v>6233</v>
      </c>
      <c r="E14" s="64">
        <v>811</v>
      </c>
      <c r="F14" s="65">
        <v>1103</v>
      </c>
      <c r="L14" s="327"/>
    </row>
    <row r="15" spans="1:12" ht="21" customHeight="1" thickBot="1">
      <c r="A15" s="11" t="s">
        <v>44</v>
      </c>
      <c r="B15" s="10">
        <f t="shared" si="1"/>
        <v>862</v>
      </c>
      <c r="C15" s="21">
        <v>239</v>
      </c>
      <c r="D15" s="61">
        <v>623</v>
      </c>
      <c r="E15" s="62">
        <v>6420</v>
      </c>
      <c r="F15" s="63">
        <v>9163</v>
      </c>
      <c r="L15" s="327"/>
    </row>
    <row r="16" spans="1:12" ht="21" customHeight="1" thickBot="1">
      <c r="A16" s="11" t="s">
        <v>1</v>
      </c>
      <c r="B16" s="10">
        <f t="shared" si="1"/>
        <v>1659</v>
      </c>
      <c r="C16" s="21">
        <v>587</v>
      </c>
      <c r="D16" s="61">
        <v>1072</v>
      </c>
      <c r="E16" s="62">
        <v>23118</v>
      </c>
      <c r="F16" s="63">
        <v>41189</v>
      </c>
      <c r="L16" s="327"/>
    </row>
    <row r="17" spans="1:12" ht="21" customHeight="1" thickBot="1">
      <c r="A17" s="11" t="s">
        <v>45</v>
      </c>
      <c r="B17" s="10">
        <f t="shared" si="1"/>
        <v>1497</v>
      </c>
      <c r="C17" s="21">
        <v>420</v>
      </c>
      <c r="D17" s="61">
        <v>1077</v>
      </c>
      <c r="E17" s="62">
        <v>2017</v>
      </c>
      <c r="F17" s="63">
        <v>3119</v>
      </c>
      <c r="L17" s="327"/>
    </row>
    <row r="18" spans="1:12" ht="21" customHeight="1" thickBot="1">
      <c r="A18" s="11" t="s">
        <v>46</v>
      </c>
      <c r="B18" s="10">
        <f t="shared" si="1"/>
        <v>1002</v>
      </c>
      <c r="C18" s="21">
        <v>288</v>
      </c>
      <c r="D18" s="61">
        <v>714</v>
      </c>
      <c r="E18" s="62">
        <v>25423</v>
      </c>
      <c r="F18" s="63">
        <v>36787</v>
      </c>
      <c r="L18" s="327"/>
    </row>
    <row r="19" spans="1:12" ht="21" customHeight="1" thickBot="1">
      <c r="A19" s="11" t="s">
        <v>47</v>
      </c>
      <c r="B19" s="10">
        <f t="shared" si="1"/>
        <v>12757</v>
      </c>
      <c r="C19" s="21">
        <v>4032</v>
      </c>
      <c r="D19" s="61">
        <v>8725</v>
      </c>
      <c r="E19" s="62">
        <v>1396</v>
      </c>
      <c r="F19" s="63">
        <v>1920</v>
      </c>
      <c r="L19" s="327"/>
    </row>
    <row r="20" spans="1:12" ht="21" customHeight="1" thickBot="1">
      <c r="A20" s="11" t="s">
        <v>28</v>
      </c>
      <c r="B20" s="10">
        <f t="shared" si="1"/>
        <v>1091</v>
      </c>
      <c r="C20" s="21">
        <v>324</v>
      </c>
      <c r="D20" s="61">
        <v>767</v>
      </c>
      <c r="E20" s="62">
        <v>1163</v>
      </c>
      <c r="F20" s="63">
        <v>1575</v>
      </c>
      <c r="L20" s="327"/>
    </row>
    <row r="21" spans="1:12" ht="21" customHeight="1" thickBot="1">
      <c r="A21" s="11" t="s">
        <v>2</v>
      </c>
      <c r="B21" s="10">
        <f t="shared" si="1"/>
        <v>5387</v>
      </c>
      <c r="C21" s="21">
        <v>1727</v>
      </c>
      <c r="D21" s="61">
        <v>3660</v>
      </c>
      <c r="E21" s="62">
        <v>17971</v>
      </c>
      <c r="F21" s="63">
        <v>23504</v>
      </c>
      <c r="L21" s="327"/>
    </row>
    <row r="22" spans="1:12" ht="21" customHeight="1" thickBot="1">
      <c r="A22" s="11" t="s">
        <v>3</v>
      </c>
      <c r="B22" s="10">
        <f t="shared" si="1"/>
        <v>2513</v>
      </c>
      <c r="C22" s="21">
        <v>744</v>
      </c>
      <c r="D22" s="61">
        <v>1769</v>
      </c>
      <c r="E22" s="62">
        <v>7819</v>
      </c>
      <c r="F22" s="63">
        <v>11154</v>
      </c>
      <c r="L22" s="327"/>
    </row>
    <row r="23" spans="1:12" ht="21" customHeight="1" thickBot="1">
      <c r="A23" s="11" t="s">
        <v>4</v>
      </c>
      <c r="B23" s="10">
        <f t="shared" si="1"/>
        <v>2243</v>
      </c>
      <c r="C23" s="21">
        <v>758</v>
      </c>
      <c r="D23" s="61">
        <v>1485</v>
      </c>
      <c r="E23" s="62">
        <v>7145</v>
      </c>
      <c r="F23" s="63">
        <v>9834</v>
      </c>
      <c r="L23" s="327"/>
    </row>
    <row r="24" spans="1:12" ht="21" customHeight="1" thickBot="1">
      <c r="A24" s="11" t="s">
        <v>48</v>
      </c>
      <c r="B24" s="10">
        <f t="shared" si="1"/>
        <v>909</v>
      </c>
      <c r="C24" s="21">
        <v>289</v>
      </c>
      <c r="D24" s="61">
        <v>620</v>
      </c>
      <c r="E24" s="62">
        <v>2924</v>
      </c>
      <c r="F24" s="63">
        <v>3807</v>
      </c>
      <c r="L24" s="327"/>
    </row>
    <row r="25" spans="1:12" ht="21" customHeight="1" thickBot="1">
      <c r="A25" s="11" t="s">
        <v>49</v>
      </c>
      <c r="B25" s="10">
        <f t="shared" si="1"/>
        <v>12766</v>
      </c>
      <c r="C25" s="21">
        <v>6345</v>
      </c>
      <c r="D25" s="61">
        <v>6421</v>
      </c>
      <c r="E25" s="62">
        <v>28687</v>
      </c>
      <c r="F25" s="63">
        <v>45126</v>
      </c>
      <c r="L25" s="327"/>
    </row>
    <row r="26" spans="1:12" ht="21" customHeight="1" thickBot="1">
      <c r="A26" s="11" t="s">
        <v>50</v>
      </c>
      <c r="B26" s="10">
        <f t="shared" si="1"/>
        <v>12518</v>
      </c>
      <c r="C26" s="21">
        <v>4530</v>
      </c>
      <c r="D26" s="61">
        <v>7988</v>
      </c>
      <c r="E26" s="62">
        <v>14546</v>
      </c>
      <c r="F26" s="63">
        <v>21536</v>
      </c>
      <c r="L26" s="327"/>
    </row>
    <row r="27" spans="1:12" ht="21" customHeight="1" thickBot="1">
      <c r="A27" s="11" t="s">
        <v>51</v>
      </c>
      <c r="B27" s="10">
        <f t="shared" si="1"/>
        <v>10765</v>
      </c>
      <c r="C27" s="21">
        <v>5867</v>
      </c>
      <c r="D27" s="61">
        <v>4898</v>
      </c>
      <c r="E27" s="62">
        <v>11230</v>
      </c>
      <c r="F27" s="63">
        <v>17596</v>
      </c>
      <c r="L27" s="327"/>
    </row>
    <row r="28" spans="1:12" ht="21" customHeight="1" thickBot="1">
      <c r="A28" s="11" t="s">
        <v>5</v>
      </c>
      <c r="B28" s="10">
        <f t="shared" si="1"/>
        <v>10640</v>
      </c>
      <c r="C28" s="21">
        <v>3969</v>
      </c>
      <c r="D28" s="61">
        <v>6671</v>
      </c>
      <c r="E28" s="62">
        <v>1928</v>
      </c>
      <c r="F28" s="63">
        <v>2830</v>
      </c>
      <c r="L28" s="327"/>
    </row>
    <row r="29" spans="1:12" ht="21" customHeight="1" thickBot="1">
      <c r="A29" s="11" t="s">
        <v>52</v>
      </c>
      <c r="B29" s="10">
        <f t="shared" si="1"/>
        <v>4427</v>
      </c>
      <c r="C29" s="21">
        <v>1430</v>
      </c>
      <c r="D29" s="61">
        <v>2997</v>
      </c>
      <c r="E29" s="62">
        <v>0</v>
      </c>
      <c r="F29" s="63">
        <v>2335</v>
      </c>
      <c r="L29" s="327"/>
    </row>
    <row r="30" spans="1:12" ht="21" customHeight="1" thickBot="1">
      <c r="A30" s="11" t="s">
        <v>6</v>
      </c>
      <c r="B30" s="10">
        <f t="shared" si="1"/>
        <v>1309</v>
      </c>
      <c r="C30" s="21">
        <v>443</v>
      </c>
      <c r="D30" s="61">
        <v>866</v>
      </c>
      <c r="E30" s="62">
        <v>6320</v>
      </c>
      <c r="F30" s="63">
        <v>7979</v>
      </c>
      <c r="L30" s="327"/>
    </row>
    <row r="31" spans="1:12" ht="21" customHeight="1" thickBot="1">
      <c r="A31" s="11" t="s">
        <v>53</v>
      </c>
      <c r="B31" s="10">
        <f t="shared" si="1"/>
        <v>3461</v>
      </c>
      <c r="C31" s="21">
        <v>668</v>
      </c>
      <c r="D31" s="61">
        <v>2793</v>
      </c>
      <c r="E31" s="62">
        <v>3318</v>
      </c>
      <c r="F31" s="63">
        <v>5470</v>
      </c>
      <c r="L31" s="327"/>
    </row>
    <row r="32" spans="1:12" ht="21" customHeight="1" thickBot="1">
      <c r="A32" s="11" t="s">
        <v>54</v>
      </c>
      <c r="B32" s="10">
        <f t="shared" si="1"/>
        <v>4006</v>
      </c>
      <c r="C32" s="21">
        <v>1188</v>
      </c>
      <c r="D32" s="61">
        <v>2818</v>
      </c>
      <c r="E32" s="62">
        <v>1590</v>
      </c>
      <c r="F32" s="63">
        <v>2063</v>
      </c>
      <c r="L32" s="327"/>
    </row>
    <row r="33" spans="1:12" ht="21" customHeight="1" thickBot="1">
      <c r="A33" s="11" t="s">
        <v>55</v>
      </c>
      <c r="B33" s="10">
        <f t="shared" si="1"/>
        <v>3343</v>
      </c>
      <c r="C33" s="21">
        <v>789</v>
      </c>
      <c r="D33" s="61">
        <v>2554</v>
      </c>
      <c r="E33" s="62">
        <v>6480</v>
      </c>
      <c r="F33" s="63">
        <v>8492</v>
      </c>
      <c r="L33" s="327"/>
    </row>
    <row r="34" spans="1:12" ht="21" customHeight="1" thickBot="1">
      <c r="A34" s="11" t="s">
        <v>56</v>
      </c>
      <c r="B34" s="10">
        <f t="shared" si="1"/>
        <v>457</v>
      </c>
      <c r="C34" s="21">
        <v>132</v>
      </c>
      <c r="D34" s="61">
        <v>325</v>
      </c>
      <c r="E34" s="62">
        <v>6662</v>
      </c>
      <c r="F34" s="63">
        <v>11881</v>
      </c>
      <c r="L34" s="327"/>
    </row>
    <row r="35" spans="1:12" ht="21" customHeight="1" thickBot="1">
      <c r="A35" s="11" t="s">
        <v>7</v>
      </c>
      <c r="B35" s="10">
        <f t="shared" si="1"/>
        <v>3191</v>
      </c>
      <c r="C35" s="21">
        <v>900</v>
      </c>
      <c r="D35" s="61">
        <v>2291</v>
      </c>
      <c r="E35" s="62">
        <v>4510</v>
      </c>
      <c r="F35" s="63">
        <v>6388</v>
      </c>
      <c r="L35" s="327"/>
    </row>
    <row r="36" spans="1:12" ht="21" customHeight="1" thickBot="1">
      <c r="A36" s="11" t="s">
        <v>57</v>
      </c>
      <c r="B36" s="10">
        <f t="shared" si="1"/>
        <v>7415</v>
      </c>
      <c r="C36" s="21">
        <v>2374</v>
      </c>
      <c r="D36" s="61">
        <v>5041</v>
      </c>
      <c r="E36" s="62">
        <v>12632</v>
      </c>
      <c r="F36" s="63">
        <v>18688</v>
      </c>
      <c r="L36" s="327"/>
    </row>
    <row r="37" spans="1:12" ht="21" customHeight="1" thickBot="1">
      <c r="A37" s="11" t="s">
        <v>8</v>
      </c>
      <c r="B37" s="10">
        <f t="shared" si="1"/>
        <v>1951</v>
      </c>
      <c r="C37" s="21">
        <v>496</v>
      </c>
      <c r="D37" s="61">
        <v>1455</v>
      </c>
      <c r="E37" s="62">
        <v>10434</v>
      </c>
      <c r="F37" s="63">
        <v>15295</v>
      </c>
      <c r="L37" s="327"/>
    </row>
    <row r="38" spans="1:12" ht="21" customHeight="1" thickBot="1">
      <c r="A38" s="11" t="s">
        <v>9</v>
      </c>
      <c r="B38" s="10">
        <f t="shared" si="1"/>
        <v>8234</v>
      </c>
      <c r="C38" s="21">
        <v>2696</v>
      </c>
      <c r="D38" s="61">
        <v>5538</v>
      </c>
      <c r="E38" s="62">
        <v>3739</v>
      </c>
      <c r="F38" s="63">
        <v>4680</v>
      </c>
      <c r="L38" s="327"/>
    </row>
    <row r="39" spans="1:12" ht="21" customHeight="1" thickBot="1">
      <c r="A39" s="11" t="s">
        <v>58</v>
      </c>
      <c r="B39" s="10">
        <f t="shared" si="1"/>
        <v>3311</v>
      </c>
      <c r="C39" s="21">
        <v>1121</v>
      </c>
      <c r="D39" s="61">
        <v>2190</v>
      </c>
      <c r="E39" s="62">
        <v>3807</v>
      </c>
      <c r="F39" s="63">
        <v>5492</v>
      </c>
    </row>
    <row r="40" spans="1:12" ht="21" customHeight="1" thickBot="1">
      <c r="A40" s="11" t="s">
        <v>10</v>
      </c>
      <c r="B40" s="10">
        <f t="shared" si="1"/>
        <v>2245</v>
      </c>
      <c r="C40" s="21">
        <v>776</v>
      </c>
      <c r="D40" s="61">
        <v>1469</v>
      </c>
      <c r="E40" s="66">
        <v>2032</v>
      </c>
      <c r="F40" s="67">
        <v>4884</v>
      </c>
    </row>
    <row r="41" spans="1:12" ht="21" customHeight="1" thickBot="1">
      <c r="A41" s="11" t="s">
        <v>11</v>
      </c>
      <c r="B41" s="10">
        <f t="shared" si="1"/>
        <v>1898</v>
      </c>
      <c r="C41" s="21">
        <v>529</v>
      </c>
      <c r="D41" s="61">
        <v>1369</v>
      </c>
    </row>
    <row r="42" spans="1:12" ht="21" customHeight="1" thickBot="1">
      <c r="A42" s="11" t="s">
        <v>59</v>
      </c>
      <c r="B42" s="10">
        <f t="shared" si="1"/>
        <v>2266</v>
      </c>
      <c r="C42" s="21">
        <v>1117</v>
      </c>
      <c r="D42" s="61">
        <v>1149</v>
      </c>
    </row>
  </sheetData>
  <mergeCells count="1">
    <mergeCell ref="A1:D1"/>
  </mergeCells>
  <printOptions horizontalCentered="1" verticalCentered="1"/>
  <pageMargins left="0.39370078740157483" right="0.59055118110236227" top="0.19685039370078741" bottom="0.39370078740157483" header="0" footer="0"/>
  <pageSetup paperSize="9" scale="91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5BDFC-6FA2-47E6-B183-D5497799F8B2}">
  <sheetPr>
    <tabColor indexed="24"/>
    <pageSetUpPr fitToPage="1"/>
  </sheetPr>
  <dimension ref="A1:L42"/>
  <sheetViews>
    <sheetView rightToLeft="1" view="pageBreakPreview" zoomScale="60" workbookViewId="0">
      <selection sqref="A1:D1"/>
    </sheetView>
  </sheetViews>
  <sheetFormatPr defaultColWidth="23" defaultRowHeight="18.75"/>
  <cols>
    <col min="1" max="1" width="23.7109375" style="30" customWidth="1"/>
    <col min="2" max="4" width="27.28515625" style="30" customWidth="1"/>
    <col min="5" max="252" width="10.28515625" style="30" customWidth="1"/>
    <col min="253" max="253" width="21.85546875" style="30" customWidth="1"/>
    <col min="254" max="254" width="23" style="30"/>
    <col min="255" max="258" width="23.7109375" style="30" customWidth="1"/>
    <col min="259" max="508" width="10.28515625" style="30" customWidth="1"/>
    <col min="509" max="509" width="21.85546875" style="30" customWidth="1"/>
    <col min="510" max="510" width="23" style="30"/>
    <col min="511" max="514" width="23.7109375" style="30" customWidth="1"/>
    <col min="515" max="764" width="10.28515625" style="30" customWidth="1"/>
    <col min="765" max="765" width="21.85546875" style="30" customWidth="1"/>
    <col min="766" max="766" width="23" style="30"/>
    <col min="767" max="770" width="23.7109375" style="30" customWidth="1"/>
    <col min="771" max="1020" width="10.28515625" style="30" customWidth="1"/>
    <col min="1021" max="1021" width="21.85546875" style="30" customWidth="1"/>
    <col min="1022" max="1022" width="23" style="30"/>
    <col min="1023" max="1026" width="23.7109375" style="30" customWidth="1"/>
    <col min="1027" max="1276" width="10.28515625" style="30" customWidth="1"/>
    <col min="1277" max="1277" width="21.85546875" style="30" customWidth="1"/>
    <col min="1278" max="1278" width="23" style="30"/>
    <col min="1279" max="1282" width="23.7109375" style="30" customWidth="1"/>
    <col min="1283" max="1532" width="10.28515625" style="30" customWidth="1"/>
    <col min="1533" max="1533" width="21.85546875" style="30" customWidth="1"/>
    <col min="1534" max="1534" width="23" style="30"/>
    <col min="1535" max="1538" width="23.7109375" style="30" customWidth="1"/>
    <col min="1539" max="1788" width="10.28515625" style="30" customWidth="1"/>
    <col min="1789" max="1789" width="21.85546875" style="30" customWidth="1"/>
    <col min="1790" max="1790" width="23" style="30"/>
    <col min="1791" max="1794" width="23.7109375" style="30" customWidth="1"/>
    <col min="1795" max="2044" width="10.28515625" style="30" customWidth="1"/>
    <col min="2045" max="2045" width="21.85546875" style="30" customWidth="1"/>
    <col min="2046" max="2046" width="23" style="30"/>
    <col min="2047" max="2050" width="23.7109375" style="30" customWidth="1"/>
    <col min="2051" max="2300" width="10.28515625" style="30" customWidth="1"/>
    <col min="2301" max="2301" width="21.85546875" style="30" customWidth="1"/>
    <col min="2302" max="2302" width="23" style="30"/>
    <col min="2303" max="2306" width="23.7109375" style="30" customWidth="1"/>
    <col min="2307" max="2556" width="10.28515625" style="30" customWidth="1"/>
    <col min="2557" max="2557" width="21.85546875" style="30" customWidth="1"/>
    <col min="2558" max="2558" width="23" style="30"/>
    <col min="2559" max="2562" width="23.7109375" style="30" customWidth="1"/>
    <col min="2563" max="2812" width="10.28515625" style="30" customWidth="1"/>
    <col min="2813" max="2813" width="21.85546875" style="30" customWidth="1"/>
    <col min="2814" max="2814" width="23" style="30"/>
    <col min="2815" max="2818" width="23.7109375" style="30" customWidth="1"/>
    <col min="2819" max="3068" width="10.28515625" style="30" customWidth="1"/>
    <col min="3069" max="3069" width="21.85546875" style="30" customWidth="1"/>
    <col min="3070" max="3070" width="23" style="30"/>
    <col min="3071" max="3074" width="23.7109375" style="30" customWidth="1"/>
    <col min="3075" max="3324" width="10.28515625" style="30" customWidth="1"/>
    <col min="3325" max="3325" width="21.85546875" style="30" customWidth="1"/>
    <col min="3326" max="3326" width="23" style="30"/>
    <col min="3327" max="3330" width="23.7109375" style="30" customWidth="1"/>
    <col min="3331" max="3580" width="10.28515625" style="30" customWidth="1"/>
    <col min="3581" max="3581" width="21.85546875" style="30" customWidth="1"/>
    <col min="3582" max="3582" width="23" style="30"/>
    <col min="3583" max="3586" width="23.7109375" style="30" customWidth="1"/>
    <col min="3587" max="3836" width="10.28515625" style="30" customWidth="1"/>
    <col min="3837" max="3837" width="21.85546875" style="30" customWidth="1"/>
    <col min="3838" max="3838" width="23" style="30"/>
    <col min="3839" max="3842" width="23.7109375" style="30" customWidth="1"/>
    <col min="3843" max="4092" width="10.28515625" style="30" customWidth="1"/>
    <col min="4093" max="4093" width="21.85546875" style="30" customWidth="1"/>
    <col min="4094" max="4094" width="23" style="30"/>
    <col min="4095" max="4098" width="23.7109375" style="30" customWidth="1"/>
    <col min="4099" max="4348" width="10.28515625" style="30" customWidth="1"/>
    <col min="4349" max="4349" width="21.85546875" style="30" customWidth="1"/>
    <col min="4350" max="4350" width="23" style="30"/>
    <col min="4351" max="4354" width="23.7109375" style="30" customWidth="1"/>
    <col min="4355" max="4604" width="10.28515625" style="30" customWidth="1"/>
    <col min="4605" max="4605" width="21.85546875" style="30" customWidth="1"/>
    <col min="4606" max="4606" width="23" style="30"/>
    <col min="4607" max="4610" width="23.7109375" style="30" customWidth="1"/>
    <col min="4611" max="4860" width="10.28515625" style="30" customWidth="1"/>
    <col min="4861" max="4861" width="21.85546875" style="30" customWidth="1"/>
    <col min="4862" max="4862" width="23" style="30"/>
    <col min="4863" max="4866" width="23.7109375" style="30" customWidth="1"/>
    <col min="4867" max="5116" width="10.28515625" style="30" customWidth="1"/>
    <col min="5117" max="5117" width="21.85546875" style="30" customWidth="1"/>
    <col min="5118" max="5118" width="23" style="30"/>
    <col min="5119" max="5122" width="23.7109375" style="30" customWidth="1"/>
    <col min="5123" max="5372" width="10.28515625" style="30" customWidth="1"/>
    <col min="5373" max="5373" width="21.85546875" style="30" customWidth="1"/>
    <col min="5374" max="5374" width="23" style="30"/>
    <col min="5375" max="5378" width="23.7109375" style="30" customWidth="1"/>
    <col min="5379" max="5628" width="10.28515625" style="30" customWidth="1"/>
    <col min="5629" max="5629" width="21.85546875" style="30" customWidth="1"/>
    <col min="5630" max="5630" width="23" style="30"/>
    <col min="5631" max="5634" width="23.7109375" style="30" customWidth="1"/>
    <col min="5635" max="5884" width="10.28515625" style="30" customWidth="1"/>
    <col min="5885" max="5885" width="21.85546875" style="30" customWidth="1"/>
    <col min="5886" max="5886" width="23" style="30"/>
    <col min="5887" max="5890" width="23.7109375" style="30" customWidth="1"/>
    <col min="5891" max="6140" width="10.28515625" style="30" customWidth="1"/>
    <col min="6141" max="6141" width="21.85546875" style="30" customWidth="1"/>
    <col min="6142" max="6142" width="23" style="30"/>
    <col min="6143" max="6146" width="23.7109375" style="30" customWidth="1"/>
    <col min="6147" max="6396" width="10.28515625" style="30" customWidth="1"/>
    <col min="6397" max="6397" width="21.85546875" style="30" customWidth="1"/>
    <col min="6398" max="6398" width="23" style="30"/>
    <col min="6399" max="6402" width="23.7109375" style="30" customWidth="1"/>
    <col min="6403" max="6652" width="10.28515625" style="30" customWidth="1"/>
    <col min="6653" max="6653" width="21.85546875" style="30" customWidth="1"/>
    <col min="6654" max="6654" width="23" style="30"/>
    <col min="6655" max="6658" width="23.7109375" style="30" customWidth="1"/>
    <col min="6659" max="6908" width="10.28515625" style="30" customWidth="1"/>
    <col min="6909" max="6909" width="21.85546875" style="30" customWidth="1"/>
    <col min="6910" max="6910" width="23" style="30"/>
    <col min="6911" max="6914" width="23.7109375" style="30" customWidth="1"/>
    <col min="6915" max="7164" width="10.28515625" style="30" customWidth="1"/>
    <col min="7165" max="7165" width="21.85546875" style="30" customWidth="1"/>
    <col min="7166" max="7166" width="23" style="30"/>
    <col min="7167" max="7170" width="23.7109375" style="30" customWidth="1"/>
    <col min="7171" max="7420" width="10.28515625" style="30" customWidth="1"/>
    <col min="7421" max="7421" width="21.85546875" style="30" customWidth="1"/>
    <col min="7422" max="7422" width="23" style="30"/>
    <col min="7423" max="7426" width="23.7109375" style="30" customWidth="1"/>
    <col min="7427" max="7676" width="10.28515625" style="30" customWidth="1"/>
    <col min="7677" max="7677" width="21.85546875" style="30" customWidth="1"/>
    <col min="7678" max="7678" width="23" style="30"/>
    <col min="7679" max="7682" width="23.7109375" style="30" customWidth="1"/>
    <col min="7683" max="7932" width="10.28515625" style="30" customWidth="1"/>
    <col min="7933" max="7933" width="21.85546875" style="30" customWidth="1"/>
    <col min="7934" max="7934" width="23" style="30"/>
    <col min="7935" max="7938" width="23.7109375" style="30" customWidth="1"/>
    <col min="7939" max="8188" width="10.28515625" style="30" customWidth="1"/>
    <col min="8189" max="8189" width="21.85546875" style="30" customWidth="1"/>
    <col min="8190" max="8190" width="23" style="30"/>
    <col min="8191" max="8194" width="23.7109375" style="30" customWidth="1"/>
    <col min="8195" max="8444" width="10.28515625" style="30" customWidth="1"/>
    <col min="8445" max="8445" width="21.85546875" style="30" customWidth="1"/>
    <col min="8446" max="8446" width="23" style="30"/>
    <col min="8447" max="8450" width="23.7109375" style="30" customWidth="1"/>
    <col min="8451" max="8700" width="10.28515625" style="30" customWidth="1"/>
    <col min="8701" max="8701" width="21.85546875" style="30" customWidth="1"/>
    <col min="8702" max="8702" width="23" style="30"/>
    <col min="8703" max="8706" width="23.7109375" style="30" customWidth="1"/>
    <col min="8707" max="8956" width="10.28515625" style="30" customWidth="1"/>
    <col min="8957" max="8957" width="21.85546875" style="30" customWidth="1"/>
    <col min="8958" max="8958" width="23" style="30"/>
    <col min="8959" max="8962" width="23.7109375" style="30" customWidth="1"/>
    <col min="8963" max="9212" width="10.28515625" style="30" customWidth="1"/>
    <col min="9213" max="9213" width="21.85546875" style="30" customWidth="1"/>
    <col min="9214" max="9214" width="23" style="30"/>
    <col min="9215" max="9218" width="23.7109375" style="30" customWidth="1"/>
    <col min="9219" max="9468" width="10.28515625" style="30" customWidth="1"/>
    <col min="9469" max="9469" width="21.85546875" style="30" customWidth="1"/>
    <col min="9470" max="9470" width="23" style="30"/>
    <col min="9471" max="9474" width="23.7109375" style="30" customWidth="1"/>
    <col min="9475" max="9724" width="10.28515625" style="30" customWidth="1"/>
    <col min="9725" max="9725" width="21.85546875" style="30" customWidth="1"/>
    <col min="9726" max="9726" width="23" style="30"/>
    <col min="9727" max="9730" width="23.7109375" style="30" customWidth="1"/>
    <col min="9731" max="9980" width="10.28515625" style="30" customWidth="1"/>
    <col min="9981" max="9981" width="21.85546875" style="30" customWidth="1"/>
    <col min="9982" max="9982" width="23" style="30"/>
    <col min="9983" max="9986" width="23.7109375" style="30" customWidth="1"/>
    <col min="9987" max="10236" width="10.28515625" style="30" customWidth="1"/>
    <col min="10237" max="10237" width="21.85546875" style="30" customWidth="1"/>
    <col min="10238" max="10238" width="23" style="30"/>
    <col min="10239" max="10242" width="23.7109375" style="30" customWidth="1"/>
    <col min="10243" max="10492" width="10.28515625" style="30" customWidth="1"/>
    <col min="10493" max="10493" width="21.85546875" style="30" customWidth="1"/>
    <col min="10494" max="10494" width="23" style="30"/>
    <col min="10495" max="10498" width="23.7109375" style="30" customWidth="1"/>
    <col min="10499" max="10748" width="10.28515625" style="30" customWidth="1"/>
    <col min="10749" max="10749" width="21.85546875" style="30" customWidth="1"/>
    <col min="10750" max="10750" width="23" style="30"/>
    <col min="10751" max="10754" width="23.7109375" style="30" customWidth="1"/>
    <col min="10755" max="11004" width="10.28515625" style="30" customWidth="1"/>
    <col min="11005" max="11005" width="21.85546875" style="30" customWidth="1"/>
    <col min="11006" max="11006" width="23" style="30"/>
    <col min="11007" max="11010" width="23.7109375" style="30" customWidth="1"/>
    <col min="11011" max="11260" width="10.28515625" style="30" customWidth="1"/>
    <col min="11261" max="11261" width="21.85546875" style="30" customWidth="1"/>
    <col min="11262" max="11262" width="23" style="30"/>
    <col min="11263" max="11266" width="23.7109375" style="30" customWidth="1"/>
    <col min="11267" max="11516" width="10.28515625" style="30" customWidth="1"/>
    <col min="11517" max="11517" width="21.85546875" style="30" customWidth="1"/>
    <col min="11518" max="11518" width="23" style="30"/>
    <col min="11519" max="11522" width="23.7109375" style="30" customWidth="1"/>
    <col min="11523" max="11772" width="10.28515625" style="30" customWidth="1"/>
    <col min="11773" max="11773" width="21.85546875" style="30" customWidth="1"/>
    <col min="11774" max="11774" width="23" style="30"/>
    <col min="11775" max="11778" width="23.7109375" style="30" customWidth="1"/>
    <col min="11779" max="12028" width="10.28515625" style="30" customWidth="1"/>
    <col min="12029" max="12029" width="21.85546875" style="30" customWidth="1"/>
    <col min="12030" max="12030" width="23" style="30"/>
    <col min="12031" max="12034" width="23.7109375" style="30" customWidth="1"/>
    <col min="12035" max="12284" width="10.28515625" style="30" customWidth="1"/>
    <col min="12285" max="12285" width="21.85546875" style="30" customWidth="1"/>
    <col min="12286" max="12286" width="23" style="30"/>
    <col min="12287" max="12290" width="23.7109375" style="30" customWidth="1"/>
    <col min="12291" max="12540" width="10.28515625" style="30" customWidth="1"/>
    <col min="12541" max="12541" width="21.85546875" style="30" customWidth="1"/>
    <col min="12542" max="12542" width="23" style="30"/>
    <col min="12543" max="12546" width="23.7109375" style="30" customWidth="1"/>
    <col min="12547" max="12796" width="10.28515625" style="30" customWidth="1"/>
    <col min="12797" max="12797" width="21.85546875" style="30" customWidth="1"/>
    <col min="12798" max="12798" width="23" style="30"/>
    <col min="12799" max="12802" width="23.7109375" style="30" customWidth="1"/>
    <col min="12803" max="13052" width="10.28515625" style="30" customWidth="1"/>
    <col min="13053" max="13053" width="21.85546875" style="30" customWidth="1"/>
    <col min="13054" max="13054" width="23" style="30"/>
    <col min="13055" max="13058" width="23.7109375" style="30" customWidth="1"/>
    <col min="13059" max="13308" width="10.28515625" style="30" customWidth="1"/>
    <col min="13309" max="13309" width="21.85546875" style="30" customWidth="1"/>
    <col min="13310" max="13310" width="23" style="30"/>
    <col min="13311" max="13314" width="23.7109375" style="30" customWidth="1"/>
    <col min="13315" max="13564" width="10.28515625" style="30" customWidth="1"/>
    <col min="13565" max="13565" width="21.85546875" style="30" customWidth="1"/>
    <col min="13566" max="13566" width="23" style="30"/>
    <col min="13567" max="13570" width="23.7109375" style="30" customWidth="1"/>
    <col min="13571" max="13820" width="10.28515625" style="30" customWidth="1"/>
    <col min="13821" max="13821" width="21.85546875" style="30" customWidth="1"/>
    <col min="13822" max="13822" width="23" style="30"/>
    <col min="13823" max="13826" width="23.7109375" style="30" customWidth="1"/>
    <col min="13827" max="14076" width="10.28515625" style="30" customWidth="1"/>
    <col min="14077" max="14077" width="21.85546875" style="30" customWidth="1"/>
    <col min="14078" max="14078" width="23" style="30"/>
    <col min="14079" max="14082" width="23.7109375" style="30" customWidth="1"/>
    <col min="14083" max="14332" width="10.28515625" style="30" customWidth="1"/>
    <col min="14333" max="14333" width="21.85546875" style="30" customWidth="1"/>
    <col min="14334" max="14334" width="23" style="30"/>
    <col min="14335" max="14338" width="23.7109375" style="30" customWidth="1"/>
    <col min="14339" max="14588" width="10.28515625" style="30" customWidth="1"/>
    <col min="14589" max="14589" width="21.85546875" style="30" customWidth="1"/>
    <col min="14590" max="14590" width="23" style="30"/>
    <col min="14591" max="14594" width="23.7109375" style="30" customWidth="1"/>
    <col min="14595" max="14844" width="10.28515625" style="30" customWidth="1"/>
    <col min="14845" max="14845" width="21.85546875" style="30" customWidth="1"/>
    <col min="14846" max="14846" width="23" style="30"/>
    <col min="14847" max="14850" width="23.7109375" style="30" customWidth="1"/>
    <col min="14851" max="15100" width="10.28515625" style="30" customWidth="1"/>
    <col min="15101" max="15101" width="21.85546875" style="30" customWidth="1"/>
    <col min="15102" max="15102" width="23" style="30"/>
    <col min="15103" max="15106" width="23.7109375" style="30" customWidth="1"/>
    <col min="15107" max="15356" width="10.28515625" style="30" customWidth="1"/>
    <col min="15357" max="15357" width="21.85546875" style="30" customWidth="1"/>
    <col min="15358" max="15358" width="23" style="30"/>
    <col min="15359" max="15362" width="23.7109375" style="30" customWidth="1"/>
    <col min="15363" max="15612" width="10.28515625" style="30" customWidth="1"/>
    <col min="15613" max="15613" width="21.85546875" style="30" customWidth="1"/>
    <col min="15614" max="15614" width="23" style="30"/>
    <col min="15615" max="15618" width="23.7109375" style="30" customWidth="1"/>
    <col min="15619" max="15868" width="10.28515625" style="30" customWidth="1"/>
    <col min="15869" max="15869" width="21.85546875" style="30" customWidth="1"/>
    <col min="15870" max="15870" width="23" style="30"/>
    <col min="15871" max="15874" width="23.7109375" style="30" customWidth="1"/>
    <col min="15875" max="16124" width="10.28515625" style="30" customWidth="1"/>
    <col min="16125" max="16125" width="21.85546875" style="30" customWidth="1"/>
    <col min="16126" max="16126" width="23" style="30"/>
    <col min="16127" max="16130" width="23.7109375" style="30" customWidth="1"/>
    <col min="16131" max="16380" width="10.28515625" style="30" customWidth="1"/>
    <col min="16381" max="16381" width="21.85546875" style="30" customWidth="1"/>
    <col min="16382" max="16384" width="23" style="30"/>
  </cols>
  <sheetData>
    <row r="1" spans="1:12" ht="33.75" customHeight="1" thickBot="1">
      <c r="A1" s="1007" t="s">
        <v>302</v>
      </c>
      <c r="B1" s="1007"/>
      <c r="C1" s="1007"/>
      <c r="D1" s="1007"/>
    </row>
    <row r="2" spans="1:12" ht="40.5" customHeight="1" thickBot="1">
      <c r="A2" s="117" t="s">
        <v>68</v>
      </c>
      <c r="B2" s="116" t="s">
        <v>32</v>
      </c>
      <c r="C2" s="116" t="s">
        <v>104</v>
      </c>
      <c r="D2" s="116" t="s">
        <v>105</v>
      </c>
    </row>
    <row r="3" spans="1:12" ht="21" customHeight="1">
      <c r="A3" s="4">
        <v>1395</v>
      </c>
      <c r="B3" s="2">
        <v>862348</v>
      </c>
      <c r="C3" s="2">
        <v>418091</v>
      </c>
      <c r="D3" s="2">
        <v>444257</v>
      </c>
    </row>
    <row r="4" spans="1:12" ht="21" customHeight="1">
      <c r="A4" s="4">
        <v>1396</v>
      </c>
      <c r="B4" s="2">
        <v>876567</v>
      </c>
      <c r="C4" s="2">
        <v>427383</v>
      </c>
      <c r="D4" s="2">
        <v>449184</v>
      </c>
    </row>
    <row r="5" spans="1:12" ht="21" customHeight="1">
      <c r="A5" s="4">
        <v>1397</v>
      </c>
      <c r="B5" s="68">
        <v>961991</v>
      </c>
      <c r="C5" s="68">
        <v>478911</v>
      </c>
      <c r="D5" s="68">
        <v>483080</v>
      </c>
      <c r="L5" s="328"/>
    </row>
    <row r="6" spans="1:12" ht="21" customHeight="1">
      <c r="A6" s="4">
        <v>1398</v>
      </c>
      <c r="B6" s="68">
        <v>1081424</v>
      </c>
      <c r="C6" s="68">
        <v>509484</v>
      </c>
      <c r="D6" s="68">
        <v>571940</v>
      </c>
      <c r="L6" s="328"/>
    </row>
    <row r="7" spans="1:12" ht="21" customHeight="1">
      <c r="A7" s="4">
        <v>1399</v>
      </c>
      <c r="B7" s="68">
        <v>1186661</v>
      </c>
      <c r="C7" s="68">
        <v>521423</v>
      </c>
      <c r="D7" s="68">
        <v>665238</v>
      </c>
      <c r="L7" s="328"/>
    </row>
    <row r="8" spans="1:12" ht="21" customHeight="1">
      <c r="A8" s="4">
        <v>1400</v>
      </c>
      <c r="B8" s="68">
        <v>1496078</v>
      </c>
      <c r="C8" s="68">
        <v>607780</v>
      </c>
      <c r="D8" s="68">
        <v>888298</v>
      </c>
      <c r="L8" s="328"/>
    </row>
    <row r="9" spans="1:12" ht="21" customHeight="1" thickBot="1">
      <c r="A9" s="4">
        <v>1401</v>
      </c>
      <c r="B9" s="68">
        <f>SUM(B10:B42)</f>
        <v>1738674</v>
      </c>
      <c r="C9" s="68">
        <f t="shared" ref="C9:D9" si="0">SUM(C10:C42)</f>
        <v>665116</v>
      </c>
      <c r="D9" s="68">
        <f t="shared" si="0"/>
        <v>1073558</v>
      </c>
      <c r="L9" s="328"/>
    </row>
    <row r="10" spans="1:12" ht="21" customHeight="1" thickBot="1">
      <c r="A10" s="5" t="s">
        <v>41</v>
      </c>
      <c r="B10" s="10">
        <f>C10+D10</f>
        <v>105863</v>
      </c>
      <c r="C10" s="7">
        <v>29641</v>
      </c>
      <c r="D10" s="6">
        <v>76222</v>
      </c>
      <c r="L10" s="328"/>
    </row>
    <row r="11" spans="1:12" ht="21" customHeight="1" thickBot="1">
      <c r="A11" s="11" t="s">
        <v>42</v>
      </c>
      <c r="B11" s="10">
        <f t="shared" ref="B11:B42" si="1">C11+D11</f>
        <v>46420</v>
      </c>
      <c r="C11" s="21">
        <v>17312</v>
      </c>
      <c r="D11" s="22">
        <v>29108</v>
      </c>
      <c r="L11" s="328"/>
    </row>
    <row r="12" spans="1:12" ht="21" customHeight="1" thickBot="1">
      <c r="A12" s="11" t="s">
        <v>43</v>
      </c>
      <c r="B12" s="10">
        <f t="shared" si="1"/>
        <v>24366</v>
      </c>
      <c r="C12" s="21">
        <v>7185</v>
      </c>
      <c r="D12" s="22">
        <v>17181</v>
      </c>
      <c r="L12" s="328"/>
    </row>
    <row r="13" spans="1:12" ht="21" customHeight="1" thickBot="1">
      <c r="A13" s="11" t="s">
        <v>0</v>
      </c>
      <c r="B13" s="10">
        <f t="shared" si="1"/>
        <v>148297</v>
      </c>
      <c r="C13" s="21">
        <v>54416</v>
      </c>
      <c r="D13" s="22">
        <v>93881</v>
      </c>
      <c r="L13" s="328"/>
    </row>
    <row r="14" spans="1:12" ht="21" customHeight="1" thickBot="1">
      <c r="A14" s="11" t="s">
        <v>33</v>
      </c>
      <c r="B14" s="10">
        <f t="shared" si="1"/>
        <v>65790</v>
      </c>
      <c r="C14" s="21">
        <v>28563</v>
      </c>
      <c r="D14" s="22">
        <v>37227</v>
      </c>
      <c r="L14" s="328"/>
    </row>
    <row r="15" spans="1:12" ht="21" customHeight="1" thickBot="1">
      <c r="A15" s="11" t="s">
        <v>44</v>
      </c>
      <c r="B15" s="10">
        <f t="shared" si="1"/>
        <v>11670</v>
      </c>
      <c r="C15" s="21">
        <v>5418</v>
      </c>
      <c r="D15" s="22">
        <v>6252</v>
      </c>
      <c r="L15" s="328"/>
    </row>
    <row r="16" spans="1:12" ht="21" customHeight="1" thickBot="1">
      <c r="A16" s="11" t="s">
        <v>1</v>
      </c>
      <c r="B16" s="10">
        <f t="shared" si="1"/>
        <v>17483</v>
      </c>
      <c r="C16" s="21">
        <v>7272</v>
      </c>
      <c r="D16" s="22">
        <v>10211</v>
      </c>
      <c r="L16" s="328"/>
    </row>
    <row r="17" spans="1:12" ht="21" customHeight="1" thickBot="1">
      <c r="A17" s="11" t="s">
        <v>45</v>
      </c>
      <c r="B17" s="10">
        <f t="shared" si="1"/>
        <v>21191</v>
      </c>
      <c r="C17" s="21">
        <v>8717</v>
      </c>
      <c r="D17" s="22">
        <v>12474</v>
      </c>
      <c r="L17" s="328"/>
    </row>
    <row r="18" spans="1:12" ht="21" customHeight="1" thickBot="1">
      <c r="A18" s="11" t="s">
        <v>46</v>
      </c>
      <c r="B18" s="10">
        <f t="shared" si="1"/>
        <v>14596</v>
      </c>
      <c r="C18" s="21">
        <v>5004</v>
      </c>
      <c r="D18" s="22">
        <v>9592</v>
      </c>
      <c r="L18" s="328"/>
    </row>
    <row r="19" spans="1:12" ht="21" customHeight="1" thickBot="1">
      <c r="A19" s="11" t="s">
        <v>47</v>
      </c>
      <c r="B19" s="10">
        <f t="shared" si="1"/>
        <v>105578</v>
      </c>
      <c r="C19" s="21">
        <v>40240</v>
      </c>
      <c r="D19" s="22">
        <v>65338</v>
      </c>
      <c r="L19" s="328"/>
    </row>
    <row r="20" spans="1:12" ht="21" customHeight="1" thickBot="1">
      <c r="A20" s="11" t="s">
        <v>28</v>
      </c>
      <c r="B20" s="10">
        <f t="shared" si="1"/>
        <v>10872</v>
      </c>
      <c r="C20" s="21">
        <v>5578</v>
      </c>
      <c r="D20" s="22">
        <v>5294</v>
      </c>
      <c r="L20" s="328"/>
    </row>
    <row r="21" spans="1:12" ht="21" customHeight="1" thickBot="1">
      <c r="A21" s="11" t="s">
        <v>2</v>
      </c>
      <c r="B21" s="10">
        <f t="shared" si="1"/>
        <v>74479</v>
      </c>
      <c r="C21" s="21">
        <v>21392</v>
      </c>
      <c r="D21" s="22">
        <v>53087</v>
      </c>
      <c r="L21" s="328"/>
    </row>
    <row r="22" spans="1:12" ht="21" customHeight="1" thickBot="1">
      <c r="A22" s="11" t="s">
        <v>3</v>
      </c>
      <c r="B22" s="10">
        <f t="shared" si="1"/>
        <v>36273</v>
      </c>
      <c r="C22" s="21">
        <v>12254</v>
      </c>
      <c r="D22" s="22">
        <v>24019</v>
      </c>
      <c r="L22" s="328"/>
    </row>
    <row r="23" spans="1:12" ht="21" customHeight="1" thickBot="1">
      <c r="A23" s="11" t="s">
        <v>4</v>
      </c>
      <c r="B23" s="10">
        <f t="shared" si="1"/>
        <v>20114</v>
      </c>
      <c r="C23" s="21">
        <v>8596</v>
      </c>
      <c r="D23" s="22">
        <v>11518</v>
      </c>
      <c r="L23" s="328"/>
    </row>
    <row r="24" spans="1:12" ht="21" customHeight="1" thickBot="1">
      <c r="A24" s="11" t="s">
        <v>48</v>
      </c>
      <c r="B24" s="10">
        <f t="shared" si="1"/>
        <v>10391</v>
      </c>
      <c r="C24" s="21">
        <v>6920</v>
      </c>
      <c r="D24" s="22">
        <v>3471</v>
      </c>
      <c r="L24" s="328"/>
    </row>
    <row r="25" spans="1:12" ht="21" customHeight="1" thickBot="1">
      <c r="A25" s="11" t="s">
        <v>49</v>
      </c>
      <c r="B25" s="10">
        <f t="shared" si="1"/>
        <v>119563</v>
      </c>
      <c r="C25" s="21">
        <v>53050</v>
      </c>
      <c r="D25" s="22">
        <v>66513</v>
      </c>
      <c r="L25" s="328"/>
    </row>
    <row r="26" spans="1:12" ht="21" customHeight="1" thickBot="1">
      <c r="A26" s="11" t="s">
        <v>50</v>
      </c>
      <c r="B26" s="10">
        <f t="shared" si="1"/>
        <v>59822</v>
      </c>
      <c r="C26" s="21">
        <v>22851</v>
      </c>
      <c r="D26" s="22">
        <v>36971</v>
      </c>
      <c r="L26" s="328"/>
    </row>
    <row r="27" spans="1:12" ht="21" customHeight="1" thickBot="1">
      <c r="A27" s="11" t="s">
        <v>51</v>
      </c>
      <c r="B27" s="10">
        <f t="shared" si="1"/>
        <v>122314</v>
      </c>
      <c r="C27" s="21">
        <v>56140</v>
      </c>
      <c r="D27" s="22">
        <v>66174</v>
      </c>
      <c r="L27" s="328"/>
    </row>
    <row r="28" spans="1:12" ht="21" customHeight="1" thickBot="1">
      <c r="A28" s="11" t="s">
        <v>5</v>
      </c>
      <c r="B28" s="10">
        <f t="shared" si="1"/>
        <v>122286</v>
      </c>
      <c r="C28" s="21">
        <v>36648</v>
      </c>
      <c r="D28" s="22">
        <v>85638</v>
      </c>
      <c r="L28" s="328"/>
    </row>
    <row r="29" spans="1:12" ht="21" customHeight="1" thickBot="1">
      <c r="A29" s="11" t="s">
        <v>52</v>
      </c>
      <c r="B29" s="10">
        <f t="shared" si="1"/>
        <v>30769</v>
      </c>
      <c r="C29" s="21">
        <v>12563</v>
      </c>
      <c r="D29" s="22">
        <v>18206</v>
      </c>
      <c r="L29" s="328"/>
    </row>
    <row r="30" spans="1:12" ht="21" customHeight="1" thickBot="1">
      <c r="A30" s="11" t="s">
        <v>6</v>
      </c>
      <c r="B30" s="10">
        <f t="shared" si="1"/>
        <v>18750</v>
      </c>
      <c r="C30" s="21">
        <v>5927</v>
      </c>
      <c r="D30" s="22">
        <v>12823</v>
      </c>
      <c r="L30" s="328"/>
    </row>
    <row r="31" spans="1:12" ht="21" customHeight="1" thickBot="1">
      <c r="A31" s="11" t="s">
        <v>53</v>
      </c>
      <c r="B31" s="10">
        <f t="shared" si="1"/>
        <v>30033</v>
      </c>
      <c r="C31" s="21">
        <v>9651</v>
      </c>
      <c r="D31" s="22">
        <v>20382</v>
      </c>
      <c r="L31" s="328"/>
    </row>
    <row r="32" spans="1:12" ht="21" customHeight="1" thickBot="1">
      <c r="A32" s="11" t="s">
        <v>54</v>
      </c>
      <c r="B32" s="10">
        <f t="shared" si="1"/>
        <v>48369</v>
      </c>
      <c r="C32" s="21">
        <v>18794</v>
      </c>
      <c r="D32" s="22">
        <v>29575</v>
      </c>
      <c r="L32" s="328"/>
    </row>
    <row r="33" spans="1:12" ht="21" customHeight="1" thickBot="1">
      <c r="A33" s="11" t="s">
        <v>55</v>
      </c>
      <c r="B33" s="10">
        <f t="shared" si="1"/>
        <v>43336</v>
      </c>
      <c r="C33" s="21">
        <v>14812</v>
      </c>
      <c r="D33" s="22">
        <v>28524</v>
      </c>
      <c r="L33" s="328"/>
    </row>
    <row r="34" spans="1:12" ht="21" customHeight="1" thickBot="1">
      <c r="A34" s="11" t="s">
        <v>56</v>
      </c>
      <c r="B34" s="10">
        <f t="shared" si="1"/>
        <v>6679</v>
      </c>
      <c r="C34" s="21">
        <v>3077</v>
      </c>
      <c r="D34" s="22">
        <v>3602</v>
      </c>
      <c r="L34" s="328"/>
    </row>
    <row r="35" spans="1:12" ht="21" customHeight="1" thickBot="1">
      <c r="A35" s="11" t="s">
        <v>7</v>
      </c>
      <c r="B35" s="10">
        <f t="shared" si="1"/>
        <v>35248</v>
      </c>
      <c r="C35" s="21">
        <v>13823</v>
      </c>
      <c r="D35" s="22">
        <v>21425</v>
      </c>
      <c r="L35" s="328"/>
    </row>
    <row r="36" spans="1:12" ht="21" customHeight="1" thickBot="1">
      <c r="A36" s="11" t="s">
        <v>57</v>
      </c>
      <c r="B36" s="10">
        <f t="shared" si="1"/>
        <v>111114</v>
      </c>
      <c r="C36" s="21">
        <v>49878</v>
      </c>
      <c r="D36" s="22">
        <v>61236</v>
      </c>
      <c r="L36" s="328"/>
    </row>
    <row r="37" spans="1:12" ht="21" customHeight="1" thickBot="1">
      <c r="A37" s="11" t="s">
        <v>8</v>
      </c>
      <c r="B37" s="10">
        <f t="shared" si="1"/>
        <v>36119</v>
      </c>
      <c r="C37" s="21">
        <v>14789</v>
      </c>
      <c r="D37" s="22">
        <v>21330</v>
      </c>
      <c r="L37" s="328"/>
    </row>
    <row r="38" spans="1:12" ht="21" customHeight="1" thickBot="1">
      <c r="A38" s="11" t="s">
        <v>9</v>
      </c>
      <c r="B38" s="10">
        <f t="shared" si="1"/>
        <v>120744</v>
      </c>
      <c r="C38" s="21">
        <v>47707</v>
      </c>
      <c r="D38" s="22">
        <v>73037</v>
      </c>
      <c r="L38" s="328"/>
    </row>
    <row r="39" spans="1:12" ht="21" customHeight="1" thickBot="1">
      <c r="A39" s="11" t="s">
        <v>58</v>
      </c>
      <c r="B39" s="10">
        <f t="shared" si="1"/>
        <v>38482</v>
      </c>
      <c r="C39" s="21">
        <v>15673</v>
      </c>
      <c r="D39" s="22">
        <v>22809</v>
      </c>
    </row>
    <row r="40" spans="1:12" ht="21" customHeight="1" thickBot="1">
      <c r="A40" s="11" t="s">
        <v>10</v>
      </c>
      <c r="B40" s="10">
        <f t="shared" si="1"/>
        <v>15413</v>
      </c>
      <c r="C40" s="21">
        <v>7712</v>
      </c>
      <c r="D40" s="22">
        <v>7701</v>
      </c>
    </row>
    <row r="41" spans="1:12" ht="21" customHeight="1" thickBot="1">
      <c r="A41" s="11" t="s">
        <v>11</v>
      </c>
      <c r="B41" s="10">
        <f t="shared" si="1"/>
        <v>45428</v>
      </c>
      <c r="C41" s="21">
        <v>15273</v>
      </c>
      <c r="D41" s="22">
        <v>30155</v>
      </c>
    </row>
    <row r="42" spans="1:12" ht="21" customHeight="1" thickBot="1">
      <c r="A42" s="11" t="s">
        <v>59</v>
      </c>
      <c r="B42" s="10">
        <f t="shared" si="1"/>
        <v>20822</v>
      </c>
      <c r="C42" s="21">
        <v>8240</v>
      </c>
      <c r="D42" s="22">
        <v>12582</v>
      </c>
    </row>
  </sheetData>
  <mergeCells count="1">
    <mergeCell ref="A1:D1"/>
  </mergeCells>
  <printOptions horizontalCentered="1" verticalCentered="1"/>
  <pageMargins left="0.39370078740157483" right="0.59055118110236227" top="0.19685039370078741" bottom="0.39370078740157483" header="0" footer="0"/>
  <pageSetup paperSize="9" scale="8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26FC3-AD3D-459C-A106-836F9E4C871B}">
  <sheetPr>
    <tabColor indexed="24"/>
    <pageSetUpPr fitToPage="1"/>
  </sheetPr>
  <dimension ref="A1:L59"/>
  <sheetViews>
    <sheetView rightToLeft="1" view="pageBreakPreview" zoomScale="60" workbookViewId="0">
      <selection sqref="A1:H1"/>
    </sheetView>
  </sheetViews>
  <sheetFormatPr defaultRowHeight="15.75"/>
  <cols>
    <col min="1" max="1" width="20.28515625" style="18" bestFit="1" customWidth="1"/>
    <col min="2" max="2" width="17.42578125" style="1" customWidth="1"/>
    <col min="3" max="3" width="13.7109375" style="1" customWidth="1"/>
    <col min="4" max="4" width="12.85546875" style="1" customWidth="1"/>
    <col min="5" max="6" width="11.7109375" style="1" bestFit="1" customWidth="1"/>
    <col min="7" max="7" width="12.28515625" style="1" customWidth="1"/>
    <col min="8" max="8" width="15.85546875" style="1" customWidth="1"/>
    <col min="9" max="9" width="17.42578125" style="1" customWidth="1"/>
    <col min="10" max="243" width="9.140625" style="1"/>
    <col min="244" max="244" width="18" style="1" customWidth="1"/>
    <col min="245" max="245" width="11.140625" style="1" customWidth="1"/>
    <col min="246" max="246" width="13.7109375" style="1" customWidth="1"/>
    <col min="247" max="247" width="12.85546875" style="1" customWidth="1"/>
    <col min="248" max="248" width="11.140625" style="1" customWidth="1"/>
    <col min="249" max="249" width="10.5703125" style="1" customWidth="1"/>
    <col min="250" max="250" width="12.28515625" style="1" customWidth="1"/>
    <col min="251" max="251" width="15.85546875" style="1" customWidth="1"/>
    <col min="252" max="256" width="9.140625" style="1"/>
    <col min="257" max="257" width="20.28515625" style="1" bestFit="1" customWidth="1"/>
    <col min="258" max="258" width="17.42578125" style="1" customWidth="1"/>
    <col min="259" max="259" width="13.7109375" style="1" customWidth="1"/>
    <col min="260" max="260" width="12.85546875" style="1" customWidth="1"/>
    <col min="261" max="262" width="11.7109375" style="1" bestFit="1" customWidth="1"/>
    <col min="263" max="263" width="12.28515625" style="1" customWidth="1"/>
    <col min="264" max="264" width="15.85546875" style="1" customWidth="1"/>
    <col min="265" max="499" width="9.140625" style="1"/>
    <col min="500" max="500" width="18" style="1" customWidth="1"/>
    <col min="501" max="501" width="11.140625" style="1" customWidth="1"/>
    <col min="502" max="502" width="13.7109375" style="1" customWidth="1"/>
    <col min="503" max="503" width="12.85546875" style="1" customWidth="1"/>
    <col min="504" max="504" width="11.140625" style="1" customWidth="1"/>
    <col min="505" max="505" width="10.5703125" style="1" customWidth="1"/>
    <col min="506" max="506" width="12.28515625" style="1" customWidth="1"/>
    <col min="507" max="507" width="15.85546875" style="1" customWidth="1"/>
    <col min="508" max="512" width="9.140625" style="1"/>
    <col min="513" max="513" width="20.28515625" style="1" bestFit="1" customWidth="1"/>
    <col min="514" max="514" width="17.42578125" style="1" customWidth="1"/>
    <col min="515" max="515" width="13.7109375" style="1" customWidth="1"/>
    <col min="516" max="516" width="12.85546875" style="1" customWidth="1"/>
    <col min="517" max="518" width="11.7109375" style="1" bestFit="1" customWidth="1"/>
    <col min="519" max="519" width="12.28515625" style="1" customWidth="1"/>
    <col min="520" max="520" width="15.85546875" style="1" customWidth="1"/>
    <col min="521" max="755" width="9.140625" style="1"/>
    <col min="756" max="756" width="18" style="1" customWidth="1"/>
    <col min="757" max="757" width="11.140625" style="1" customWidth="1"/>
    <col min="758" max="758" width="13.7109375" style="1" customWidth="1"/>
    <col min="759" max="759" width="12.85546875" style="1" customWidth="1"/>
    <col min="760" max="760" width="11.140625" style="1" customWidth="1"/>
    <col min="761" max="761" width="10.5703125" style="1" customWidth="1"/>
    <col min="762" max="762" width="12.28515625" style="1" customWidth="1"/>
    <col min="763" max="763" width="15.85546875" style="1" customWidth="1"/>
    <col min="764" max="768" width="9.140625" style="1"/>
    <col min="769" max="769" width="20.28515625" style="1" bestFit="1" customWidth="1"/>
    <col min="770" max="770" width="17.42578125" style="1" customWidth="1"/>
    <col min="771" max="771" width="13.7109375" style="1" customWidth="1"/>
    <col min="772" max="772" width="12.85546875" style="1" customWidth="1"/>
    <col min="773" max="774" width="11.7109375" style="1" bestFit="1" customWidth="1"/>
    <col min="775" max="775" width="12.28515625" style="1" customWidth="1"/>
    <col min="776" max="776" width="15.85546875" style="1" customWidth="1"/>
    <col min="777" max="1011" width="9.140625" style="1"/>
    <col min="1012" max="1012" width="18" style="1" customWidth="1"/>
    <col min="1013" max="1013" width="11.140625" style="1" customWidth="1"/>
    <col min="1014" max="1014" width="13.7109375" style="1" customWidth="1"/>
    <col min="1015" max="1015" width="12.85546875" style="1" customWidth="1"/>
    <col min="1016" max="1016" width="11.140625" style="1" customWidth="1"/>
    <col min="1017" max="1017" width="10.5703125" style="1" customWidth="1"/>
    <col min="1018" max="1018" width="12.28515625" style="1" customWidth="1"/>
    <col min="1019" max="1019" width="15.85546875" style="1" customWidth="1"/>
    <col min="1020" max="1024" width="9.140625" style="1"/>
    <col min="1025" max="1025" width="20.28515625" style="1" bestFit="1" customWidth="1"/>
    <col min="1026" max="1026" width="17.42578125" style="1" customWidth="1"/>
    <col min="1027" max="1027" width="13.7109375" style="1" customWidth="1"/>
    <col min="1028" max="1028" width="12.85546875" style="1" customWidth="1"/>
    <col min="1029" max="1030" width="11.7109375" style="1" bestFit="1" customWidth="1"/>
    <col min="1031" max="1031" width="12.28515625" style="1" customWidth="1"/>
    <col min="1032" max="1032" width="15.85546875" style="1" customWidth="1"/>
    <col min="1033" max="1267" width="9.140625" style="1"/>
    <col min="1268" max="1268" width="18" style="1" customWidth="1"/>
    <col min="1269" max="1269" width="11.140625" style="1" customWidth="1"/>
    <col min="1270" max="1270" width="13.7109375" style="1" customWidth="1"/>
    <col min="1271" max="1271" width="12.85546875" style="1" customWidth="1"/>
    <col min="1272" max="1272" width="11.140625" style="1" customWidth="1"/>
    <col min="1273" max="1273" width="10.5703125" style="1" customWidth="1"/>
    <col min="1274" max="1274" width="12.28515625" style="1" customWidth="1"/>
    <col min="1275" max="1275" width="15.85546875" style="1" customWidth="1"/>
    <col min="1276" max="1280" width="9.140625" style="1"/>
    <col min="1281" max="1281" width="20.28515625" style="1" bestFit="1" customWidth="1"/>
    <col min="1282" max="1282" width="17.42578125" style="1" customWidth="1"/>
    <col min="1283" max="1283" width="13.7109375" style="1" customWidth="1"/>
    <col min="1284" max="1284" width="12.85546875" style="1" customWidth="1"/>
    <col min="1285" max="1286" width="11.7109375" style="1" bestFit="1" customWidth="1"/>
    <col min="1287" max="1287" width="12.28515625" style="1" customWidth="1"/>
    <col min="1288" max="1288" width="15.85546875" style="1" customWidth="1"/>
    <col min="1289" max="1523" width="9.140625" style="1"/>
    <col min="1524" max="1524" width="18" style="1" customWidth="1"/>
    <col min="1525" max="1525" width="11.140625" style="1" customWidth="1"/>
    <col min="1526" max="1526" width="13.7109375" style="1" customWidth="1"/>
    <col min="1527" max="1527" width="12.85546875" style="1" customWidth="1"/>
    <col min="1528" max="1528" width="11.140625" style="1" customWidth="1"/>
    <col min="1529" max="1529" width="10.5703125" style="1" customWidth="1"/>
    <col min="1530" max="1530" width="12.28515625" style="1" customWidth="1"/>
    <col min="1531" max="1531" width="15.85546875" style="1" customWidth="1"/>
    <col min="1532" max="1536" width="9.140625" style="1"/>
    <col min="1537" max="1537" width="20.28515625" style="1" bestFit="1" customWidth="1"/>
    <col min="1538" max="1538" width="17.42578125" style="1" customWidth="1"/>
    <col min="1539" max="1539" width="13.7109375" style="1" customWidth="1"/>
    <col min="1540" max="1540" width="12.85546875" style="1" customWidth="1"/>
    <col min="1541" max="1542" width="11.7109375" style="1" bestFit="1" customWidth="1"/>
    <col min="1543" max="1543" width="12.28515625" style="1" customWidth="1"/>
    <col min="1544" max="1544" width="15.85546875" style="1" customWidth="1"/>
    <col min="1545" max="1779" width="9.140625" style="1"/>
    <col min="1780" max="1780" width="18" style="1" customWidth="1"/>
    <col min="1781" max="1781" width="11.140625" style="1" customWidth="1"/>
    <col min="1782" max="1782" width="13.7109375" style="1" customWidth="1"/>
    <col min="1783" max="1783" width="12.85546875" style="1" customWidth="1"/>
    <col min="1784" max="1784" width="11.140625" style="1" customWidth="1"/>
    <col min="1785" max="1785" width="10.5703125" style="1" customWidth="1"/>
    <col min="1786" max="1786" width="12.28515625" style="1" customWidth="1"/>
    <col min="1787" max="1787" width="15.85546875" style="1" customWidth="1"/>
    <col min="1788" max="1792" width="9.140625" style="1"/>
    <col min="1793" max="1793" width="20.28515625" style="1" bestFit="1" customWidth="1"/>
    <col min="1794" max="1794" width="17.42578125" style="1" customWidth="1"/>
    <col min="1795" max="1795" width="13.7109375" style="1" customWidth="1"/>
    <col min="1796" max="1796" width="12.85546875" style="1" customWidth="1"/>
    <col min="1797" max="1798" width="11.7109375" style="1" bestFit="1" customWidth="1"/>
    <col min="1799" max="1799" width="12.28515625" style="1" customWidth="1"/>
    <col min="1800" max="1800" width="15.85546875" style="1" customWidth="1"/>
    <col min="1801" max="2035" width="9.140625" style="1"/>
    <col min="2036" max="2036" width="18" style="1" customWidth="1"/>
    <col min="2037" max="2037" width="11.140625" style="1" customWidth="1"/>
    <col min="2038" max="2038" width="13.7109375" style="1" customWidth="1"/>
    <col min="2039" max="2039" width="12.85546875" style="1" customWidth="1"/>
    <col min="2040" max="2040" width="11.140625" style="1" customWidth="1"/>
    <col min="2041" max="2041" width="10.5703125" style="1" customWidth="1"/>
    <col min="2042" max="2042" width="12.28515625" style="1" customWidth="1"/>
    <col min="2043" max="2043" width="15.85546875" style="1" customWidth="1"/>
    <col min="2044" max="2048" width="9.140625" style="1"/>
    <col min="2049" max="2049" width="20.28515625" style="1" bestFit="1" customWidth="1"/>
    <col min="2050" max="2050" width="17.42578125" style="1" customWidth="1"/>
    <col min="2051" max="2051" width="13.7109375" style="1" customWidth="1"/>
    <col min="2052" max="2052" width="12.85546875" style="1" customWidth="1"/>
    <col min="2053" max="2054" width="11.7109375" style="1" bestFit="1" customWidth="1"/>
    <col min="2055" max="2055" width="12.28515625" style="1" customWidth="1"/>
    <col min="2056" max="2056" width="15.85546875" style="1" customWidth="1"/>
    <col min="2057" max="2291" width="9.140625" style="1"/>
    <col min="2292" max="2292" width="18" style="1" customWidth="1"/>
    <col min="2293" max="2293" width="11.140625" style="1" customWidth="1"/>
    <col min="2294" max="2294" width="13.7109375" style="1" customWidth="1"/>
    <col min="2295" max="2295" width="12.85546875" style="1" customWidth="1"/>
    <col min="2296" max="2296" width="11.140625" style="1" customWidth="1"/>
    <col min="2297" max="2297" width="10.5703125" style="1" customWidth="1"/>
    <col min="2298" max="2298" width="12.28515625" style="1" customWidth="1"/>
    <col min="2299" max="2299" width="15.85546875" style="1" customWidth="1"/>
    <col min="2300" max="2304" width="9.140625" style="1"/>
    <col min="2305" max="2305" width="20.28515625" style="1" bestFit="1" customWidth="1"/>
    <col min="2306" max="2306" width="17.42578125" style="1" customWidth="1"/>
    <col min="2307" max="2307" width="13.7109375" style="1" customWidth="1"/>
    <col min="2308" max="2308" width="12.85546875" style="1" customWidth="1"/>
    <col min="2309" max="2310" width="11.7109375" style="1" bestFit="1" customWidth="1"/>
    <col min="2311" max="2311" width="12.28515625" style="1" customWidth="1"/>
    <col min="2312" max="2312" width="15.85546875" style="1" customWidth="1"/>
    <col min="2313" max="2547" width="9.140625" style="1"/>
    <col min="2548" max="2548" width="18" style="1" customWidth="1"/>
    <col min="2549" max="2549" width="11.140625" style="1" customWidth="1"/>
    <col min="2550" max="2550" width="13.7109375" style="1" customWidth="1"/>
    <col min="2551" max="2551" width="12.85546875" style="1" customWidth="1"/>
    <col min="2552" max="2552" width="11.140625" style="1" customWidth="1"/>
    <col min="2553" max="2553" width="10.5703125" style="1" customWidth="1"/>
    <col min="2554" max="2554" width="12.28515625" style="1" customWidth="1"/>
    <col min="2555" max="2555" width="15.85546875" style="1" customWidth="1"/>
    <col min="2556" max="2560" width="9.140625" style="1"/>
    <col min="2561" max="2561" width="20.28515625" style="1" bestFit="1" customWidth="1"/>
    <col min="2562" max="2562" width="17.42578125" style="1" customWidth="1"/>
    <col min="2563" max="2563" width="13.7109375" style="1" customWidth="1"/>
    <col min="2564" max="2564" width="12.85546875" style="1" customWidth="1"/>
    <col min="2565" max="2566" width="11.7109375" style="1" bestFit="1" customWidth="1"/>
    <col min="2567" max="2567" width="12.28515625" style="1" customWidth="1"/>
    <col min="2568" max="2568" width="15.85546875" style="1" customWidth="1"/>
    <col min="2569" max="2803" width="9.140625" style="1"/>
    <col min="2804" max="2804" width="18" style="1" customWidth="1"/>
    <col min="2805" max="2805" width="11.140625" style="1" customWidth="1"/>
    <col min="2806" max="2806" width="13.7109375" style="1" customWidth="1"/>
    <col min="2807" max="2807" width="12.85546875" style="1" customWidth="1"/>
    <col min="2808" max="2808" width="11.140625" style="1" customWidth="1"/>
    <col min="2809" max="2809" width="10.5703125" style="1" customWidth="1"/>
    <col min="2810" max="2810" width="12.28515625" style="1" customWidth="1"/>
    <col min="2811" max="2811" width="15.85546875" style="1" customWidth="1"/>
    <col min="2812" max="2816" width="9.140625" style="1"/>
    <col min="2817" max="2817" width="20.28515625" style="1" bestFit="1" customWidth="1"/>
    <col min="2818" max="2818" width="17.42578125" style="1" customWidth="1"/>
    <col min="2819" max="2819" width="13.7109375" style="1" customWidth="1"/>
    <col min="2820" max="2820" width="12.85546875" style="1" customWidth="1"/>
    <col min="2821" max="2822" width="11.7109375" style="1" bestFit="1" customWidth="1"/>
    <col min="2823" max="2823" width="12.28515625" style="1" customWidth="1"/>
    <col min="2824" max="2824" width="15.85546875" style="1" customWidth="1"/>
    <col min="2825" max="3059" width="9.140625" style="1"/>
    <col min="3060" max="3060" width="18" style="1" customWidth="1"/>
    <col min="3061" max="3061" width="11.140625" style="1" customWidth="1"/>
    <col min="3062" max="3062" width="13.7109375" style="1" customWidth="1"/>
    <col min="3063" max="3063" width="12.85546875" style="1" customWidth="1"/>
    <col min="3064" max="3064" width="11.140625" style="1" customWidth="1"/>
    <col min="3065" max="3065" width="10.5703125" style="1" customWidth="1"/>
    <col min="3066" max="3066" width="12.28515625" style="1" customWidth="1"/>
    <col min="3067" max="3067" width="15.85546875" style="1" customWidth="1"/>
    <col min="3068" max="3072" width="9.140625" style="1"/>
    <col min="3073" max="3073" width="20.28515625" style="1" bestFit="1" customWidth="1"/>
    <col min="3074" max="3074" width="17.42578125" style="1" customWidth="1"/>
    <col min="3075" max="3075" width="13.7109375" style="1" customWidth="1"/>
    <col min="3076" max="3076" width="12.85546875" style="1" customWidth="1"/>
    <col min="3077" max="3078" width="11.7109375" style="1" bestFit="1" customWidth="1"/>
    <col min="3079" max="3079" width="12.28515625" style="1" customWidth="1"/>
    <col min="3080" max="3080" width="15.85546875" style="1" customWidth="1"/>
    <col min="3081" max="3315" width="9.140625" style="1"/>
    <col min="3316" max="3316" width="18" style="1" customWidth="1"/>
    <col min="3317" max="3317" width="11.140625" style="1" customWidth="1"/>
    <col min="3318" max="3318" width="13.7109375" style="1" customWidth="1"/>
    <col min="3319" max="3319" width="12.85546875" style="1" customWidth="1"/>
    <col min="3320" max="3320" width="11.140625" style="1" customWidth="1"/>
    <col min="3321" max="3321" width="10.5703125" style="1" customWidth="1"/>
    <col min="3322" max="3322" width="12.28515625" style="1" customWidth="1"/>
    <col min="3323" max="3323" width="15.85546875" style="1" customWidth="1"/>
    <col min="3324" max="3328" width="9.140625" style="1"/>
    <col min="3329" max="3329" width="20.28515625" style="1" bestFit="1" customWidth="1"/>
    <col min="3330" max="3330" width="17.42578125" style="1" customWidth="1"/>
    <col min="3331" max="3331" width="13.7109375" style="1" customWidth="1"/>
    <col min="3332" max="3332" width="12.85546875" style="1" customWidth="1"/>
    <col min="3333" max="3334" width="11.7109375" style="1" bestFit="1" customWidth="1"/>
    <col min="3335" max="3335" width="12.28515625" style="1" customWidth="1"/>
    <col min="3336" max="3336" width="15.85546875" style="1" customWidth="1"/>
    <col min="3337" max="3571" width="9.140625" style="1"/>
    <col min="3572" max="3572" width="18" style="1" customWidth="1"/>
    <col min="3573" max="3573" width="11.140625" style="1" customWidth="1"/>
    <col min="3574" max="3574" width="13.7109375" style="1" customWidth="1"/>
    <col min="3575" max="3575" width="12.85546875" style="1" customWidth="1"/>
    <col min="3576" max="3576" width="11.140625" style="1" customWidth="1"/>
    <col min="3577" max="3577" width="10.5703125" style="1" customWidth="1"/>
    <col min="3578" max="3578" width="12.28515625" style="1" customWidth="1"/>
    <col min="3579" max="3579" width="15.85546875" style="1" customWidth="1"/>
    <col min="3580" max="3584" width="9.140625" style="1"/>
    <col min="3585" max="3585" width="20.28515625" style="1" bestFit="1" customWidth="1"/>
    <col min="3586" max="3586" width="17.42578125" style="1" customWidth="1"/>
    <col min="3587" max="3587" width="13.7109375" style="1" customWidth="1"/>
    <col min="3588" max="3588" width="12.85546875" style="1" customWidth="1"/>
    <col min="3589" max="3590" width="11.7109375" style="1" bestFit="1" customWidth="1"/>
    <col min="3591" max="3591" width="12.28515625" style="1" customWidth="1"/>
    <col min="3592" max="3592" width="15.85546875" style="1" customWidth="1"/>
    <col min="3593" max="3827" width="9.140625" style="1"/>
    <col min="3828" max="3828" width="18" style="1" customWidth="1"/>
    <col min="3829" max="3829" width="11.140625" style="1" customWidth="1"/>
    <col min="3830" max="3830" width="13.7109375" style="1" customWidth="1"/>
    <col min="3831" max="3831" width="12.85546875" style="1" customWidth="1"/>
    <col min="3832" max="3832" width="11.140625" style="1" customWidth="1"/>
    <col min="3833" max="3833" width="10.5703125" style="1" customWidth="1"/>
    <col min="3834" max="3834" width="12.28515625" style="1" customWidth="1"/>
    <col min="3835" max="3835" width="15.85546875" style="1" customWidth="1"/>
    <col min="3836" max="3840" width="9.140625" style="1"/>
    <col min="3841" max="3841" width="20.28515625" style="1" bestFit="1" customWidth="1"/>
    <col min="3842" max="3842" width="17.42578125" style="1" customWidth="1"/>
    <col min="3843" max="3843" width="13.7109375" style="1" customWidth="1"/>
    <col min="3844" max="3844" width="12.85546875" style="1" customWidth="1"/>
    <col min="3845" max="3846" width="11.7109375" style="1" bestFit="1" customWidth="1"/>
    <col min="3847" max="3847" width="12.28515625" style="1" customWidth="1"/>
    <col min="3848" max="3848" width="15.85546875" style="1" customWidth="1"/>
    <col min="3849" max="4083" width="9.140625" style="1"/>
    <col min="4084" max="4084" width="18" style="1" customWidth="1"/>
    <col min="4085" max="4085" width="11.140625" style="1" customWidth="1"/>
    <col min="4086" max="4086" width="13.7109375" style="1" customWidth="1"/>
    <col min="4087" max="4087" width="12.85546875" style="1" customWidth="1"/>
    <col min="4088" max="4088" width="11.140625" style="1" customWidth="1"/>
    <col min="4089" max="4089" width="10.5703125" style="1" customWidth="1"/>
    <col min="4090" max="4090" width="12.28515625" style="1" customWidth="1"/>
    <col min="4091" max="4091" width="15.85546875" style="1" customWidth="1"/>
    <col min="4092" max="4096" width="9.140625" style="1"/>
    <col min="4097" max="4097" width="20.28515625" style="1" bestFit="1" customWidth="1"/>
    <col min="4098" max="4098" width="17.42578125" style="1" customWidth="1"/>
    <col min="4099" max="4099" width="13.7109375" style="1" customWidth="1"/>
    <col min="4100" max="4100" width="12.85546875" style="1" customWidth="1"/>
    <col min="4101" max="4102" width="11.7109375" style="1" bestFit="1" customWidth="1"/>
    <col min="4103" max="4103" width="12.28515625" style="1" customWidth="1"/>
    <col min="4104" max="4104" width="15.85546875" style="1" customWidth="1"/>
    <col min="4105" max="4339" width="9.140625" style="1"/>
    <col min="4340" max="4340" width="18" style="1" customWidth="1"/>
    <col min="4341" max="4341" width="11.140625" style="1" customWidth="1"/>
    <col min="4342" max="4342" width="13.7109375" style="1" customWidth="1"/>
    <col min="4343" max="4343" width="12.85546875" style="1" customWidth="1"/>
    <col min="4344" max="4344" width="11.140625" style="1" customWidth="1"/>
    <col min="4345" max="4345" width="10.5703125" style="1" customWidth="1"/>
    <col min="4346" max="4346" width="12.28515625" style="1" customWidth="1"/>
    <col min="4347" max="4347" width="15.85546875" style="1" customWidth="1"/>
    <col min="4348" max="4352" width="9.140625" style="1"/>
    <col min="4353" max="4353" width="20.28515625" style="1" bestFit="1" customWidth="1"/>
    <col min="4354" max="4354" width="17.42578125" style="1" customWidth="1"/>
    <col min="4355" max="4355" width="13.7109375" style="1" customWidth="1"/>
    <col min="4356" max="4356" width="12.85546875" style="1" customWidth="1"/>
    <col min="4357" max="4358" width="11.7109375" style="1" bestFit="1" customWidth="1"/>
    <col min="4359" max="4359" width="12.28515625" style="1" customWidth="1"/>
    <col min="4360" max="4360" width="15.85546875" style="1" customWidth="1"/>
    <col min="4361" max="4595" width="9.140625" style="1"/>
    <col min="4596" max="4596" width="18" style="1" customWidth="1"/>
    <col min="4597" max="4597" width="11.140625" style="1" customWidth="1"/>
    <col min="4598" max="4598" width="13.7109375" style="1" customWidth="1"/>
    <col min="4599" max="4599" width="12.85546875" style="1" customWidth="1"/>
    <col min="4600" max="4600" width="11.140625" style="1" customWidth="1"/>
    <col min="4601" max="4601" width="10.5703125" style="1" customWidth="1"/>
    <col min="4602" max="4602" width="12.28515625" style="1" customWidth="1"/>
    <col min="4603" max="4603" width="15.85546875" style="1" customWidth="1"/>
    <col min="4604" max="4608" width="9.140625" style="1"/>
    <col min="4609" max="4609" width="20.28515625" style="1" bestFit="1" customWidth="1"/>
    <col min="4610" max="4610" width="17.42578125" style="1" customWidth="1"/>
    <col min="4611" max="4611" width="13.7109375" style="1" customWidth="1"/>
    <col min="4612" max="4612" width="12.85546875" style="1" customWidth="1"/>
    <col min="4613" max="4614" width="11.7109375" style="1" bestFit="1" customWidth="1"/>
    <col min="4615" max="4615" width="12.28515625" style="1" customWidth="1"/>
    <col min="4616" max="4616" width="15.85546875" style="1" customWidth="1"/>
    <col min="4617" max="4851" width="9.140625" style="1"/>
    <col min="4852" max="4852" width="18" style="1" customWidth="1"/>
    <col min="4853" max="4853" width="11.140625" style="1" customWidth="1"/>
    <col min="4854" max="4854" width="13.7109375" style="1" customWidth="1"/>
    <col min="4855" max="4855" width="12.85546875" style="1" customWidth="1"/>
    <col min="4856" max="4856" width="11.140625" style="1" customWidth="1"/>
    <col min="4857" max="4857" width="10.5703125" style="1" customWidth="1"/>
    <col min="4858" max="4858" width="12.28515625" style="1" customWidth="1"/>
    <col min="4859" max="4859" width="15.85546875" style="1" customWidth="1"/>
    <col min="4860" max="4864" width="9.140625" style="1"/>
    <col min="4865" max="4865" width="20.28515625" style="1" bestFit="1" customWidth="1"/>
    <col min="4866" max="4866" width="17.42578125" style="1" customWidth="1"/>
    <col min="4867" max="4867" width="13.7109375" style="1" customWidth="1"/>
    <col min="4868" max="4868" width="12.85546875" style="1" customWidth="1"/>
    <col min="4869" max="4870" width="11.7109375" style="1" bestFit="1" customWidth="1"/>
    <col min="4871" max="4871" width="12.28515625" style="1" customWidth="1"/>
    <col min="4872" max="4872" width="15.85546875" style="1" customWidth="1"/>
    <col min="4873" max="5107" width="9.140625" style="1"/>
    <col min="5108" max="5108" width="18" style="1" customWidth="1"/>
    <col min="5109" max="5109" width="11.140625" style="1" customWidth="1"/>
    <col min="5110" max="5110" width="13.7109375" style="1" customWidth="1"/>
    <col min="5111" max="5111" width="12.85546875" style="1" customWidth="1"/>
    <col min="5112" max="5112" width="11.140625" style="1" customWidth="1"/>
    <col min="5113" max="5113" width="10.5703125" style="1" customWidth="1"/>
    <col min="5114" max="5114" width="12.28515625" style="1" customWidth="1"/>
    <col min="5115" max="5115" width="15.85546875" style="1" customWidth="1"/>
    <col min="5116" max="5120" width="9.140625" style="1"/>
    <col min="5121" max="5121" width="20.28515625" style="1" bestFit="1" customWidth="1"/>
    <col min="5122" max="5122" width="17.42578125" style="1" customWidth="1"/>
    <col min="5123" max="5123" width="13.7109375" style="1" customWidth="1"/>
    <col min="5124" max="5124" width="12.85546875" style="1" customWidth="1"/>
    <col min="5125" max="5126" width="11.7109375" style="1" bestFit="1" customWidth="1"/>
    <col min="5127" max="5127" width="12.28515625" style="1" customWidth="1"/>
    <col min="5128" max="5128" width="15.85546875" style="1" customWidth="1"/>
    <col min="5129" max="5363" width="9.140625" style="1"/>
    <col min="5364" max="5364" width="18" style="1" customWidth="1"/>
    <col min="5365" max="5365" width="11.140625" style="1" customWidth="1"/>
    <col min="5366" max="5366" width="13.7109375" style="1" customWidth="1"/>
    <col min="5367" max="5367" width="12.85546875" style="1" customWidth="1"/>
    <col min="5368" max="5368" width="11.140625" style="1" customWidth="1"/>
    <col min="5369" max="5369" width="10.5703125" style="1" customWidth="1"/>
    <col min="5370" max="5370" width="12.28515625" style="1" customWidth="1"/>
    <col min="5371" max="5371" width="15.85546875" style="1" customWidth="1"/>
    <col min="5372" max="5376" width="9.140625" style="1"/>
    <col min="5377" max="5377" width="20.28515625" style="1" bestFit="1" customWidth="1"/>
    <col min="5378" max="5378" width="17.42578125" style="1" customWidth="1"/>
    <col min="5379" max="5379" width="13.7109375" style="1" customWidth="1"/>
    <col min="5380" max="5380" width="12.85546875" style="1" customWidth="1"/>
    <col min="5381" max="5382" width="11.7109375" style="1" bestFit="1" customWidth="1"/>
    <col min="5383" max="5383" width="12.28515625" style="1" customWidth="1"/>
    <col min="5384" max="5384" width="15.85546875" style="1" customWidth="1"/>
    <col min="5385" max="5619" width="9.140625" style="1"/>
    <col min="5620" max="5620" width="18" style="1" customWidth="1"/>
    <col min="5621" max="5621" width="11.140625" style="1" customWidth="1"/>
    <col min="5622" max="5622" width="13.7109375" style="1" customWidth="1"/>
    <col min="5623" max="5623" width="12.85546875" style="1" customWidth="1"/>
    <col min="5624" max="5624" width="11.140625" style="1" customWidth="1"/>
    <col min="5625" max="5625" width="10.5703125" style="1" customWidth="1"/>
    <col min="5626" max="5626" width="12.28515625" style="1" customWidth="1"/>
    <col min="5627" max="5627" width="15.85546875" style="1" customWidth="1"/>
    <col min="5628" max="5632" width="9.140625" style="1"/>
    <col min="5633" max="5633" width="20.28515625" style="1" bestFit="1" customWidth="1"/>
    <col min="5634" max="5634" width="17.42578125" style="1" customWidth="1"/>
    <col min="5635" max="5635" width="13.7109375" style="1" customWidth="1"/>
    <col min="5636" max="5636" width="12.85546875" style="1" customWidth="1"/>
    <col min="5637" max="5638" width="11.7109375" style="1" bestFit="1" customWidth="1"/>
    <col min="5639" max="5639" width="12.28515625" style="1" customWidth="1"/>
    <col min="5640" max="5640" width="15.85546875" style="1" customWidth="1"/>
    <col min="5641" max="5875" width="9.140625" style="1"/>
    <col min="5876" max="5876" width="18" style="1" customWidth="1"/>
    <col min="5877" max="5877" width="11.140625" style="1" customWidth="1"/>
    <col min="5878" max="5878" width="13.7109375" style="1" customWidth="1"/>
    <col min="5879" max="5879" width="12.85546875" style="1" customWidth="1"/>
    <col min="5880" max="5880" width="11.140625" style="1" customWidth="1"/>
    <col min="5881" max="5881" width="10.5703125" style="1" customWidth="1"/>
    <col min="5882" max="5882" width="12.28515625" style="1" customWidth="1"/>
    <col min="5883" max="5883" width="15.85546875" style="1" customWidth="1"/>
    <col min="5884" max="5888" width="9.140625" style="1"/>
    <col min="5889" max="5889" width="20.28515625" style="1" bestFit="1" customWidth="1"/>
    <col min="5890" max="5890" width="17.42578125" style="1" customWidth="1"/>
    <col min="5891" max="5891" width="13.7109375" style="1" customWidth="1"/>
    <col min="5892" max="5892" width="12.85546875" style="1" customWidth="1"/>
    <col min="5893" max="5894" width="11.7109375" style="1" bestFit="1" customWidth="1"/>
    <col min="5895" max="5895" width="12.28515625" style="1" customWidth="1"/>
    <col min="5896" max="5896" width="15.85546875" style="1" customWidth="1"/>
    <col min="5897" max="6131" width="9.140625" style="1"/>
    <col min="6132" max="6132" width="18" style="1" customWidth="1"/>
    <col min="6133" max="6133" width="11.140625" style="1" customWidth="1"/>
    <col min="6134" max="6134" width="13.7109375" style="1" customWidth="1"/>
    <col min="6135" max="6135" width="12.85546875" style="1" customWidth="1"/>
    <col min="6136" max="6136" width="11.140625" style="1" customWidth="1"/>
    <col min="6137" max="6137" width="10.5703125" style="1" customWidth="1"/>
    <col min="6138" max="6138" width="12.28515625" style="1" customWidth="1"/>
    <col min="6139" max="6139" width="15.85546875" style="1" customWidth="1"/>
    <col min="6140" max="6144" width="9.140625" style="1"/>
    <col min="6145" max="6145" width="20.28515625" style="1" bestFit="1" customWidth="1"/>
    <col min="6146" max="6146" width="17.42578125" style="1" customWidth="1"/>
    <col min="6147" max="6147" width="13.7109375" style="1" customWidth="1"/>
    <col min="6148" max="6148" width="12.85546875" style="1" customWidth="1"/>
    <col min="6149" max="6150" width="11.7109375" style="1" bestFit="1" customWidth="1"/>
    <col min="6151" max="6151" width="12.28515625" style="1" customWidth="1"/>
    <col min="6152" max="6152" width="15.85546875" style="1" customWidth="1"/>
    <col min="6153" max="6387" width="9.140625" style="1"/>
    <col min="6388" max="6388" width="18" style="1" customWidth="1"/>
    <col min="6389" max="6389" width="11.140625" style="1" customWidth="1"/>
    <col min="6390" max="6390" width="13.7109375" style="1" customWidth="1"/>
    <col min="6391" max="6391" width="12.85546875" style="1" customWidth="1"/>
    <col min="6392" max="6392" width="11.140625" style="1" customWidth="1"/>
    <col min="6393" max="6393" width="10.5703125" style="1" customWidth="1"/>
    <col min="6394" max="6394" width="12.28515625" style="1" customWidth="1"/>
    <col min="6395" max="6395" width="15.85546875" style="1" customWidth="1"/>
    <col min="6396" max="6400" width="9.140625" style="1"/>
    <col min="6401" max="6401" width="20.28515625" style="1" bestFit="1" customWidth="1"/>
    <col min="6402" max="6402" width="17.42578125" style="1" customWidth="1"/>
    <col min="6403" max="6403" width="13.7109375" style="1" customWidth="1"/>
    <col min="6404" max="6404" width="12.85546875" style="1" customWidth="1"/>
    <col min="6405" max="6406" width="11.7109375" style="1" bestFit="1" customWidth="1"/>
    <col min="6407" max="6407" width="12.28515625" style="1" customWidth="1"/>
    <col min="6408" max="6408" width="15.85546875" style="1" customWidth="1"/>
    <col min="6409" max="6643" width="9.140625" style="1"/>
    <col min="6644" max="6644" width="18" style="1" customWidth="1"/>
    <col min="6645" max="6645" width="11.140625" style="1" customWidth="1"/>
    <col min="6646" max="6646" width="13.7109375" style="1" customWidth="1"/>
    <col min="6647" max="6647" width="12.85546875" style="1" customWidth="1"/>
    <col min="6648" max="6648" width="11.140625" style="1" customWidth="1"/>
    <col min="6649" max="6649" width="10.5703125" style="1" customWidth="1"/>
    <col min="6650" max="6650" width="12.28515625" style="1" customWidth="1"/>
    <col min="6651" max="6651" width="15.85546875" style="1" customWidth="1"/>
    <col min="6652" max="6656" width="9.140625" style="1"/>
    <col min="6657" max="6657" width="20.28515625" style="1" bestFit="1" customWidth="1"/>
    <col min="6658" max="6658" width="17.42578125" style="1" customWidth="1"/>
    <col min="6659" max="6659" width="13.7109375" style="1" customWidth="1"/>
    <col min="6660" max="6660" width="12.85546875" style="1" customWidth="1"/>
    <col min="6661" max="6662" width="11.7109375" style="1" bestFit="1" customWidth="1"/>
    <col min="6663" max="6663" width="12.28515625" style="1" customWidth="1"/>
    <col min="6664" max="6664" width="15.85546875" style="1" customWidth="1"/>
    <col min="6665" max="6899" width="9.140625" style="1"/>
    <col min="6900" max="6900" width="18" style="1" customWidth="1"/>
    <col min="6901" max="6901" width="11.140625" style="1" customWidth="1"/>
    <col min="6902" max="6902" width="13.7109375" style="1" customWidth="1"/>
    <col min="6903" max="6903" width="12.85546875" style="1" customWidth="1"/>
    <col min="6904" max="6904" width="11.140625" style="1" customWidth="1"/>
    <col min="6905" max="6905" width="10.5703125" style="1" customWidth="1"/>
    <col min="6906" max="6906" width="12.28515625" style="1" customWidth="1"/>
    <col min="6907" max="6907" width="15.85546875" style="1" customWidth="1"/>
    <col min="6908" max="6912" width="9.140625" style="1"/>
    <col min="6913" max="6913" width="20.28515625" style="1" bestFit="1" customWidth="1"/>
    <col min="6914" max="6914" width="17.42578125" style="1" customWidth="1"/>
    <col min="6915" max="6915" width="13.7109375" style="1" customWidth="1"/>
    <col min="6916" max="6916" width="12.85546875" style="1" customWidth="1"/>
    <col min="6917" max="6918" width="11.7109375" style="1" bestFit="1" customWidth="1"/>
    <col min="6919" max="6919" width="12.28515625" style="1" customWidth="1"/>
    <col min="6920" max="6920" width="15.85546875" style="1" customWidth="1"/>
    <col min="6921" max="7155" width="9.140625" style="1"/>
    <col min="7156" max="7156" width="18" style="1" customWidth="1"/>
    <col min="7157" max="7157" width="11.140625" style="1" customWidth="1"/>
    <col min="7158" max="7158" width="13.7109375" style="1" customWidth="1"/>
    <col min="7159" max="7159" width="12.85546875" style="1" customWidth="1"/>
    <col min="7160" max="7160" width="11.140625" style="1" customWidth="1"/>
    <col min="7161" max="7161" width="10.5703125" style="1" customWidth="1"/>
    <col min="7162" max="7162" width="12.28515625" style="1" customWidth="1"/>
    <col min="7163" max="7163" width="15.85546875" style="1" customWidth="1"/>
    <col min="7164" max="7168" width="9.140625" style="1"/>
    <col min="7169" max="7169" width="20.28515625" style="1" bestFit="1" customWidth="1"/>
    <col min="7170" max="7170" width="17.42578125" style="1" customWidth="1"/>
    <col min="7171" max="7171" width="13.7109375" style="1" customWidth="1"/>
    <col min="7172" max="7172" width="12.85546875" style="1" customWidth="1"/>
    <col min="7173" max="7174" width="11.7109375" style="1" bestFit="1" customWidth="1"/>
    <col min="7175" max="7175" width="12.28515625" style="1" customWidth="1"/>
    <col min="7176" max="7176" width="15.85546875" style="1" customWidth="1"/>
    <col min="7177" max="7411" width="9.140625" style="1"/>
    <col min="7412" max="7412" width="18" style="1" customWidth="1"/>
    <col min="7413" max="7413" width="11.140625" style="1" customWidth="1"/>
    <col min="7414" max="7414" width="13.7109375" style="1" customWidth="1"/>
    <col min="7415" max="7415" width="12.85546875" style="1" customWidth="1"/>
    <col min="7416" max="7416" width="11.140625" style="1" customWidth="1"/>
    <col min="7417" max="7417" width="10.5703125" style="1" customWidth="1"/>
    <col min="7418" max="7418" width="12.28515625" style="1" customWidth="1"/>
    <col min="7419" max="7419" width="15.85546875" style="1" customWidth="1"/>
    <col min="7420" max="7424" width="9.140625" style="1"/>
    <col min="7425" max="7425" width="20.28515625" style="1" bestFit="1" customWidth="1"/>
    <col min="7426" max="7426" width="17.42578125" style="1" customWidth="1"/>
    <col min="7427" max="7427" width="13.7109375" style="1" customWidth="1"/>
    <col min="7428" max="7428" width="12.85546875" style="1" customWidth="1"/>
    <col min="7429" max="7430" width="11.7109375" style="1" bestFit="1" customWidth="1"/>
    <col min="7431" max="7431" width="12.28515625" style="1" customWidth="1"/>
    <col min="7432" max="7432" width="15.85546875" style="1" customWidth="1"/>
    <col min="7433" max="7667" width="9.140625" style="1"/>
    <col min="7668" max="7668" width="18" style="1" customWidth="1"/>
    <col min="7669" max="7669" width="11.140625" style="1" customWidth="1"/>
    <col min="7670" max="7670" width="13.7109375" style="1" customWidth="1"/>
    <col min="7671" max="7671" width="12.85546875" style="1" customWidth="1"/>
    <col min="7672" max="7672" width="11.140625" style="1" customWidth="1"/>
    <col min="7673" max="7673" width="10.5703125" style="1" customWidth="1"/>
    <col min="7674" max="7674" width="12.28515625" style="1" customWidth="1"/>
    <col min="7675" max="7675" width="15.85546875" style="1" customWidth="1"/>
    <col min="7676" max="7680" width="9.140625" style="1"/>
    <col min="7681" max="7681" width="20.28515625" style="1" bestFit="1" customWidth="1"/>
    <col min="7682" max="7682" width="17.42578125" style="1" customWidth="1"/>
    <col min="7683" max="7683" width="13.7109375" style="1" customWidth="1"/>
    <col min="7684" max="7684" width="12.85546875" style="1" customWidth="1"/>
    <col min="7685" max="7686" width="11.7109375" style="1" bestFit="1" customWidth="1"/>
    <col min="7687" max="7687" width="12.28515625" style="1" customWidth="1"/>
    <col min="7688" max="7688" width="15.85546875" style="1" customWidth="1"/>
    <col min="7689" max="7923" width="9.140625" style="1"/>
    <col min="7924" max="7924" width="18" style="1" customWidth="1"/>
    <col min="7925" max="7925" width="11.140625" style="1" customWidth="1"/>
    <col min="7926" max="7926" width="13.7109375" style="1" customWidth="1"/>
    <col min="7927" max="7927" width="12.85546875" style="1" customWidth="1"/>
    <col min="7928" max="7928" width="11.140625" style="1" customWidth="1"/>
    <col min="7929" max="7929" width="10.5703125" style="1" customWidth="1"/>
    <col min="7930" max="7930" width="12.28515625" style="1" customWidth="1"/>
    <col min="7931" max="7931" width="15.85546875" style="1" customWidth="1"/>
    <col min="7932" max="7936" width="9.140625" style="1"/>
    <col min="7937" max="7937" width="20.28515625" style="1" bestFit="1" customWidth="1"/>
    <col min="7938" max="7938" width="17.42578125" style="1" customWidth="1"/>
    <col min="7939" max="7939" width="13.7109375" style="1" customWidth="1"/>
    <col min="7940" max="7940" width="12.85546875" style="1" customWidth="1"/>
    <col min="7941" max="7942" width="11.7109375" style="1" bestFit="1" customWidth="1"/>
    <col min="7943" max="7943" width="12.28515625" style="1" customWidth="1"/>
    <col min="7944" max="7944" width="15.85546875" style="1" customWidth="1"/>
    <col min="7945" max="8179" width="9.140625" style="1"/>
    <col min="8180" max="8180" width="18" style="1" customWidth="1"/>
    <col min="8181" max="8181" width="11.140625" style="1" customWidth="1"/>
    <col min="8182" max="8182" width="13.7109375" style="1" customWidth="1"/>
    <col min="8183" max="8183" width="12.85546875" style="1" customWidth="1"/>
    <col min="8184" max="8184" width="11.140625" style="1" customWidth="1"/>
    <col min="8185" max="8185" width="10.5703125" style="1" customWidth="1"/>
    <col min="8186" max="8186" width="12.28515625" style="1" customWidth="1"/>
    <col min="8187" max="8187" width="15.85546875" style="1" customWidth="1"/>
    <col min="8188" max="8192" width="9.140625" style="1"/>
    <col min="8193" max="8193" width="20.28515625" style="1" bestFit="1" customWidth="1"/>
    <col min="8194" max="8194" width="17.42578125" style="1" customWidth="1"/>
    <col min="8195" max="8195" width="13.7109375" style="1" customWidth="1"/>
    <col min="8196" max="8196" width="12.85546875" style="1" customWidth="1"/>
    <col min="8197" max="8198" width="11.7109375" style="1" bestFit="1" customWidth="1"/>
    <col min="8199" max="8199" width="12.28515625" style="1" customWidth="1"/>
    <col min="8200" max="8200" width="15.85546875" style="1" customWidth="1"/>
    <col min="8201" max="8435" width="9.140625" style="1"/>
    <col min="8436" max="8436" width="18" style="1" customWidth="1"/>
    <col min="8437" max="8437" width="11.140625" style="1" customWidth="1"/>
    <col min="8438" max="8438" width="13.7109375" style="1" customWidth="1"/>
    <col min="8439" max="8439" width="12.85546875" style="1" customWidth="1"/>
    <col min="8440" max="8440" width="11.140625" style="1" customWidth="1"/>
    <col min="8441" max="8441" width="10.5703125" style="1" customWidth="1"/>
    <col min="8442" max="8442" width="12.28515625" style="1" customWidth="1"/>
    <col min="8443" max="8443" width="15.85546875" style="1" customWidth="1"/>
    <col min="8444" max="8448" width="9.140625" style="1"/>
    <col min="8449" max="8449" width="20.28515625" style="1" bestFit="1" customWidth="1"/>
    <col min="8450" max="8450" width="17.42578125" style="1" customWidth="1"/>
    <col min="8451" max="8451" width="13.7109375" style="1" customWidth="1"/>
    <col min="8452" max="8452" width="12.85546875" style="1" customWidth="1"/>
    <col min="8453" max="8454" width="11.7109375" style="1" bestFit="1" customWidth="1"/>
    <col min="8455" max="8455" width="12.28515625" style="1" customWidth="1"/>
    <col min="8456" max="8456" width="15.85546875" style="1" customWidth="1"/>
    <col min="8457" max="8691" width="9.140625" style="1"/>
    <col min="8692" max="8692" width="18" style="1" customWidth="1"/>
    <col min="8693" max="8693" width="11.140625" style="1" customWidth="1"/>
    <col min="8694" max="8694" width="13.7109375" style="1" customWidth="1"/>
    <col min="8695" max="8695" width="12.85546875" style="1" customWidth="1"/>
    <col min="8696" max="8696" width="11.140625" style="1" customWidth="1"/>
    <col min="8697" max="8697" width="10.5703125" style="1" customWidth="1"/>
    <col min="8698" max="8698" width="12.28515625" style="1" customWidth="1"/>
    <col min="8699" max="8699" width="15.85546875" style="1" customWidth="1"/>
    <col min="8700" max="8704" width="9.140625" style="1"/>
    <col min="8705" max="8705" width="20.28515625" style="1" bestFit="1" customWidth="1"/>
    <col min="8706" max="8706" width="17.42578125" style="1" customWidth="1"/>
    <col min="8707" max="8707" width="13.7109375" style="1" customWidth="1"/>
    <col min="8708" max="8708" width="12.85546875" style="1" customWidth="1"/>
    <col min="8709" max="8710" width="11.7109375" style="1" bestFit="1" customWidth="1"/>
    <col min="8711" max="8711" width="12.28515625" style="1" customWidth="1"/>
    <col min="8712" max="8712" width="15.85546875" style="1" customWidth="1"/>
    <col min="8713" max="8947" width="9.140625" style="1"/>
    <col min="8948" max="8948" width="18" style="1" customWidth="1"/>
    <col min="8949" max="8949" width="11.140625" style="1" customWidth="1"/>
    <col min="8950" max="8950" width="13.7109375" style="1" customWidth="1"/>
    <col min="8951" max="8951" width="12.85546875" style="1" customWidth="1"/>
    <col min="8952" max="8952" width="11.140625" style="1" customWidth="1"/>
    <col min="8953" max="8953" width="10.5703125" style="1" customWidth="1"/>
    <col min="8954" max="8954" width="12.28515625" style="1" customWidth="1"/>
    <col min="8955" max="8955" width="15.85546875" style="1" customWidth="1"/>
    <col min="8956" max="8960" width="9.140625" style="1"/>
    <col min="8961" max="8961" width="20.28515625" style="1" bestFit="1" customWidth="1"/>
    <col min="8962" max="8962" width="17.42578125" style="1" customWidth="1"/>
    <col min="8963" max="8963" width="13.7109375" style="1" customWidth="1"/>
    <col min="8964" max="8964" width="12.85546875" style="1" customWidth="1"/>
    <col min="8965" max="8966" width="11.7109375" style="1" bestFit="1" customWidth="1"/>
    <col min="8967" max="8967" width="12.28515625" style="1" customWidth="1"/>
    <col min="8968" max="8968" width="15.85546875" style="1" customWidth="1"/>
    <col min="8969" max="9203" width="9.140625" style="1"/>
    <col min="9204" max="9204" width="18" style="1" customWidth="1"/>
    <col min="9205" max="9205" width="11.140625" style="1" customWidth="1"/>
    <col min="9206" max="9206" width="13.7109375" style="1" customWidth="1"/>
    <col min="9207" max="9207" width="12.85546875" style="1" customWidth="1"/>
    <col min="9208" max="9208" width="11.140625" style="1" customWidth="1"/>
    <col min="9209" max="9209" width="10.5703125" style="1" customWidth="1"/>
    <col min="9210" max="9210" width="12.28515625" style="1" customWidth="1"/>
    <col min="9211" max="9211" width="15.85546875" style="1" customWidth="1"/>
    <col min="9212" max="9216" width="9.140625" style="1"/>
    <col min="9217" max="9217" width="20.28515625" style="1" bestFit="1" customWidth="1"/>
    <col min="9218" max="9218" width="17.42578125" style="1" customWidth="1"/>
    <col min="9219" max="9219" width="13.7109375" style="1" customWidth="1"/>
    <col min="9220" max="9220" width="12.85546875" style="1" customWidth="1"/>
    <col min="9221" max="9222" width="11.7109375" style="1" bestFit="1" customWidth="1"/>
    <col min="9223" max="9223" width="12.28515625" style="1" customWidth="1"/>
    <col min="9224" max="9224" width="15.85546875" style="1" customWidth="1"/>
    <col min="9225" max="9459" width="9.140625" style="1"/>
    <col min="9460" max="9460" width="18" style="1" customWidth="1"/>
    <col min="9461" max="9461" width="11.140625" style="1" customWidth="1"/>
    <col min="9462" max="9462" width="13.7109375" style="1" customWidth="1"/>
    <col min="9463" max="9463" width="12.85546875" style="1" customWidth="1"/>
    <col min="9464" max="9464" width="11.140625" style="1" customWidth="1"/>
    <col min="9465" max="9465" width="10.5703125" style="1" customWidth="1"/>
    <col min="9466" max="9466" width="12.28515625" style="1" customWidth="1"/>
    <col min="9467" max="9467" width="15.85546875" style="1" customWidth="1"/>
    <col min="9468" max="9472" width="9.140625" style="1"/>
    <col min="9473" max="9473" width="20.28515625" style="1" bestFit="1" customWidth="1"/>
    <col min="9474" max="9474" width="17.42578125" style="1" customWidth="1"/>
    <col min="9475" max="9475" width="13.7109375" style="1" customWidth="1"/>
    <col min="9476" max="9476" width="12.85546875" style="1" customWidth="1"/>
    <col min="9477" max="9478" width="11.7109375" style="1" bestFit="1" customWidth="1"/>
    <col min="9479" max="9479" width="12.28515625" style="1" customWidth="1"/>
    <col min="9480" max="9480" width="15.85546875" style="1" customWidth="1"/>
    <col min="9481" max="9715" width="9.140625" style="1"/>
    <col min="9716" max="9716" width="18" style="1" customWidth="1"/>
    <col min="9717" max="9717" width="11.140625" style="1" customWidth="1"/>
    <col min="9718" max="9718" width="13.7109375" style="1" customWidth="1"/>
    <col min="9719" max="9719" width="12.85546875" style="1" customWidth="1"/>
    <col min="9720" max="9720" width="11.140625" style="1" customWidth="1"/>
    <col min="9721" max="9721" width="10.5703125" style="1" customWidth="1"/>
    <col min="9722" max="9722" width="12.28515625" style="1" customWidth="1"/>
    <col min="9723" max="9723" width="15.85546875" style="1" customWidth="1"/>
    <col min="9724" max="9728" width="9.140625" style="1"/>
    <col min="9729" max="9729" width="20.28515625" style="1" bestFit="1" customWidth="1"/>
    <col min="9730" max="9730" width="17.42578125" style="1" customWidth="1"/>
    <col min="9731" max="9731" width="13.7109375" style="1" customWidth="1"/>
    <col min="9732" max="9732" width="12.85546875" style="1" customWidth="1"/>
    <col min="9733" max="9734" width="11.7109375" style="1" bestFit="1" customWidth="1"/>
    <col min="9735" max="9735" width="12.28515625" style="1" customWidth="1"/>
    <col min="9736" max="9736" width="15.85546875" style="1" customWidth="1"/>
    <col min="9737" max="9971" width="9.140625" style="1"/>
    <col min="9972" max="9972" width="18" style="1" customWidth="1"/>
    <col min="9973" max="9973" width="11.140625" style="1" customWidth="1"/>
    <col min="9974" max="9974" width="13.7109375" style="1" customWidth="1"/>
    <col min="9975" max="9975" width="12.85546875" style="1" customWidth="1"/>
    <col min="9976" max="9976" width="11.140625" style="1" customWidth="1"/>
    <col min="9977" max="9977" width="10.5703125" style="1" customWidth="1"/>
    <col min="9978" max="9978" width="12.28515625" style="1" customWidth="1"/>
    <col min="9979" max="9979" width="15.85546875" style="1" customWidth="1"/>
    <col min="9980" max="9984" width="9.140625" style="1"/>
    <col min="9985" max="9985" width="20.28515625" style="1" bestFit="1" customWidth="1"/>
    <col min="9986" max="9986" width="17.42578125" style="1" customWidth="1"/>
    <col min="9987" max="9987" width="13.7109375" style="1" customWidth="1"/>
    <col min="9988" max="9988" width="12.85546875" style="1" customWidth="1"/>
    <col min="9989" max="9990" width="11.7109375" style="1" bestFit="1" customWidth="1"/>
    <col min="9991" max="9991" width="12.28515625" style="1" customWidth="1"/>
    <col min="9992" max="9992" width="15.85546875" style="1" customWidth="1"/>
    <col min="9993" max="10227" width="9.140625" style="1"/>
    <col min="10228" max="10228" width="18" style="1" customWidth="1"/>
    <col min="10229" max="10229" width="11.140625" style="1" customWidth="1"/>
    <col min="10230" max="10230" width="13.7109375" style="1" customWidth="1"/>
    <col min="10231" max="10231" width="12.85546875" style="1" customWidth="1"/>
    <col min="10232" max="10232" width="11.140625" style="1" customWidth="1"/>
    <col min="10233" max="10233" width="10.5703125" style="1" customWidth="1"/>
    <col min="10234" max="10234" width="12.28515625" style="1" customWidth="1"/>
    <col min="10235" max="10235" width="15.85546875" style="1" customWidth="1"/>
    <col min="10236" max="10240" width="9.140625" style="1"/>
    <col min="10241" max="10241" width="20.28515625" style="1" bestFit="1" customWidth="1"/>
    <col min="10242" max="10242" width="17.42578125" style="1" customWidth="1"/>
    <col min="10243" max="10243" width="13.7109375" style="1" customWidth="1"/>
    <col min="10244" max="10244" width="12.85546875" style="1" customWidth="1"/>
    <col min="10245" max="10246" width="11.7109375" style="1" bestFit="1" customWidth="1"/>
    <col min="10247" max="10247" width="12.28515625" style="1" customWidth="1"/>
    <col min="10248" max="10248" width="15.85546875" style="1" customWidth="1"/>
    <col min="10249" max="10483" width="9.140625" style="1"/>
    <col min="10484" max="10484" width="18" style="1" customWidth="1"/>
    <col min="10485" max="10485" width="11.140625" style="1" customWidth="1"/>
    <col min="10486" max="10486" width="13.7109375" style="1" customWidth="1"/>
    <col min="10487" max="10487" width="12.85546875" style="1" customWidth="1"/>
    <col min="10488" max="10488" width="11.140625" style="1" customWidth="1"/>
    <col min="10489" max="10489" width="10.5703125" style="1" customWidth="1"/>
    <col min="10490" max="10490" width="12.28515625" style="1" customWidth="1"/>
    <col min="10491" max="10491" width="15.85546875" style="1" customWidth="1"/>
    <col min="10492" max="10496" width="9.140625" style="1"/>
    <col min="10497" max="10497" width="20.28515625" style="1" bestFit="1" customWidth="1"/>
    <col min="10498" max="10498" width="17.42578125" style="1" customWidth="1"/>
    <col min="10499" max="10499" width="13.7109375" style="1" customWidth="1"/>
    <col min="10500" max="10500" width="12.85546875" style="1" customWidth="1"/>
    <col min="10501" max="10502" width="11.7109375" style="1" bestFit="1" customWidth="1"/>
    <col min="10503" max="10503" width="12.28515625" style="1" customWidth="1"/>
    <col min="10504" max="10504" width="15.85546875" style="1" customWidth="1"/>
    <col min="10505" max="10739" width="9.140625" style="1"/>
    <col min="10740" max="10740" width="18" style="1" customWidth="1"/>
    <col min="10741" max="10741" width="11.140625" style="1" customWidth="1"/>
    <col min="10742" max="10742" width="13.7109375" style="1" customWidth="1"/>
    <col min="10743" max="10743" width="12.85546875" style="1" customWidth="1"/>
    <col min="10744" max="10744" width="11.140625" style="1" customWidth="1"/>
    <col min="10745" max="10745" width="10.5703125" style="1" customWidth="1"/>
    <col min="10746" max="10746" width="12.28515625" style="1" customWidth="1"/>
    <col min="10747" max="10747" width="15.85546875" style="1" customWidth="1"/>
    <col min="10748" max="10752" width="9.140625" style="1"/>
    <col min="10753" max="10753" width="20.28515625" style="1" bestFit="1" customWidth="1"/>
    <col min="10754" max="10754" width="17.42578125" style="1" customWidth="1"/>
    <col min="10755" max="10755" width="13.7109375" style="1" customWidth="1"/>
    <col min="10756" max="10756" width="12.85546875" style="1" customWidth="1"/>
    <col min="10757" max="10758" width="11.7109375" style="1" bestFit="1" customWidth="1"/>
    <col min="10759" max="10759" width="12.28515625" style="1" customWidth="1"/>
    <col min="10760" max="10760" width="15.85546875" style="1" customWidth="1"/>
    <col min="10761" max="10995" width="9.140625" style="1"/>
    <col min="10996" max="10996" width="18" style="1" customWidth="1"/>
    <col min="10997" max="10997" width="11.140625" style="1" customWidth="1"/>
    <col min="10998" max="10998" width="13.7109375" style="1" customWidth="1"/>
    <col min="10999" max="10999" width="12.85546875" style="1" customWidth="1"/>
    <col min="11000" max="11000" width="11.140625" style="1" customWidth="1"/>
    <col min="11001" max="11001" width="10.5703125" style="1" customWidth="1"/>
    <col min="11002" max="11002" width="12.28515625" style="1" customWidth="1"/>
    <col min="11003" max="11003" width="15.85546875" style="1" customWidth="1"/>
    <col min="11004" max="11008" width="9.140625" style="1"/>
    <col min="11009" max="11009" width="20.28515625" style="1" bestFit="1" customWidth="1"/>
    <col min="11010" max="11010" width="17.42578125" style="1" customWidth="1"/>
    <col min="11011" max="11011" width="13.7109375" style="1" customWidth="1"/>
    <col min="11012" max="11012" width="12.85546875" style="1" customWidth="1"/>
    <col min="11013" max="11014" width="11.7109375" style="1" bestFit="1" customWidth="1"/>
    <col min="11015" max="11015" width="12.28515625" style="1" customWidth="1"/>
    <col min="11016" max="11016" width="15.85546875" style="1" customWidth="1"/>
    <col min="11017" max="11251" width="9.140625" style="1"/>
    <col min="11252" max="11252" width="18" style="1" customWidth="1"/>
    <col min="11253" max="11253" width="11.140625" style="1" customWidth="1"/>
    <col min="11254" max="11254" width="13.7109375" style="1" customWidth="1"/>
    <col min="11255" max="11255" width="12.85546875" style="1" customWidth="1"/>
    <col min="11256" max="11256" width="11.140625" style="1" customWidth="1"/>
    <col min="11257" max="11257" width="10.5703125" style="1" customWidth="1"/>
    <col min="11258" max="11258" width="12.28515625" style="1" customWidth="1"/>
    <col min="11259" max="11259" width="15.85546875" style="1" customWidth="1"/>
    <col min="11260" max="11264" width="9.140625" style="1"/>
    <col min="11265" max="11265" width="20.28515625" style="1" bestFit="1" customWidth="1"/>
    <col min="11266" max="11266" width="17.42578125" style="1" customWidth="1"/>
    <col min="11267" max="11267" width="13.7109375" style="1" customWidth="1"/>
    <col min="11268" max="11268" width="12.85546875" style="1" customWidth="1"/>
    <col min="11269" max="11270" width="11.7109375" style="1" bestFit="1" customWidth="1"/>
    <col min="11271" max="11271" width="12.28515625" style="1" customWidth="1"/>
    <col min="11272" max="11272" width="15.85546875" style="1" customWidth="1"/>
    <col min="11273" max="11507" width="9.140625" style="1"/>
    <col min="11508" max="11508" width="18" style="1" customWidth="1"/>
    <col min="11509" max="11509" width="11.140625" style="1" customWidth="1"/>
    <col min="11510" max="11510" width="13.7109375" style="1" customWidth="1"/>
    <col min="11511" max="11511" width="12.85546875" style="1" customWidth="1"/>
    <col min="11512" max="11512" width="11.140625" style="1" customWidth="1"/>
    <col min="11513" max="11513" width="10.5703125" style="1" customWidth="1"/>
    <col min="11514" max="11514" width="12.28515625" style="1" customWidth="1"/>
    <col min="11515" max="11515" width="15.85546875" style="1" customWidth="1"/>
    <col min="11516" max="11520" width="9.140625" style="1"/>
    <col min="11521" max="11521" width="20.28515625" style="1" bestFit="1" customWidth="1"/>
    <col min="11522" max="11522" width="17.42578125" style="1" customWidth="1"/>
    <col min="11523" max="11523" width="13.7109375" style="1" customWidth="1"/>
    <col min="11524" max="11524" width="12.85546875" style="1" customWidth="1"/>
    <col min="11525" max="11526" width="11.7109375" style="1" bestFit="1" customWidth="1"/>
    <col min="11527" max="11527" width="12.28515625" style="1" customWidth="1"/>
    <col min="11528" max="11528" width="15.85546875" style="1" customWidth="1"/>
    <col min="11529" max="11763" width="9.140625" style="1"/>
    <col min="11764" max="11764" width="18" style="1" customWidth="1"/>
    <col min="11765" max="11765" width="11.140625" style="1" customWidth="1"/>
    <col min="11766" max="11766" width="13.7109375" style="1" customWidth="1"/>
    <col min="11767" max="11767" width="12.85546875" style="1" customWidth="1"/>
    <col min="11768" max="11768" width="11.140625" style="1" customWidth="1"/>
    <col min="11769" max="11769" width="10.5703125" style="1" customWidth="1"/>
    <col min="11770" max="11770" width="12.28515625" style="1" customWidth="1"/>
    <col min="11771" max="11771" width="15.85546875" style="1" customWidth="1"/>
    <col min="11772" max="11776" width="9.140625" style="1"/>
    <col min="11777" max="11777" width="20.28515625" style="1" bestFit="1" customWidth="1"/>
    <col min="11778" max="11778" width="17.42578125" style="1" customWidth="1"/>
    <col min="11779" max="11779" width="13.7109375" style="1" customWidth="1"/>
    <col min="11780" max="11780" width="12.85546875" style="1" customWidth="1"/>
    <col min="11781" max="11782" width="11.7109375" style="1" bestFit="1" customWidth="1"/>
    <col min="11783" max="11783" width="12.28515625" style="1" customWidth="1"/>
    <col min="11784" max="11784" width="15.85546875" style="1" customWidth="1"/>
    <col min="11785" max="12019" width="9.140625" style="1"/>
    <col min="12020" max="12020" width="18" style="1" customWidth="1"/>
    <col min="12021" max="12021" width="11.140625" style="1" customWidth="1"/>
    <col min="12022" max="12022" width="13.7109375" style="1" customWidth="1"/>
    <col min="12023" max="12023" width="12.85546875" style="1" customWidth="1"/>
    <col min="12024" max="12024" width="11.140625" style="1" customWidth="1"/>
    <col min="12025" max="12025" width="10.5703125" style="1" customWidth="1"/>
    <col min="12026" max="12026" width="12.28515625" style="1" customWidth="1"/>
    <col min="12027" max="12027" width="15.85546875" style="1" customWidth="1"/>
    <col min="12028" max="12032" width="9.140625" style="1"/>
    <col min="12033" max="12033" width="20.28515625" style="1" bestFit="1" customWidth="1"/>
    <col min="12034" max="12034" width="17.42578125" style="1" customWidth="1"/>
    <col min="12035" max="12035" width="13.7109375" style="1" customWidth="1"/>
    <col min="12036" max="12036" width="12.85546875" style="1" customWidth="1"/>
    <col min="12037" max="12038" width="11.7109375" style="1" bestFit="1" customWidth="1"/>
    <col min="12039" max="12039" width="12.28515625" style="1" customWidth="1"/>
    <col min="12040" max="12040" width="15.85546875" style="1" customWidth="1"/>
    <col min="12041" max="12275" width="9.140625" style="1"/>
    <col min="12276" max="12276" width="18" style="1" customWidth="1"/>
    <col min="12277" max="12277" width="11.140625" style="1" customWidth="1"/>
    <col min="12278" max="12278" width="13.7109375" style="1" customWidth="1"/>
    <col min="12279" max="12279" width="12.85546875" style="1" customWidth="1"/>
    <col min="12280" max="12280" width="11.140625" style="1" customWidth="1"/>
    <col min="12281" max="12281" width="10.5703125" style="1" customWidth="1"/>
    <col min="12282" max="12282" width="12.28515625" style="1" customWidth="1"/>
    <col min="12283" max="12283" width="15.85546875" style="1" customWidth="1"/>
    <col min="12284" max="12288" width="9.140625" style="1"/>
    <col min="12289" max="12289" width="20.28515625" style="1" bestFit="1" customWidth="1"/>
    <col min="12290" max="12290" width="17.42578125" style="1" customWidth="1"/>
    <col min="12291" max="12291" width="13.7109375" style="1" customWidth="1"/>
    <col min="12292" max="12292" width="12.85546875" style="1" customWidth="1"/>
    <col min="12293" max="12294" width="11.7109375" style="1" bestFit="1" customWidth="1"/>
    <col min="12295" max="12295" width="12.28515625" style="1" customWidth="1"/>
    <col min="12296" max="12296" width="15.85546875" style="1" customWidth="1"/>
    <col min="12297" max="12531" width="9.140625" style="1"/>
    <col min="12532" max="12532" width="18" style="1" customWidth="1"/>
    <col min="12533" max="12533" width="11.140625" style="1" customWidth="1"/>
    <col min="12534" max="12534" width="13.7109375" style="1" customWidth="1"/>
    <col min="12535" max="12535" width="12.85546875" style="1" customWidth="1"/>
    <col min="12536" max="12536" width="11.140625" style="1" customWidth="1"/>
    <col min="12537" max="12537" width="10.5703125" style="1" customWidth="1"/>
    <col min="12538" max="12538" width="12.28515625" style="1" customWidth="1"/>
    <col min="12539" max="12539" width="15.85546875" style="1" customWidth="1"/>
    <col min="12540" max="12544" width="9.140625" style="1"/>
    <col min="12545" max="12545" width="20.28515625" style="1" bestFit="1" customWidth="1"/>
    <col min="12546" max="12546" width="17.42578125" style="1" customWidth="1"/>
    <col min="12547" max="12547" width="13.7109375" style="1" customWidth="1"/>
    <col min="12548" max="12548" width="12.85546875" style="1" customWidth="1"/>
    <col min="12549" max="12550" width="11.7109375" style="1" bestFit="1" customWidth="1"/>
    <col min="12551" max="12551" width="12.28515625" style="1" customWidth="1"/>
    <col min="12552" max="12552" width="15.85546875" style="1" customWidth="1"/>
    <col min="12553" max="12787" width="9.140625" style="1"/>
    <col min="12788" max="12788" width="18" style="1" customWidth="1"/>
    <col min="12789" max="12789" width="11.140625" style="1" customWidth="1"/>
    <col min="12790" max="12790" width="13.7109375" style="1" customWidth="1"/>
    <col min="12791" max="12791" width="12.85546875" style="1" customWidth="1"/>
    <col min="12792" max="12792" width="11.140625" style="1" customWidth="1"/>
    <col min="12793" max="12793" width="10.5703125" style="1" customWidth="1"/>
    <col min="12794" max="12794" width="12.28515625" style="1" customWidth="1"/>
    <col min="12795" max="12795" width="15.85546875" style="1" customWidth="1"/>
    <col min="12796" max="12800" width="9.140625" style="1"/>
    <col min="12801" max="12801" width="20.28515625" style="1" bestFit="1" customWidth="1"/>
    <col min="12802" max="12802" width="17.42578125" style="1" customWidth="1"/>
    <col min="12803" max="12803" width="13.7109375" style="1" customWidth="1"/>
    <col min="12804" max="12804" width="12.85546875" style="1" customWidth="1"/>
    <col min="12805" max="12806" width="11.7109375" style="1" bestFit="1" customWidth="1"/>
    <col min="12807" max="12807" width="12.28515625" style="1" customWidth="1"/>
    <col min="12808" max="12808" width="15.85546875" style="1" customWidth="1"/>
    <col min="12809" max="13043" width="9.140625" style="1"/>
    <col min="13044" max="13044" width="18" style="1" customWidth="1"/>
    <col min="13045" max="13045" width="11.140625" style="1" customWidth="1"/>
    <col min="13046" max="13046" width="13.7109375" style="1" customWidth="1"/>
    <col min="13047" max="13047" width="12.85546875" style="1" customWidth="1"/>
    <col min="13048" max="13048" width="11.140625" style="1" customWidth="1"/>
    <col min="13049" max="13049" width="10.5703125" style="1" customWidth="1"/>
    <col min="13050" max="13050" width="12.28515625" style="1" customWidth="1"/>
    <col min="13051" max="13051" width="15.85546875" style="1" customWidth="1"/>
    <col min="13052" max="13056" width="9.140625" style="1"/>
    <col min="13057" max="13057" width="20.28515625" style="1" bestFit="1" customWidth="1"/>
    <col min="13058" max="13058" width="17.42578125" style="1" customWidth="1"/>
    <col min="13059" max="13059" width="13.7109375" style="1" customWidth="1"/>
    <col min="13060" max="13060" width="12.85546875" style="1" customWidth="1"/>
    <col min="13061" max="13062" width="11.7109375" style="1" bestFit="1" customWidth="1"/>
    <col min="13063" max="13063" width="12.28515625" style="1" customWidth="1"/>
    <col min="13064" max="13064" width="15.85546875" style="1" customWidth="1"/>
    <col min="13065" max="13299" width="9.140625" style="1"/>
    <col min="13300" max="13300" width="18" style="1" customWidth="1"/>
    <col min="13301" max="13301" width="11.140625" style="1" customWidth="1"/>
    <col min="13302" max="13302" width="13.7109375" style="1" customWidth="1"/>
    <col min="13303" max="13303" width="12.85546875" style="1" customWidth="1"/>
    <col min="13304" max="13304" width="11.140625" style="1" customWidth="1"/>
    <col min="13305" max="13305" width="10.5703125" style="1" customWidth="1"/>
    <col min="13306" max="13306" width="12.28515625" style="1" customWidth="1"/>
    <col min="13307" max="13307" width="15.85546875" style="1" customWidth="1"/>
    <col min="13308" max="13312" width="9.140625" style="1"/>
    <col min="13313" max="13313" width="20.28515625" style="1" bestFit="1" customWidth="1"/>
    <col min="13314" max="13314" width="17.42578125" style="1" customWidth="1"/>
    <col min="13315" max="13315" width="13.7109375" style="1" customWidth="1"/>
    <col min="13316" max="13316" width="12.85546875" style="1" customWidth="1"/>
    <col min="13317" max="13318" width="11.7109375" style="1" bestFit="1" customWidth="1"/>
    <col min="13319" max="13319" width="12.28515625" style="1" customWidth="1"/>
    <col min="13320" max="13320" width="15.85546875" style="1" customWidth="1"/>
    <col min="13321" max="13555" width="9.140625" style="1"/>
    <col min="13556" max="13556" width="18" style="1" customWidth="1"/>
    <col min="13557" max="13557" width="11.140625" style="1" customWidth="1"/>
    <col min="13558" max="13558" width="13.7109375" style="1" customWidth="1"/>
    <col min="13559" max="13559" width="12.85546875" style="1" customWidth="1"/>
    <col min="13560" max="13560" width="11.140625" style="1" customWidth="1"/>
    <col min="13561" max="13561" width="10.5703125" style="1" customWidth="1"/>
    <col min="13562" max="13562" width="12.28515625" style="1" customWidth="1"/>
    <col min="13563" max="13563" width="15.85546875" style="1" customWidth="1"/>
    <col min="13564" max="13568" width="9.140625" style="1"/>
    <col min="13569" max="13569" width="20.28515625" style="1" bestFit="1" customWidth="1"/>
    <col min="13570" max="13570" width="17.42578125" style="1" customWidth="1"/>
    <col min="13571" max="13571" width="13.7109375" style="1" customWidth="1"/>
    <col min="13572" max="13572" width="12.85546875" style="1" customWidth="1"/>
    <col min="13573" max="13574" width="11.7109375" style="1" bestFit="1" customWidth="1"/>
    <col min="13575" max="13575" width="12.28515625" style="1" customWidth="1"/>
    <col min="13576" max="13576" width="15.85546875" style="1" customWidth="1"/>
    <col min="13577" max="13811" width="9.140625" style="1"/>
    <col min="13812" max="13812" width="18" style="1" customWidth="1"/>
    <col min="13813" max="13813" width="11.140625" style="1" customWidth="1"/>
    <col min="13814" max="13814" width="13.7109375" style="1" customWidth="1"/>
    <col min="13815" max="13815" width="12.85546875" style="1" customWidth="1"/>
    <col min="13816" max="13816" width="11.140625" style="1" customWidth="1"/>
    <col min="13817" max="13817" width="10.5703125" style="1" customWidth="1"/>
    <col min="13818" max="13818" width="12.28515625" style="1" customWidth="1"/>
    <col min="13819" max="13819" width="15.85546875" style="1" customWidth="1"/>
    <col min="13820" max="13824" width="9.140625" style="1"/>
    <col min="13825" max="13825" width="20.28515625" style="1" bestFit="1" customWidth="1"/>
    <col min="13826" max="13826" width="17.42578125" style="1" customWidth="1"/>
    <col min="13827" max="13827" width="13.7109375" style="1" customWidth="1"/>
    <col min="13828" max="13828" width="12.85546875" style="1" customWidth="1"/>
    <col min="13829" max="13830" width="11.7109375" style="1" bestFit="1" customWidth="1"/>
    <col min="13831" max="13831" width="12.28515625" style="1" customWidth="1"/>
    <col min="13832" max="13832" width="15.85546875" style="1" customWidth="1"/>
    <col min="13833" max="14067" width="9.140625" style="1"/>
    <col min="14068" max="14068" width="18" style="1" customWidth="1"/>
    <col min="14069" max="14069" width="11.140625" style="1" customWidth="1"/>
    <col min="14070" max="14070" width="13.7109375" style="1" customWidth="1"/>
    <col min="14071" max="14071" width="12.85546875" style="1" customWidth="1"/>
    <col min="14072" max="14072" width="11.140625" style="1" customWidth="1"/>
    <col min="14073" max="14073" width="10.5703125" style="1" customWidth="1"/>
    <col min="14074" max="14074" width="12.28515625" style="1" customWidth="1"/>
    <col min="14075" max="14075" width="15.85546875" style="1" customWidth="1"/>
    <col min="14076" max="14080" width="9.140625" style="1"/>
    <col min="14081" max="14081" width="20.28515625" style="1" bestFit="1" customWidth="1"/>
    <col min="14082" max="14082" width="17.42578125" style="1" customWidth="1"/>
    <col min="14083" max="14083" width="13.7109375" style="1" customWidth="1"/>
    <col min="14084" max="14084" width="12.85546875" style="1" customWidth="1"/>
    <col min="14085" max="14086" width="11.7109375" style="1" bestFit="1" customWidth="1"/>
    <col min="14087" max="14087" width="12.28515625" style="1" customWidth="1"/>
    <col min="14088" max="14088" width="15.85546875" style="1" customWidth="1"/>
    <col min="14089" max="14323" width="9.140625" style="1"/>
    <col min="14324" max="14324" width="18" style="1" customWidth="1"/>
    <col min="14325" max="14325" width="11.140625" style="1" customWidth="1"/>
    <col min="14326" max="14326" width="13.7109375" style="1" customWidth="1"/>
    <col min="14327" max="14327" width="12.85546875" style="1" customWidth="1"/>
    <col min="14328" max="14328" width="11.140625" style="1" customWidth="1"/>
    <col min="14329" max="14329" width="10.5703125" style="1" customWidth="1"/>
    <col min="14330" max="14330" width="12.28515625" style="1" customWidth="1"/>
    <col min="14331" max="14331" width="15.85546875" style="1" customWidth="1"/>
    <col min="14332" max="14336" width="9.140625" style="1"/>
    <col min="14337" max="14337" width="20.28515625" style="1" bestFit="1" customWidth="1"/>
    <col min="14338" max="14338" width="17.42578125" style="1" customWidth="1"/>
    <col min="14339" max="14339" width="13.7109375" style="1" customWidth="1"/>
    <col min="14340" max="14340" width="12.85546875" style="1" customWidth="1"/>
    <col min="14341" max="14342" width="11.7109375" style="1" bestFit="1" customWidth="1"/>
    <col min="14343" max="14343" width="12.28515625" style="1" customWidth="1"/>
    <col min="14344" max="14344" width="15.85546875" style="1" customWidth="1"/>
    <col min="14345" max="14579" width="9.140625" style="1"/>
    <col min="14580" max="14580" width="18" style="1" customWidth="1"/>
    <col min="14581" max="14581" width="11.140625" style="1" customWidth="1"/>
    <col min="14582" max="14582" width="13.7109375" style="1" customWidth="1"/>
    <col min="14583" max="14583" width="12.85546875" style="1" customWidth="1"/>
    <col min="14584" max="14584" width="11.140625" style="1" customWidth="1"/>
    <col min="14585" max="14585" width="10.5703125" style="1" customWidth="1"/>
    <col min="14586" max="14586" width="12.28515625" style="1" customWidth="1"/>
    <col min="14587" max="14587" width="15.85546875" style="1" customWidth="1"/>
    <col min="14588" max="14592" width="9.140625" style="1"/>
    <col min="14593" max="14593" width="20.28515625" style="1" bestFit="1" customWidth="1"/>
    <col min="14594" max="14594" width="17.42578125" style="1" customWidth="1"/>
    <col min="14595" max="14595" width="13.7109375" style="1" customWidth="1"/>
    <col min="14596" max="14596" width="12.85546875" style="1" customWidth="1"/>
    <col min="14597" max="14598" width="11.7109375" style="1" bestFit="1" customWidth="1"/>
    <col min="14599" max="14599" width="12.28515625" style="1" customWidth="1"/>
    <col min="14600" max="14600" width="15.85546875" style="1" customWidth="1"/>
    <col min="14601" max="14835" width="9.140625" style="1"/>
    <col min="14836" max="14836" width="18" style="1" customWidth="1"/>
    <col min="14837" max="14837" width="11.140625" style="1" customWidth="1"/>
    <col min="14838" max="14838" width="13.7109375" style="1" customWidth="1"/>
    <col min="14839" max="14839" width="12.85546875" style="1" customWidth="1"/>
    <col min="14840" max="14840" width="11.140625" style="1" customWidth="1"/>
    <col min="14841" max="14841" width="10.5703125" style="1" customWidth="1"/>
    <col min="14842" max="14842" width="12.28515625" style="1" customWidth="1"/>
    <col min="14843" max="14843" width="15.85546875" style="1" customWidth="1"/>
    <col min="14844" max="14848" width="9.140625" style="1"/>
    <col min="14849" max="14849" width="20.28515625" style="1" bestFit="1" customWidth="1"/>
    <col min="14850" max="14850" width="17.42578125" style="1" customWidth="1"/>
    <col min="14851" max="14851" width="13.7109375" style="1" customWidth="1"/>
    <col min="14852" max="14852" width="12.85546875" style="1" customWidth="1"/>
    <col min="14853" max="14854" width="11.7109375" style="1" bestFit="1" customWidth="1"/>
    <col min="14855" max="14855" width="12.28515625" style="1" customWidth="1"/>
    <col min="14856" max="14856" width="15.85546875" style="1" customWidth="1"/>
    <col min="14857" max="15091" width="9.140625" style="1"/>
    <col min="15092" max="15092" width="18" style="1" customWidth="1"/>
    <col min="15093" max="15093" width="11.140625" style="1" customWidth="1"/>
    <col min="15094" max="15094" width="13.7109375" style="1" customWidth="1"/>
    <col min="15095" max="15095" width="12.85546875" style="1" customWidth="1"/>
    <col min="15096" max="15096" width="11.140625" style="1" customWidth="1"/>
    <col min="15097" max="15097" width="10.5703125" style="1" customWidth="1"/>
    <col min="15098" max="15098" width="12.28515625" style="1" customWidth="1"/>
    <col min="15099" max="15099" width="15.85546875" style="1" customWidth="1"/>
    <col min="15100" max="15104" width="9.140625" style="1"/>
    <col min="15105" max="15105" width="20.28515625" style="1" bestFit="1" customWidth="1"/>
    <col min="15106" max="15106" width="17.42578125" style="1" customWidth="1"/>
    <col min="15107" max="15107" width="13.7109375" style="1" customWidth="1"/>
    <col min="15108" max="15108" width="12.85546875" style="1" customWidth="1"/>
    <col min="15109" max="15110" width="11.7109375" style="1" bestFit="1" customWidth="1"/>
    <col min="15111" max="15111" width="12.28515625" style="1" customWidth="1"/>
    <col min="15112" max="15112" width="15.85546875" style="1" customWidth="1"/>
    <col min="15113" max="15347" width="9.140625" style="1"/>
    <col min="15348" max="15348" width="18" style="1" customWidth="1"/>
    <col min="15349" max="15349" width="11.140625" style="1" customWidth="1"/>
    <col min="15350" max="15350" width="13.7109375" style="1" customWidth="1"/>
    <col min="15351" max="15351" width="12.85546875" style="1" customWidth="1"/>
    <col min="15352" max="15352" width="11.140625" style="1" customWidth="1"/>
    <col min="15353" max="15353" width="10.5703125" style="1" customWidth="1"/>
    <col min="15354" max="15354" width="12.28515625" style="1" customWidth="1"/>
    <col min="15355" max="15355" width="15.85546875" style="1" customWidth="1"/>
    <col min="15356" max="15360" width="9.140625" style="1"/>
    <col min="15361" max="15361" width="20.28515625" style="1" bestFit="1" customWidth="1"/>
    <col min="15362" max="15362" width="17.42578125" style="1" customWidth="1"/>
    <col min="15363" max="15363" width="13.7109375" style="1" customWidth="1"/>
    <col min="15364" max="15364" width="12.85546875" style="1" customWidth="1"/>
    <col min="15365" max="15366" width="11.7109375" style="1" bestFit="1" customWidth="1"/>
    <col min="15367" max="15367" width="12.28515625" style="1" customWidth="1"/>
    <col min="15368" max="15368" width="15.85546875" style="1" customWidth="1"/>
    <col min="15369" max="15603" width="9.140625" style="1"/>
    <col min="15604" max="15604" width="18" style="1" customWidth="1"/>
    <col min="15605" max="15605" width="11.140625" style="1" customWidth="1"/>
    <col min="15606" max="15606" width="13.7109375" style="1" customWidth="1"/>
    <col min="15607" max="15607" width="12.85546875" style="1" customWidth="1"/>
    <col min="15608" max="15608" width="11.140625" style="1" customWidth="1"/>
    <col min="15609" max="15609" width="10.5703125" style="1" customWidth="1"/>
    <col min="15610" max="15610" width="12.28515625" style="1" customWidth="1"/>
    <col min="15611" max="15611" width="15.85546875" style="1" customWidth="1"/>
    <col min="15612" max="15616" width="9.140625" style="1"/>
    <col min="15617" max="15617" width="20.28515625" style="1" bestFit="1" customWidth="1"/>
    <col min="15618" max="15618" width="17.42578125" style="1" customWidth="1"/>
    <col min="15619" max="15619" width="13.7109375" style="1" customWidth="1"/>
    <col min="15620" max="15620" width="12.85546875" style="1" customWidth="1"/>
    <col min="15621" max="15622" width="11.7109375" style="1" bestFit="1" customWidth="1"/>
    <col min="15623" max="15623" width="12.28515625" style="1" customWidth="1"/>
    <col min="15624" max="15624" width="15.85546875" style="1" customWidth="1"/>
    <col min="15625" max="15859" width="9.140625" style="1"/>
    <col min="15860" max="15860" width="18" style="1" customWidth="1"/>
    <col min="15861" max="15861" width="11.140625" style="1" customWidth="1"/>
    <col min="15862" max="15862" width="13.7109375" style="1" customWidth="1"/>
    <col min="15863" max="15863" width="12.85546875" style="1" customWidth="1"/>
    <col min="15864" max="15864" width="11.140625" style="1" customWidth="1"/>
    <col min="15865" max="15865" width="10.5703125" style="1" customWidth="1"/>
    <col min="15866" max="15866" width="12.28515625" style="1" customWidth="1"/>
    <col min="15867" max="15867" width="15.85546875" style="1" customWidth="1"/>
    <col min="15868" max="15872" width="9.140625" style="1"/>
    <col min="15873" max="15873" width="20.28515625" style="1" bestFit="1" customWidth="1"/>
    <col min="15874" max="15874" width="17.42578125" style="1" customWidth="1"/>
    <col min="15875" max="15875" width="13.7109375" style="1" customWidth="1"/>
    <col min="15876" max="15876" width="12.85546875" style="1" customWidth="1"/>
    <col min="15877" max="15878" width="11.7109375" style="1" bestFit="1" customWidth="1"/>
    <col min="15879" max="15879" width="12.28515625" style="1" customWidth="1"/>
    <col min="15880" max="15880" width="15.85546875" style="1" customWidth="1"/>
    <col min="15881" max="16115" width="9.140625" style="1"/>
    <col min="16116" max="16116" width="18" style="1" customWidth="1"/>
    <col min="16117" max="16117" width="11.140625" style="1" customWidth="1"/>
    <col min="16118" max="16118" width="13.7109375" style="1" customWidth="1"/>
    <col min="16119" max="16119" width="12.85546875" style="1" customWidth="1"/>
    <col min="16120" max="16120" width="11.140625" style="1" customWidth="1"/>
    <col min="16121" max="16121" width="10.5703125" style="1" customWidth="1"/>
    <col min="16122" max="16122" width="12.28515625" style="1" customWidth="1"/>
    <col min="16123" max="16123" width="15.85546875" style="1" customWidth="1"/>
    <col min="16124" max="16128" width="9.140625" style="1"/>
    <col min="16129" max="16129" width="20.28515625" style="1" bestFit="1" customWidth="1"/>
    <col min="16130" max="16130" width="17.42578125" style="1" customWidth="1"/>
    <col min="16131" max="16131" width="13.7109375" style="1" customWidth="1"/>
    <col min="16132" max="16132" width="12.85546875" style="1" customWidth="1"/>
    <col min="16133" max="16134" width="11.7109375" style="1" bestFit="1" customWidth="1"/>
    <col min="16135" max="16135" width="12.28515625" style="1" customWidth="1"/>
    <col min="16136" max="16136" width="15.85546875" style="1" customWidth="1"/>
    <col min="16137" max="16371" width="9.140625" style="1"/>
    <col min="16372" max="16372" width="18" style="1" customWidth="1"/>
    <col min="16373" max="16373" width="11.140625" style="1" customWidth="1"/>
    <col min="16374" max="16374" width="13.7109375" style="1" customWidth="1"/>
    <col min="16375" max="16375" width="12.85546875" style="1" customWidth="1"/>
    <col min="16376" max="16376" width="11.140625" style="1" customWidth="1"/>
    <col min="16377" max="16377" width="10.5703125" style="1" customWidth="1"/>
    <col min="16378" max="16378" width="12.28515625" style="1" customWidth="1"/>
    <col min="16379" max="16379" width="15.85546875" style="1" customWidth="1"/>
    <col min="16380" max="16384" width="9.140625" style="1"/>
  </cols>
  <sheetData>
    <row r="1" spans="1:12" ht="33.75" customHeight="1" thickBot="1">
      <c r="A1" s="1007" t="s">
        <v>196</v>
      </c>
      <c r="B1" s="1007"/>
      <c r="C1" s="1007"/>
      <c r="D1" s="1007"/>
      <c r="E1" s="1007"/>
      <c r="F1" s="1007"/>
      <c r="G1" s="1008"/>
      <c r="H1" s="1008"/>
    </row>
    <row r="2" spans="1:12" ht="25.5" customHeight="1" thickBot="1">
      <c r="A2" s="1009" t="s">
        <v>34</v>
      </c>
      <c r="B2" s="1011" t="s">
        <v>35</v>
      </c>
      <c r="C2" s="1011"/>
      <c r="D2" s="1011"/>
      <c r="E2" s="1011" t="s">
        <v>36</v>
      </c>
      <c r="F2" s="1011"/>
      <c r="G2" s="1011"/>
      <c r="H2" s="1011" t="s">
        <v>37</v>
      </c>
    </row>
    <row r="3" spans="1:12" ht="23.25" customHeight="1" thickBot="1">
      <c r="A3" s="1010"/>
      <c r="B3" s="117" t="s">
        <v>38</v>
      </c>
      <c r="C3" s="117" t="s">
        <v>39</v>
      </c>
      <c r="D3" s="117" t="s">
        <v>40</v>
      </c>
      <c r="E3" s="117" t="s">
        <v>38</v>
      </c>
      <c r="F3" s="117" t="s">
        <v>39</v>
      </c>
      <c r="G3" s="117" t="s">
        <v>40</v>
      </c>
      <c r="H3" s="1012"/>
    </row>
    <row r="4" spans="1:12" ht="21" customHeight="1">
      <c r="A4" s="2">
        <v>1395</v>
      </c>
      <c r="B4" s="3">
        <v>13779620</v>
      </c>
      <c r="C4" s="3">
        <v>21933596</v>
      </c>
      <c r="D4" s="3">
        <f>C4+B4</f>
        <v>35713216</v>
      </c>
      <c r="E4" s="3">
        <v>3236983</v>
      </c>
      <c r="F4" s="3">
        <v>2482952</v>
      </c>
      <c r="G4" s="3">
        <f t="shared" ref="G4:G9" si="0">E4+F4</f>
        <v>5719935</v>
      </c>
      <c r="H4" s="3">
        <f>G4+D4</f>
        <v>41433151</v>
      </c>
      <c r="I4" s="145"/>
    </row>
    <row r="5" spans="1:12" ht="21" customHeight="1">
      <c r="A5" s="2">
        <v>1396</v>
      </c>
      <c r="B5" s="3">
        <v>13982954</v>
      </c>
      <c r="C5" s="3">
        <v>22319321</v>
      </c>
      <c r="D5" s="3">
        <f t="shared" ref="D5:D9" si="1">C5+B5</f>
        <v>36302275</v>
      </c>
      <c r="E5" s="3">
        <v>3472332</v>
      </c>
      <c r="F5" s="3">
        <v>2605022</v>
      </c>
      <c r="G5" s="3">
        <f t="shared" si="0"/>
        <v>6077354</v>
      </c>
      <c r="H5" s="3">
        <f t="shared" ref="H5:H9" si="2">G5+D5</f>
        <v>42379629</v>
      </c>
      <c r="I5" s="145"/>
      <c r="L5" s="336"/>
    </row>
    <row r="6" spans="1:12" ht="21" customHeight="1">
      <c r="A6" s="2">
        <v>1397</v>
      </c>
      <c r="B6" s="3">
        <v>14029193</v>
      </c>
      <c r="C6" s="3">
        <v>22415785</v>
      </c>
      <c r="D6" s="3">
        <f t="shared" si="1"/>
        <v>36444978</v>
      </c>
      <c r="E6" s="47">
        <v>3551507</v>
      </c>
      <c r="F6" s="3">
        <v>2786698</v>
      </c>
      <c r="G6" s="3">
        <f t="shared" si="0"/>
        <v>6338205</v>
      </c>
      <c r="H6" s="3">
        <f t="shared" si="2"/>
        <v>42783183</v>
      </c>
      <c r="I6" s="145"/>
      <c r="L6" s="336"/>
    </row>
    <row r="7" spans="1:12" ht="21" customHeight="1">
      <c r="A7" s="2">
        <v>1398</v>
      </c>
      <c r="B7" s="68">
        <v>14373260</v>
      </c>
      <c r="C7" s="68">
        <v>22940513</v>
      </c>
      <c r="D7" s="3">
        <f t="shared" si="1"/>
        <v>37313773</v>
      </c>
      <c r="E7" s="68">
        <v>3564264</v>
      </c>
      <c r="F7" s="68">
        <v>2953849</v>
      </c>
      <c r="G7" s="3">
        <f t="shared" si="0"/>
        <v>6518113</v>
      </c>
      <c r="H7" s="3">
        <f>G7+D7</f>
        <v>43831886</v>
      </c>
      <c r="I7" s="145"/>
      <c r="L7" s="336"/>
    </row>
    <row r="8" spans="1:12" ht="21" customHeight="1">
      <c r="A8" s="2">
        <v>1399</v>
      </c>
      <c r="B8" s="68">
        <v>14584801</v>
      </c>
      <c r="C8" s="68">
        <v>22748441</v>
      </c>
      <c r="D8" s="3">
        <f t="shared" si="1"/>
        <v>37333242</v>
      </c>
      <c r="E8" s="68">
        <v>3776135</v>
      </c>
      <c r="F8" s="68">
        <v>2980643</v>
      </c>
      <c r="G8" s="3">
        <f t="shared" si="0"/>
        <v>6756778</v>
      </c>
      <c r="H8" s="3">
        <f t="shared" si="2"/>
        <v>44090020</v>
      </c>
      <c r="I8" s="145"/>
      <c r="L8" s="336"/>
    </row>
    <row r="9" spans="1:12" ht="21" customHeight="1">
      <c r="A9" s="2">
        <v>1400</v>
      </c>
      <c r="B9" s="68">
        <v>15130015</v>
      </c>
      <c r="C9" s="68">
        <v>22732819</v>
      </c>
      <c r="D9" s="3">
        <f t="shared" si="1"/>
        <v>37862834</v>
      </c>
      <c r="E9" s="68">
        <v>4076700</v>
      </c>
      <c r="F9" s="68">
        <v>3123749</v>
      </c>
      <c r="G9" s="3">
        <f t="shared" si="0"/>
        <v>7200449</v>
      </c>
      <c r="H9" s="3">
        <f t="shared" si="2"/>
        <v>45063283</v>
      </c>
      <c r="L9" s="336"/>
    </row>
    <row r="10" spans="1:12" ht="21" customHeight="1" thickBot="1">
      <c r="A10" s="2">
        <v>1401</v>
      </c>
      <c r="B10" s="68">
        <f>SUM(B11:B43)</f>
        <v>15557137</v>
      </c>
      <c r="C10" s="68">
        <f t="shared" ref="C10:H10" si="3">SUM(C11:C43)</f>
        <v>23072009</v>
      </c>
      <c r="D10" s="3">
        <f>C10+B10</f>
        <v>38629146</v>
      </c>
      <c r="E10" s="68">
        <f t="shared" si="3"/>
        <v>4387042</v>
      </c>
      <c r="F10" s="68">
        <f t="shared" si="3"/>
        <v>3404365</v>
      </c>
      <c r="G10" s="68">
        <f t="shared" si="3"/>
        <v>7791407</v>
      </c>
      <c r="H10" s="68">
        <f t="shared" si="3"/>
        <v>46420553</v>
      </c>
      <c r="L10" s="336"/>
    </row>
    <row r="11" spans="1:12" ht="21" customHeight="1" thickBot="1">
      <c r="A11" s="5" t="s">
        <v>41</v>
      </c>
      <c r="B11" s="6">
        <f>'1-2'!C10+'1-2'!D10+'1-2'!E10+'1-2'!F10</f>
        <v>747751</v>
      </c>
      <c r="C11" s="7">
        <f>'1-3'!C10+'1-3'!D10+'1-3'!E10+'1-3'!F10</f>
        <v>1097446</v>
      </c>
      <c r="D11" s="6">
        <f t="shared" ref="D11:D43" si="4">B11+C11</f>
        <v>1845197</v>
      </c>
      <c r="E11" s="7">
        <v>221534</v>
      </c>
      <c r="F11" s="6">
        <v>167138</v>
      </c>
      <c r="G11" s="7">
        <f>E11+F11</f>
        <v>388672</v>
      </c>
      <c r="H11" s="10">
        <f>D11+G11</f>
        <v>2233869</v>
      </c>
      <c r="L11" s="336"/>
    </row>
    <row r="12" spans="1:12" ht="21" customHeight="1" thickBot="1">
      <c r="A12" s="11" t="s">
        <v>42</v>
      </c>
      <c r="B12" s="6">
        <f>'1-2'!C11+'1-2'!D11+'1-2'!E11+'1-2'!F11</f>
        <v>402712</v>
      </c>
      <c r="C12" s="7">
        <f>'1-3'!C11+'1-3'!D11+'1-3'!E11+'1-3'!F11</f>
        <v>696019</v>
      </c>
      <c r="D12" s="6">
        <f t="shared" si="4"/>
        <v>1098731</v>
      </c>
      <c r="E12" s="7">
        <v>99807</v>
      </c>
      <c r="F12" s="6">
        <v>71482</v>
      </c>
      <c r="G12" s="7">
        <f t="shared" ref="G12:G43" si="5">E12+F12</f>
        <v>171289</v>
      </c>
      <c r="H12" s="10">
        <f t="shared" ref="H12:H43" si="6">D12+G12</f>
        <v>1270020</v>
      </c>
      <c r="L12" s="336"/>
    </row>
    <row r="13" spans="1:12" ht="21" customHeight="1" thickBot="1">
      <c r="A13" s="11" t="s">
        <v>43</v>
      </c>
      <c r="B13" s="6">
        <f>'1-2'!C12+'1-2'!D12+'1-2'!E12+'1-2'!F12</f>
        <v>202271</v>
      </c>
      <c r="C13" s="7">
        <f>'1-3'!C12+'1-3'!D12+'1-3'!E12+'1-3'!F12</f>
        <v>332555</v>
      </c>
      <c r="D13" s="6">
        <f t="shared" si="4"/>
        <v>534826</v>
      </c>
      <c r="E13" s="7">
        <v>56199</v>
      </c>
      <c r="F13" s="6">
        <v>41833</v>
      </c>
      <c r="G13" s="7">
        <f t="shared" si="5"/>
        <v>98032</v>
      </c>
      <c r="H13" s="10">
        <f t="shared" si="6"/>
        <v>632858</v>
      </c>
      <c r="L13" s="336"/>
    </row>
    <row r="14" spans="1:12" ht="21" customHeight="1" thickBot="1">
      <c r="A14" s="11" t="s">
        <v>0</v>
      </c>
      <c r="B14" s="6">
        <f>'1-2'!C13+'1-2'!D13+'1-2'!E13+'1-2'!F13</f>
        <v>1236878</v>
      </c>
      <c r="C14" s="7">
        <f>'1-3'!C13+'1-3'!D13+'1-3'!E13+'1-3'!F13</f>
        <v>1761861</v>
      </c>
      <c r="D14" s="6">
        <f t="shared" si="4"/>
        <v>2998739</v>
      </c>
      <c r="E14" s="7">
        <v>390241</v>
      </c>
      <c r="F14" s="6">
        <v>315776</v>
      </c>
      <c r="G14" s="7">
        <f t="shared" si="5"/>
        <v>706017</v>
      </c>
      <c r="H14" s="10">
        <f t="shared" si="6"/>
        <v>3704756</v>
      </c>
      <c r="L14" s="336"/>
    </row>
    <row r="15" spans="1:12" ht="21" customHeight="1" thickBot="1">
      <c r="A15" s="11" t="s">
        <v>33</v>
      </c>
      <c r="B15" s="6">
        <f>'1-2'!C14+'1-2'!D14+'1-2'!E14+'1-2'!F14</f>
        <v>513347</v>
      </c>
      <c r="C15" s="7">
        <f>'1-3'!C14+'1-3'!D14+'1-3'!E14+'1-3'!F14</f>
        <v>691759</v>
      </c>
      <c r="D15" s="6">
        <f t="shared" si="4"/>
        <v>1205106</v>
      </c>
      <c r="E15" s="7">
        <v>194524</v>
      </c>
      <c r="F15" s="6">
        <v>152779</v>
      </c>
      <c r="G15" s="7">
        <f t="shared" si="5"/>
        <v>347303</v>
      </c>
      <c r="H15" s="10">
        <f t="shared" si="6"/>
        <v>1552409</v>
      </c>
      <c r="L15" s="336"/>
    </row>
    <row r="16" spans="1:12" ht="21" customHeight="1" thickBot="1">
      <c r="A16" s="11" t="s">
        <v>44</v>
      </c>
      <c r="B16" s="6">
        <f>'1-2'!C15+'1-2'!D15+'1-2'!E15+'1-2'!F15</f>
        <v>109891</v>
      </c>
      <c r="C16" s="7">
        <f>'1-3'!C15+'1-3'!D15+'1-3'!E15+'1-3'!F15</f>
        <v>158477</v>
      </c>
      <c r="D16" s="6">
        <f t="shared" si="4"/>
        <v>268368</v>
      </c>
      <c r="E16" s="7">
        <v>23377</v>
      </c>
      <c r="F16" s="6">
        <v>20226</v>
      </c>
      <c r="G16" s="7">
        <f t="shared" si="5"/>
        <v>43603</v>
      </c>
      <c r="H16" s="10">
        <f t="shared" si="6"/>
        <v>311971</v>
      </c>
      <c r="L16" s="336"/>
    </row>
    <row r="17" spans="1:12" ht="21" customHeight="1" thickBot="1">
      <c r="A17" s="11" t="s">
        <v>1</v>
      </c>
      <c r="B17" s="6">
        <f>'1-2'!C16+'1-2'!D16+'1-2'!E16+'1-2'!F16</f>
        <v>348135</v>
      </c>
      <c r="C17" s="7">
        <f>'1-3'!C16+'1-3'!D16+'1-3'!E16+'1-3'!F16</f>
        <v>596183</v>
      </c>
      <c r="D17" s="6">
        <f t="shared" si="4"/>
        <v>944318</v>
      </c>
      <c r="E17" s="7">
        <v>47370</v>
      </c>
      <c r="F17" s="6">
        <v>35889</v>
      </c>
      <c r="G17" s="7">
        <f t="shared" si="5"/>
        <v>83259</v>
      </c>
      <c r="H17" s="10">
        <f t="shared" si="6"/>
        <v>1027577</v>
      </c>
      <c r="L17" s="336"/>
    </row>
    <row r="18" spans="1:12" ht="21" customHeight="1" thickBot="1">
      <c r="A18" s="11" t="s">
        <v>45</v>
      </c>
      <c r="B18" s="6">
        <f>'1-2'!C17+'1-2'!D17+'1-2'!E17+'1-2'!F17</f>
        <v>160600</v>
      </c>
      <c r="C18" s="7">
        <f>'1-3'!C17+'1-3'!D17+'1-3'!E17+'1-3'!F17</f>
        <v>254142</v>
      </c>
      <c r="D18" s="6">
        <f t="shared" si="4"/>
        <v>414742</v>
      </c>
      <c r="E18" s="7">
        <v>48134</v>
      </c>
      <c r="F18" s="6">
        <v>34011</v>
      </c>
      <c r="G18" s="7">
        <f t="shared" si="5"/>
        <v>82145</v>
      </c>
      <c r="H18" s="10">
        <f t="shared" si="6"/>
        <v>496887</v>
      </c>
      <c r="L18" s="336"/>
    </row>
    <row r="19" spans="1:12" ht="21" customHeight="1" thickBot="1">
      <c r="A19" s="11" t="s">
        <v>46</v>
      </c>
      <c r="B19" s="6">
        <f>'1-2'!C18+'1-2'!D18+'1-2'!E18+'1-2'!F18</f>
        <v>132587</v>
      </c>
      <c r="C19" s="7">
        <f>'1-3'!C18+'1-3'!D18+'1-3'!E18+'1-3'!F18</f>
        <v>231576</v>
      </c>
      <c r="D19" s="6">
        <f t="shared" si="4"/>
        <v>364163</v>
      </c>
      <c r="E19" s="7">
        <v>28511</v>
      </c>
      <c r="F19" s="6">
        <v>26312</v>
      </c>
      <c r="G19" s="7">
        <f t="shared" si="5"/>
        <v>54823</v>
      </c>
      <c r="H19" s="10">
        <f t="shared" si="6"/>
        <v>418986</v>
      </c>
      <c r="L19" s="336"/>
    </row>
    <row r="20" spans="1:12" ht="21" customHeight="1" thickBot="1">
      <c r="A20" s="11" t="s">
        <v>47</v>
      </c>
      <c r="B20" s="6">
        <f>'1-2'!C19+'1-2'!D19+'1-2'!E19+'1-2'!F19</f>
        <v>989646</v>
      </c>
      <c r="C20" s="7">
        <f>'1-3'!C19+'1-3'!D19+'1-3'!E19+'1-3'!F19</f>
        <v>1602891</v>
      </c>
      <c r="D20" s="6">
        <f t="shared" si="4"/>
        <v>2592537</v>
      </c>
      <c r="E20" s="7">
        <v>266248</v>
      </c>
      <c r="F20" s="6">
        <v>209717</v>
      </c>
      <c r="G20" s="7">
        <f t="shared" si="5"/>
        <v>475965</v>
      </c>
      <c r="H20" s="10">
        <f t="shared" si="6"/>
        <v>3068502</v>
      </c>
      <c r="L20" s="336"/>
    </row>
    <row r="21" spans="1:12" ht="21" customHeight="1" thickBot="1">
      <c r="A21" s="11" t="s">
        <v>28</v>
      </c>
      <c r="B21" s="6">
        <f>'1-2'!C20+'1-2'!D20+'1-2'!E20+'1-2'!F20</f>
        <v>107655</v>
      </c>
      <c r="C21" s="7">
        <f>'1-3'!C20+'1-3'!D20+'1-3'!E20+'1-3'!F20</f>
        <v>185216</v>
      </c>
      <c r="D21" s="6">
        <f t="shared" si="4"/>
        <v>292871</v>
      </c>
      <c r="E21" s="7">
        <v>27708</v>
      </c>
      <c r="F21" s="6">
        <v>23916</v>
      </c>
      <c r="G21" s="7">
        <f t="shared" si="5"/>
        <v>51624</v>
      </c>
      <c r="H21" s="10">
        <f t="shared" si="6"/>
        <v>344495</v>
      </c>
      <c r="L21" s="336"/>
    </row>
    <row r="22" spans="1:12" ht="21" customHeight="1" thickBot="1">
      <c r="A22" s="11" t="s">
        <v>2</v>
      </c>
      <c r="B22" s="6">
        <f>'1-2'!C21+'1-2'!D21+'1-2'!E21+'1-2'!F21</f>
        <v>922963</v>
      </c>
      <c r="C22" s="7">
        <f>'1-3'!C21+'1-3'!D21+'1-3'!E21+'1-3'!F21</f>
        <v>1685316</v>
      </c>
      <c r="D22" s="6">
        <f t="shared" si="4"/>
        <v>2608279</v>
      </c>
      <c r="E22" s="7">
        <v>286784</v>
      </c>
      <c r="F22" s="6">
        <v>229062</v>
      </c>
      <c r="G22" s="7">
        <f t="shared" si="5"/>
        <v>515846</v>
      </c>
      <c r="H22" s="10">
        <f t="shared" si="6"/>
        <v>3124125</v>
      </c>
      <c r="L22" s="336"/>
    </row>
    <row r="23" spans="1:12" ht="21" customHeight="1" thickBot="1">
      <c r="A23" s="11" t="s">
        <v>3</v>
      </c>
      <c r="B23" s="6">
        <f>'1-2'!C22+'1-2'!D22+'1-2'!E22+'1-2'!F22</f>
        <v>203383</v>
      </c>
      <c r="C23" s="7">
        <f>'1-3'!C22+'1-3'!D22+'1-3'!E22+'1-3'!F22</f>
        <v>277648</v>
      </c>
      <c r="D23" s="6">
        <f t="shared" si="4"/>
        <v>481031</v>
      </c>
      <c r="E23" s="7">
        <v>55224</v>
      </c>
      <c r="F23" s="6">
        <v>49474</v>
      </c>
      <c r="G23" s="7">
        <f t="shared" si="5"/>
        <v>104698</v>
      </c>
      <c r="H23" s="10">
        <f t="shared" si="6"/>
        <v>585729</v>
      </c>
      <c r="L23" s="336"/>
    </row>
    <row r="24" spans="1:12" ht="21" customHeight="1" thickBot="1">
      <c r="A24" s="11" t="s">
        <v>4</v>
      </c>
      <c r="B24" s="6">
        <f>'1-2'!C23+'1-2'!D23+'1-2'!E23+'1-2'!F23</f>
        <v>178858</v>
      </c>
      <c r="C24" s="7">
        <f>'1-3'!C23+'1-3'!D23+'1-3'!E23+'1-3'!F23</f>
        <v>253671</v>
      </c>
      <c r="D24" s="6">
        <f t="shared" si="4"/>
        <v>432529</v>
      </c>
      <c r="E24" s="7">
        <v>51950</v>
      </c>
      <c r="F24" s="6">
        <v>42148</v>
      </c>
      <c r="G24" s="7">
        <f t="shared" si="5"/>
        <v>94098</v>
      </c>
      <c r="H24" s="10">
        <f t="shared" si="6"/>
        <v>526627</v>
      </c>
      <c r="L24" s="336"/>
    </row>
    <row r="25" spans="1:12" ht="21" customHeight="1" thickBot="1">
      <c r="A25" s="11" t="s">
        <v>48</v>
      </c>
      <c r="B25" s="6">
        <f>'1-2'!C24+'1-2'!D24+'1-2'!E24+'1-2'!F24</f>
        <v>239441</v>
      </c>
      <c r="C25" s="7">
        <f>'1-3'!C24+'1-3'!D24+'1-3'!E24+'1-3'!F24</f>
        <v>526657</v>
      </c>
      <c r="D25" s="6">
        <f t="shared" si="4"/>
        <v>766098</v>
      </c>
      <c r="E25" s="7">
        <v>51925</v>
      </c>
      <c r="F25" s="6">
        <v>45602</v>
      </c>
      <c r="G25" s="7">
        <f t="shared" si="5"/>
        <v>97527</v>
      </c>
      <c r="H25" s="10">
        <f t="shared" si="6"/>
        <v>863625</v>
      </c>
      <c r="L25" s="336"/>
    </row>
    <row r="26" spans="1:12" ht="21" customHeight="1" thickBot="1">
      <c r="A26" s="11" t="s">
        <v>49</v>
      </c>
      <c r="B26" s="6">
        <f>'1-2'!C25+'1-2'!D25+'1-2'!E25+'1-2'!F25</f>
        <v>1417871</v>
      </c>
      <c r="C26" s="7">
        <f>'1-3'!C25+'1-3'!D25+'1-3'!E25+'1-3'!F25</f>
        <v>1724244</v>
      </c>
      <c r="D26" s="6">
        <f t="shared" si="4"/>
        <v>3142115</v>
      </c>
      <c r="E26" s="7">
        <v>384850</v>
      </c>
      <c r="F26" s="6">
        <v>264137</v>
      </c>
      <c r="G26" s="7">
        <f t="shared" si="5"/>
        <v>648987</v>
      </c>
      <c r="H26" s="10">
        <f t="shared" si="6"/>
        <v>3791102</v>
      </c>
      <c r="K26" s="145"/>
      <c r="L26" s="336"/>
    </row>
    <row r="27" spans="1:12" ht="21" customHeight="1" thickBot="1">
      <c r="A27" s="11" t="s">
        <v>50</v>
      </c>
      <c r="B27" s="6">
        <f>'1-2'!C26+'1-2'!D26+'1-2'!E26+'1-2'!F26</f>
        <v>728868</v>
      </c>
      <c r="C27" s="7">
        <f>'1-3'!C26+'1-3'!D26+'1-3'!E26+'1-3'!F26</f>
        <v>1132285</v>
      </c>
      <c r="D27" s="6">
        <f t="shared" si="4"/>
        <v>1861153</v>
      </c>
      <c r="E27" s="7">
        <v>223298</v>
      </c>
      <c r="F27" s="6">
        <v>173055</v>
      </c>
      <c r="G27" s="7">
        <f t="shared" si="5"/>
        <v>396353</v>
      </c>
      <c r="H27" s="10">
        <f t="shared" si="6"/>
        <v>2257506</v>
      </c>
      <c r="L27" s="336"/>
    </row>
    <row r="28" spans="1:12" ht="21" customHeight="1" thickBot="1">
      <c r="A28" s="11" t="s">
        <v>51</v>
      </c>
      <c r="B28" s="6">
        <f>'1-2'!C27+'1-2'!D27+'1-2'!E27+'1-2'!F27</f>
        <v>1465882</v>
      </c>
      <c r="C28" s="7">
        <f>'1-3'!C27+'1-3'!D27+'1-3'!E27+'1-3'!F27</f>
        <v>1714575</v>
      </c>
      <c r="D28" s="6">
        <f t="shared" si="4"/>
        <v>3180457</v>
      </c>
      <c r="E28" s="7">
        <v>366087</v>
      </c>
      <c r="F28" s="6">
        <v>259002</v>
      </c>
      <c r="G28" s="7">
        <f t="shared" si="5"/>
        <v>625089</v>
      </c>
      <c r="H28" s="10">
        <f t="shared" si="6"/>
        <v>3805546</v>
      </c>
      <c r="L28" s="336"/>
    </row>
    <row r="29" spans="1:12" ht="21" customHeight="1" thickBot="1">
      <c r="A29" s="11" t="s">
        <v>5</v>
      </c>
      <c r="B29" s="6">
        <f>'1-2'!C28+'1-2'!D28+'1-2'!E28+'1-2'!F28</f>
        <v>825377</v>
      </c>
      <c r="C29" s="7">
        <f>'1-3'!C28+'1-3'!D28+'1-3'!E28+'1-3'!F28</f>
        <v>1168305</v>
      </c>
      <c r="D29" s="6">
        <f t="shared" si="4"/>
        <v>1993682</v>
      </c>
      <c r="E29" s="7">
        <v>239058</v>
      </c>
      <c r="F29" s="6">
        <v>182841</v>
      </c>
      <c r="G29" s="7">
        <f t="shared" si="5"/>
        <v>421899</v>
      </c>
      <c r="H29" s="10">
        <f t="shared" si="6"/>
        <v>2415581</v>
      </c>
      <c r="L29" s="336"/>
    </row>
    <row r="30" spans="1:12" ht="21" customHeight="1" thickBot="1">
      <c r="A30" s="11" t="s">
        <v>52</v>
      </c>
      <c r="B30" s="6">
        <f>'1-2'!C29+'1-2'!D29+'1-2'!E29+'1-2'!F29</f>
        <v>269234</v>
      </c>
      <c r="C30" s="7">
        <f>'1-3'!C29+'1-3'!D29+'1-3'!E29+'1-3'!F29</f>
        <v>408428</v>
      </c>
      <c r="D30" s="6">
        <f t="shared" si="4"/>
        <v>677662</v>
      </c>
      <c r="E30" s="7">
        <v>97327</v>
      </c>
      <c r="F30" s="6">
        <v>89726</v>
      </c>
      <c r="G30" s="7">
        <f t="shared" si="5"/>
        <v>187053</v>
      </c>
      <c r="H30" s="10">
        <f t="shared" si="6"/>
        <v>864715</v>
      </c>
      <c r="L30" s="336"/>
    </row>
    <row r="31" spans="1:12" ht="21" customHeight="1" thickBot="1">
      <c r="A31" s="11" t="s">
        <v>6</v>
      </c>
      <c r="B31" s="6">
        <f>'1-2'!C30+'1-2'!D30+'1-2'!E30+'1-2'!F30</f>
        <v>251865</v>
      </c>
      <c r="C31" s="7">
        <f>'1-3'!C30+'1-3'!D30+'1-3'!E30+'1-3'!F30</f>
        <v>463075</v>
      </c>
      <c r="D31" s="6">
        <f t="shared" si="4"/>
        <v>714940</v>
      </c>
      <c r="E31" s="7">
        <v>60412</v>
      </c>
      <c r="F31" s="6">
        <v>48136</v>
      </c>
      <c r="G31" s="7">
        <f t="shared" si="5"/>
        <v>108548</v>
      </c>
      <c r="H31" s="10">
        <f t="shared" si="6"/>
        <v>823488</v>
      </c>
      <c r="L31" s="336"/>
    </row>
    <row r="32" spans="1:12" ht="21" customHeight="1" thickBot="1">
      <c r="A32" s="11" t="s">
        <v>53</v>
      </c>
      <c r="B32" s="6">
        <f>'1-2'!C31+'1-2'!D31+'1-2'!E31+'1-2'!F31</f>
        <v>218673</v>
      </c>
      <c r="C32" s="7">
        <f>'1-3'!C31+'1-3'!D31+'1-3'!E31+'1-3'!F31</f>
        <v>341207</v>
      </c>
      <c r="D32" s="6">
        <f t="shared" si="4"/>
        <v>559880</v>
      </c>
      <c r="E32" s="7">
        <v>59617</v>
      </c>
      <c r="F32" s="6">
        <v>43954</v>
      </c>
      <c r="G32" s="7">
        <f t="shared" si="5"/>
        <v>103571</v>
      </c>
      <c r="H32" s="10">
        <f t="shared" si="6"/>
        <v>663451</v>
      </c>
      <c r="L32" s="336"/>
    </row>
    <row r="33" spans="1:12" ht="21" customHeight="1" thickBot="1">
      <c r="A33" s="11" t="s">
        <v>54</v>
      </c>
      <c r="B33" s="6">
        <f>'1-2'!C32+'1-2'!D32+'1-2'!E32+'1-2'!F32</f>
        <v>553301</v>
      </c>
      <c r="C33" s="7">
        <f>'1-3'!C32+'1-3'!D32+'1-3'!E32+'1-3'!F32</f>
        <v>859525</v>
      </c>
      <c r="D33" s="6">
        <f t="shared" si="4"/>
        <v>1412826</v>
      </c>
      <c r="E33" s="7">
        <v>131680</v>
      </c>
      <c r="F33" s="6">
        <v>98641</v>
      </c>
      <c r="G33" s="7">
        <f t="shared" si="5"/>
        <v>230321</v>
      </c>
      <c r="H33" s="10">
        <f t="shared" si="6"/>
        <v>1643147</v>
      </c>
      <c r="L33" s="336"/>
    </row>
    <row r="34" spans="1:12" ht="21" customHeight="1" thickBot="1">
      <c r="A34" s="11" t="s">
        <v>55</v>
      </c>
      <c r="B34" s="6">
        <f>'1-2'!C33+'1-2'!D33+'1-2'!E33+'1-2'!F33</f>
        <v>259974</v>
      </c>
      <c r="C34" s="7">
        <f>'1-3'!C33+'1-3'!D33+'1-3'!E33+'1-3'!F33</f>
        <v>382138</v>
      </c>
      <c r="D34" s="6">
        <f t="shared" si="4"/>
        <v>642112</v>
      </c>
      <c r="E34" s="7">
        <v>82056</v>
      </c>
      <c r="F34" s="6">
        <v>61301</v>
      </c>
      <c r="G34" s="7">
        <f t="shared" si="5"/>
        <v>143357</v>
      </c>
      <c r="H34" s="10">
        <f t="shared" si="6"/>
        <v>785469</v>
      </c>
      <c r="L34" s="336"/>
    </row>
    <row r="35" spans="1:12" ht="21" customHeight="1" thickBot="1">
      <c r="A35" s="11" t="s">
        <v>56</v>
      </c>
      <c r="B35" s="6">
        <f>'1-2'!C34+'1-2'!D34+'1-2'!E34+'1-2'!F34</f>
        <v>104608</v>
      </c>
      <c r="C35" s="7">
        <f>'1-3'!C34+'1-3'!D34+'1-3'!E34+'1-3'!F34</f>
        <v>181484</v>
      </c>
      <c r="D35" s="6">
        <f t="shared" si="4"/>
        <v>286092</v>
      </c>
      <c r="E35" s="7">
        <v>22673</v>
      </c>
      <c r="F35" s="6">
        <v>18100</v>
      </c>
      <c r="G35" s="7">
        <f t="shared" si="5"/>
        <v>40773</v>
      </c>
      <c r="H35" s="10">
        <f t="shared" si="6"/>
        <v>326865</v>
      </c>
      <c r="L35" s="336"/>
    </row>
    <row r="36" spans="1:12" ht="21" customHeight="1" thickBot="1">
      <c r="A36" s="11" t="s">
        <v>7</v>
      </c>
      <c r="B36" s="6">
        <f>'1-2'!C35+'1-2'!D35+'1-2'!E35+'1-2'!F35</f>
        <v>279659</v>
      </c>
      <c r="C36" s="7">
        <f>'1-3'!C35+'1-3'!D35+'1-3'!E35+'1-3'!F35</f>
        <v>451523</v>
      </c>
      <c r="D36" s="6">
        <f t="shared" si="4"/>
        <v>731182</v>
      </c>
      <c r="E36" s="7">
        <v>68925</v>
      </c>
      <c r="F36" s="6">
        <v>47133</v>
      </c>
      <c r="G36" s="7">
        <f t="shared" si="5"/>
        <v>116058</v>
      </c>
      <c r="H36" s="10">
        <f t="shared" si="6"/>
        <v>847240</v>
      </c>
      <c r="L36" s="336"/>
    </row>
    <row r="37" spans="1:12" ht="21" customHeight="1" thickBot="1">
      <c r="A37" s="11" t="s">
        <v>57</v>
      </c>
      <c r="B37" s="6">
        <f>'1-2'!C36+'1-2'!D36+'1-2'!E36+'1-2'!F36</f>
        <v>475222</v>
      </c>
      <c r="C37" s="7">
        <f>'1-3'!C36+'1-3'!D36+'1-3'!E36+'1-3'!F36</f>
        <v>547590</v>
      </c>
      <c r="D37" s="6">
        <f t="shared" si="4"/>
        <v>1022812</v>
      </c>
      <c r="E37" s="7">
        <v>178204</v>
      </c>
      <c r="F37" s="6">
        <v>130066</v>
      </c>
      <c r="G37" s="7">
        <f t="shared" si="5"/>
        <v>308270</v>
      </c>
      <c r="H37" s="10">
        <f t="shared" si="6"/>
        <v>1331082</v>
      </c>
      <c r="L37" s="336"/>
    </row>
    <row r="38" spans="1:12" ht="21" customHeight="1" thickBot="1">
      <c r="A38" s="11" t="s">
        <v>8</v>
      </c>
      <c r="B38" s="6">
        <f>'1-2'!C37+'1-2'!D37+'1-2'!E37+'1-2'!F37</f>
        <v>235187</v>
      </c>
      <c r="C38" s="7">
        <f>'1-3'!C37+'1-3'!D37+'1-3'!E37+'1-3'!F37</f>
        <v>384641</v>
      </c>
      <c r="D38" s="6">
        <f t="shared" si="4"/>
        <v>619828</v>
      </c>
      <c r="E38" s="7">
        <v>84187</v>
      </c>
      <c r="F38" s="6">
        <v>69386</v>
      </c>
      <c r="G38" s="7">
        <f t="shared" si="5"/>
        <v>153573</v>
      </c>
      <c r="H38" s="10">
        <f t="shared" si="6"/>
        <v>773401</v>
      </c>
      <c r="L38" s="336"/>
    </row>
    <row r="39" spans="1:12" ht="21" customHeight="1" thickBot="1">
      <c r="A39" s="11" t="s">
        <v>9</v>
      </c>
      <c r="B39" s="6">
        <f>'1-2'!C38+'1-2'!D38+'1-2'!E38+'1-2'!F38</f>
        <v>688301</v>
      </c>
      <c r="C39" s="7">
        <f>'1-3'!C38+'1-3'!D38+'1-3'!E38+'1-3'!F38</f>
        <v>946311</v>
      </c>
      <c r="D39" s="6">
        <f t="shared" si="4"/>
        <v>1634612</v>
      </c>
      <c r="E39" s="7">
        <v>206528</v>
      </c>
      <c r="F39" s="6">
        <v>157909</v>
      </c>
      <c r="G39" s="7">
        <f t="shared" si="5"/>
        <v>364437</v>
      </c>
      <c r="H39" s="10">
        <f t="shared" si="6"/>
        <v>1999049</v>
      </c>
    </row>
    <row r="40" spans="1:12" ht="21" customHeight="1" thickBot="1">
      <c r="A40" s="11" t="s">
        <v>58</v>
      </c>
      <c r="B40" s="6">
        <f>'1-2'!C39+'1-2'!D39+'1-2'!E39+'1-2'!F39</f>
        <v>337554</v>
      </c>
      <c r="C40" s="7">
        <f>'1-3'!C39+'1-3'!D39+'1-3'!E39+'1-3'!F39</f>
        <v>485641</v>
      </c>
      <c r="D40" s="6">
        <f t="shared" si="4"/>
        <v>823195</v>
      </c>
      <c r="E40" s="7">
        <v>104395</v>
      </c>
      <c r="F40" s="6">
        <v>98939</v>
      </c>
      <c r="G40" s="7">
        <f t="shared" si="5"/>
        <v>203334</v>
      </c>
      <c r="H40" s="10">
        <f t="shared" si="6"/>
        <v>1026529</v>
      </c>
    </row>
    <row r="41" spans="1:12" ht="21" customHeight="1" thickBot="1">
      <c r="A41" s="11" t="s">
        <v>10</v>
      </c>
      <c r="B41" s="6">
        <f>'1-2'!C40+'1-2'!D40+'1-2'!E40+'1-2'!F40</f>
        <v>339489</v>
      </c>
      <c r="C41" s="7">
        <f>'1-3'!C40+'1-3'!D40+'1-3'!E40+'1-3'!F40</f>
        <v>569491</v>
      </c>
      <c r="D41" s="6">
        <f t="shared" si="4"/>
        <v>908980</v>
      </c>
      <c r="E41" s="7">
        <v>56788</v>
      </c>
      <c r="F41" s="6">
        <v>47940</v>
      </c>
      <c r="G41" s="7">
        <f t="shared" si="5"/>
        <v>104728</v>
      </c>
      <c r="H41" s="10">
        <f t="shared" si="6"/>
        <v>1013708</v>
      </c>
    </row>
    <row r="42" spans="1:12" ht="21" customHeight="1" thickBot="1">
      <c r="A42" s="11" t="s">
        <v>11</v>
      </c>
      <c r="B42" s="6">
        <f>'1-2'!C41+'1-2'!D41+'1-2'!E41+'1-2'!F41</f>
        <v>262187</v>
      </c>
      <c r="C42" s="7">
        <f>'1-3'!C41+'1-3'!D41+'1-3'!E41+'1-3'!F41</f>
        <v>400823</v>
      </c>
      <c r="D42" s="6">
        <f t="shared" si="4"/>
        <v>663010</v>
      </c>
      <c r="E42" s="7">
        <v>80688</v>
      </c>
      <c r="F42" s="6">
        <v>58854</v>
      </c>
      <c r="G42" s="7">
        <f t="shared" si="5"/>
        <v>139542</v>
      </c>
      <c r="H42" s="10">
        <f>D42+G42</f>
        <v>802552</v>
      </c>
    </row>
    <row r="43" spans="1:12" ht="21" customHeight="1" thickBot="1">
      <c r="A43" s="11" t="s">
        <v>59</v>
      </c>
      <c r="B43" s="6">
        <f>'1-2'!C42+'1-2'!D42+'1-2'!E42+'1-2'!F42</f>
        <v>347767</v>
      </c>
      <c r="C43" s="7">
        <f>'1-3'!C42+'1-3'!D42+'1-3'!E42+'1-3'!F42</f>
        <v>559306</v>
      </c>
      <c r="D43" s="6">
        <f t="shared" si="4"/>
        <v>907073</v>
      </c>
      <c r="E43" s="7">
        <v>90733</v>
      </c>
      <c r="F43" s="6">
        <v>89880</v>
      </c>
      <c r="G43" s="7">
        <f t="shared" si="5"/>
        <v>180613</v>
      </c>
      <c r="H43" s="10">
        <f t="shared" si="6"/>
        <v>1087686</v>
      </c>
    </row>
    <row r="44" spans="1:12" ht="18" customHeight="1">
      <c r="A44" s="14"/>
      <c r="B44" s="15"/>
      <c r="C44" s="16"/>
      <c r="D44" s="16"/>
      <c r="E44" s="16"/>
      <c r="F44" s="16"/>
      <c r="G44" s="16"/>
      <c r="H44" s="16"/>
    </row>
    <row r="45" spans="1:12">
      <c r="A45" s="17"/>
    </row>
    <row r="46" spans="1:12">
      <c r="A46" s="17"/>
    </row>
    <row r="47" spans="1:12">
      <c r="A47" s="17"/>
    </row>
    <row r="48" spans="1:12">
      <c r="A48" s="17"/>
    </row>
    <row r="49" spans="1:1">
      <c r="A49" s="17"/>
    </row>
    <row r="50" spans="1:1">
      <c r="A50" s="17"/>
    </row>
    <row r="51" spans="1:1">
      <c r="A51" s="17"/>
    </row>
    <row r="52" spans="1:1">
      <c r="A52" s="17"/>
    </row>
    <row r="53" spans="1:1">
      <c r="A53" s="17"/>
    </row>
    <row r="54" spans="1:1">
      <c r="A54" s="17"/>
    </row>
    <row r="55" spans="1:1">
      <c r="A55" s="17"/>
    </row>
    <row r="56" spans="1:1">
      <c r="A56" s="17"/>
    </row>
    <row r="57" spans="1:1">
      <c r="A57" s="17"/>
    </row>
    <row r="58" spans="1:1">
      <c r="A58" s="17"/>
    </row>
    <row r="59" spans="1:1">
      <c r="A59" s="17"/>
    </row>
  </sheetData>
  <mergeCells count="5">
    <mergeCell ref="A1:H1"/>
    <mergeCell ref="A2:A3"/>
    <mergeCell ref="B2:D2"/>
    <mergeCell ref="E2:G2"/>
    <mergeCell ref="H2:H3"/>
  </mergeCells>
  <printOptions horizontalCentered="1" verticalCentered="1"/>
  <pageMargins left="0.39370078740157483" right="0.59055118110236227" top="0.19685039370078741" bottom="0.39370078740157483" header="0" footer="0"/>
  <pageSetup paperSize="9" scale="80" orientation="portrait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62846-2386-4778-BB87-1924E8400F38}">
  <sheetPr>
    <tabColor indexed="24"/>
    <pageSetUpPr fitToPage="1"/>
  </sheetPr>
  <dimension ref="A1:L43"/>
  <sheetViews>
    <sheetView rightToLeft="1" view="pageBreakPreview" zoomScale="60" zoomScaleNormal="100" workbookViewId="0">
      <selection sqref="A1:D1"/>
    </sheetView>
  </sheetViews>
  <sheetFormatPr defaultRowHeight="18.75"/>
  <cols>
    <col min="1" max="4" width="23.7109375" style="30" customWidth="1"/>
    <col min="5" max="256" width="9.140625" style="30"/>
    <col min="257" max="260" width="23.7109375" style="30" customWidth="1"/>
    <col min="261" max="512" width="9.140625" style="30"/>
    <col min="513" max="516" width="23.7109375" style="30" customWidth="1"/>
    <col min="517" max="768" width="9.140625" style="30"/>
    <col min="769" max="772" width="23.7109375" style="30" customWidth="1"/>
    <col min="773" max="1024" width="9.140625" style="30"/>
    <col min="1025" max="1028" width="23.7109375" style="30" customWidth="1"/>
    <col min="1029" max="1280" width="9.140625" style="30"/>
    <col min="1281" max="1284" width="23.7109375" style="30" customWidth="1"/>
    <col min="1285" max="1536" width="9.140625" style="30"/>
    <col min="1537" max="1540" width="23.7109375" style="30" customWidth="1"/>
    <col min="1541" max="1792" width="9.140625" style="30"/>
    <col min="1793" max="1796" width="23.7109375" style="30" customWidth="1"/>
    <col min="1797" max="2048" width="9.140625" style="30"/>
    <col min="2049" max="2052" width="23.7109375" style="30" customWidth="1"/>
    <col min="2053" max="2304" width="9.140625" style="30"/>
    <col min="2305" max="2308" width="23.7109375" style="30" customWidth="1"/>
    <col min="2309" max="2560" width="9.140625" style="30"/>
    <col min="2561" max="2564" width="23.7109375" style="30" customWidth="1"/>
    <col min="2565" max="2816" width="9.140625" style="30"/>
    <col min="2817" max="2820" width="23.7109375" style="30" customWidth="1"/>
    <col min="2821" max="3072" width="9.140625" style="30"/>
    <col min="3073" max="3076" width="23.7109375" style="30" customWidth="1"/>
    <col min="3077" max="3328" width="9.140625" style="30"/>
    <col min="3329" max="3332" width="23.7109375" style="30" customWidth="1"/>
    <col min="3333" max="3584" width="9.140625" style="30"/>
    <col min="3585" max="3588" width="23.7109375" style="30" customWidth="1"/>
    <col min="3589" max="3840" width="9.140625" style="30"/>
    <col min="3841" max="3844" width="23.7109375" style="30" customWidth="1"/>
    <col min="3845" max="4096" width="9.140625" style="30"/>
    <col min="4097" max="4100" width="23.7109375" style="30" customWidth="1"/>
    <col min="4101" max="4352" width="9.140625" style="30"/>
    <col min="4353" max="4356" width="23.7109375" style="30" customWidth="1"/>
    <col min="4357" max="4608" width="9.140625" style="30"/>
    <col min="4609" max="4612" width="23.7109375" style="30" customWidth="1"/>
    <col min="4613" max="4864" width="9.140625" style="30"/>
    <col min="4865" max="4868" width="23.7109375" style="30" customWidth="1"/>
    <col min="4869" max="5120" width="9.140625" style="30"/>
    <col min="5121" max="5124" width="23.7109375" style="30" customWidth="1"/>
    <col min="5125" max="5376" width="9.140625" style="30"/>
    <col min="5377" max="5380" width="23.7109375" style="30" customWidth="1"/>
    <col min="5381" max="5632" width="9.140625" style="30"/>
    <col min="5633" max="5636" width="23.7109375" style="30" customWidth="1"/>
    <col min="5637" max="5888" width="9.140625" style="30"/>
    <col min="5889" max="5892" width="23.7109375" style="30" customWidth="1"/>
    <col min="5893" max="6144" width="9.140625" style="30"/>
    <col min="6145" max="6148" width="23.7109375" style="30" customWidth="1"/>
    <col min="6149" max="6400" width="9.140625" style="30"/>
    <col min="6401" max="6404" width="23.7109375" style="30" customWidth="1"/>
    <col min="6405" max="6656" width="9.140625" style="30"/>
    <col min="6657" max="6660" width="23.7109375" style="30" customWidth="1"/>
    <col min="6661" max="6912" width="9.140625" style="30"/>
    <col min="6913" max="6916" width="23.7109375" style="30" customWidth="1"/>
    <col min="6917" max="7168" width="9.140625" style="30"/>
    <col min="7169" max="7172" width="23.7109375" style="30" customWidth="1"/>
    <col min="7173" max="7424" width="9.140625" style="30"/>
    <col min="7425" max="7428" width="23.7109375" style="30" customWidth="1"/>
    <col min="7429" max="7680" width="9.140625" style="30"/>
    <col min="7681" max="7684" width="23.7109375" style="30" customWidth="1"/>
    <col min="7685" max="7936" width="9.140625" style="30"/>
    <col min="7937" max="7940" width="23.7109375" style="30" customWidth="1"/>
    <col min="7941" max="8192" width="9.140625" style="30"/>
    <col min="8193" max="8196" width="23.7109375" style="30" customWidth="1"/>
    <col min="8197" max="8448" width="9.140625" style="30"/>
    <col min="8449" max="8452" width="23.7109375" style="30" customWidth="1"/>
    <col min="8453" max="8704" width="9.140625" style="30"/>
    <col min="8705" max="8708" width="23.7109375" style="30" customWidth="1"/>
    <col min="8709" max="8960" width="9.140625" style="30"/>
    <col min="8961" max="8964" width="23.7109375" style="30" customWidth="1"/>
    <col min="8965" max="9216" width="9.140625" style="30"/>
    <col min="9217" max="9220" width="23.7109375" style="30" customWidth="1"/>
    <col min="9221" max="9472" width="9.140625" style="30"/>
    <col min="9473" max="9476" width="23.7109375" style="30" customWidth="1"/>
    <col min="9477" max="9728" width="9.140625" style="30"/>
    <col min="9729" max="9732" width="23.7109375" style="30" customWidth="1"/>
    <col min="9733" max="9984" width="9.140625" style="30"/>
    <col min="9985" max="9988" width="23.7109375" style="30" customWidth="1"/>
    <col min="9989" max="10240" width="9.140625" style="30"/>
    <col min="10241" max="10244" width="23.7109375" style="30" customWidth="1"/>
    <col min="10245" max="10496" width="9.140625" style="30"/>
    <col min="10497" max="10500" width="23.7109375" style="30" customWidth="1"/>
    <col min="10501" max="10752" width="9.140625" style="30"/>
    <col min="10753" max="10756" width="23.7109375" style="30" customWidth="1"/>
    <col min="10757" max="11008" width="9.140625" style="30"/>
    <col min="11009" max="11012" width="23.7109375" style="30" customWidth="1"/>
    <col min="11013" max="11264" width="9.140625" style="30"/>
    <col min="11265" max="11268" width="23.7109375" style="30" customWidth="1"/>
    <col min="11269" max="11520" width="9.140625" style="30"/>
    <col min="11521" max="11524" width="23.7109375" style="30" customWidth="1"/>
    <col min="11525" max="11776" width="9.140625" style="30"/>
    <col min="11777" max="11780" width="23.7109375" style="30" customWidth="1"/>
    <col min="11781" max="12032" width="9.140625" style="30"/>
    <col min="12033" max="12036" width="23.7109375" style="30" customWidth="1"/>
    <col min="12037" max="12288" width="9.140625" style="30"/>
    <col min="12289" max="12292" width="23.7109375" style="30" customWidth="1"/>
    <col min="12293" max="12544" width="9.140625" style="30"/>
    <col min="12545" max="12548" width="23.7109375" style="30" customWidth="1"/>
    <col min="12549" max="12800" width="9.140625" style="30"/>
    <col min="12801" max="12804" width="23.7109375" style="30" customWidth="1"/>
    <col min="12805" max="13056" width="9.140625" style="30"/>
    <col min="13057" max="13060" width="23.7109375" style="30" customWidth="1"/>
    <col min="13061" max="13312" width="9.140625" style="30"/>
    <col min="13313" max="13316" width="23.7109375" style="30" customWidth="1"/>
    <col min="13317" max="13568" width="9.140625" style="30"/>
    <col min="13569" max="13572" width="23.7109375" style="30" customWidth="1"/>
    <col min="13573" max="13824" width="9.140625" style="30"/>
    <col min="13825" max="13828" width="23.7109375" style="30" customWidth="1"/>
    <col min="13829" max="14080" width="9.140625" style="30"/>
    <col min="14081" max="14084" width="23.7109375" style="30" customWidth="1"/>
    <col min="14085" max="14336" width="9.140625" style="30"/>
    <col min="14337" max="14340" width="23.7109375" style="30" customWidth="1"/>
    <col min="14341" max="14592" width="9.140625" style="30"/>
    <col min="14593" max="14596" width="23.7109375" style="30" customWidth="1"/>
    <col min="14597" max="14848" width="9.140625" style="30"/>
    <col min="14849" max="14852" width="23.7109375" style="30" customWidth="1"/>
    <col min="14853" max="15104" width="9.140625" style="30"/>
    <col min="15105" max="15108" width="23.7109375" style="30" customWidth="1"/>
    <col min="15109" max="15360" width="9.140625" style="30"/>
    <col min="15361" max="15364" width="23.7109375" style="30" customWidth="1"/>
    <col min="15365" max="15616" width="9.140625" style="30"/>
    <col min="15617" max="15620" width="23.7109375" style="30" customWidth="1"/>
    <col min="15621" max="15872" width="9.140625" style="30"/>
    <col min="15873" max="15876" width="23.7109375" style="30" customWidth="1"/>
    <col min="15877" max="16128" width="9.140625" style="30"/>
    <col min="16129" max="16132" width="23.7109375" style="30" customWidth="1"/>
    <col min="16133" max="16384" width="9.140625" style="30"/>
  </cols>
  <sheetData>
    <row r="1" spans="1:12" ht="33.75" customHeight="1" thickBot="1">
      <c r="A1" s="1007" t="s">
        <v>303</v>
      </c>
      <c r="B1" s="1007"/>
      <c r="C1" s="1007"/>
      <c r="D1" s="1007"/>
    </row>
    <row r="2" spans="1:12" ht="38.25" customHeight="1" thickBot="1">
      <c r="A2" s="117" t="s">
        <v>68</v>
      </c>
      <c r="B2" s="116" t="s">
        <v>32</v>
      </c>
      <c r="C2" s="116" t="s">
        <v>104</v>
      </c>
      <c r="D2" s="116" t="s">
        <v>106</v>
      </c>
    </row>
    <row r="3" spans="1:12" ht="21" customHeight="1">
      <c r="A3" s="4">
        <v>1395</v>
      </c>
      <c r="B3" s="2">
        <v>704667</v>
      </c>
      <c r="C3" s="2">
        <v>39481</v>
      </c>
      <c r="D3" s="2">
        <v>665186</v>
      </c>
    </row>
    <row r="4" spans="1:12" ht="21" customHeight="1">
      <c r="A4" s="4">
        <v>1396</v>
      </c>
      <c r="B4" s="2">
        <v>752748</v>
      </c>
      <c r="C4" s="2">
        <v>39575</v>
      </c>
      <c r="D4" s="2">
        <v>713173</v>
      </c>
    </row>
    <row r="5" spans="1:12" ht="21" customHeight="1">
      <c r="A5" s="4">
        <v>1397</v>
      </c>
      <c r="B5" s="68">
        <v>806445</v>
      </c>
      <c r="C5" s="68">
        <v>38345</v>
      </c>
      <c r="D5" s="68">
        <v>768100</v>
      </c>
      <c r="L5" s="328"/>
    </row>
    <row r="6" spans="1:12" ht="21" customHeight="1">
      <c r="A6" s="4">
        <v>1398</v>
      </c>
      <c r="B6" s="68">
        <v>750439</v>
      </c>
      <c r="C6" s="68">
        <v>31182</v>
      </c>
      <c r="D6" s="68">
        <v>719257</v>
      </c>
      <c r="L6" s="328"/>
    </row>
    <row r="7" spans="1:12" ht="21" customHeight="1">
      <c r="A7" s="4">
        <v>1399</v>
      </c>
      <c r="B7" s="68">
        <v>728480</v>
      </c>
      <c r="C7" s="68">
        <v>26453</v>
      </c>
      <c r="D7" s="68">
        <v>702027</v>
      </c>
      <c r="L7" s="328"/>
    </row>
    <row r="8" spans="1:12" ht="21" customHeight="1">
      <c r="A8" s="4">
        <v>1400</v>
      </c>
      <c r="B8" s="68">
        <v>741243</v>
      </c>
      <c r="C8" s="68">
        <v>26732</v>
      </c>
      <c r="D8" s="68">
        <v>714511</v>
      </c>
      <c r="L8" s="328"/>
    </row>
    <row r="9" spans="1:12" ht="21" customHeight="1" thickBot="1">
      <c r="A9" s="4">
        <v>1401</v>
      </c>
      <c r="B9" s="68">
        <f t="shared" ref="B9:C9" si="0">SUM(B10:B42)</f>
        <v>701087</v>
      </c>
      <c r="C9" s="68">
        <f t="shared" si="0"/>
        <v>24134</v>
      </c>
      <c r="D9" s="68">
        <f>SUM(D10:D42)</f>
        <v>676953</v>
      </c>
      <c r="L9" s="328"/>
    </row>
    <row r="10" spans="1:12" ht="21" customHeight="1" thickBot="1">
      <c r="A10" s="5" t="s">
        <v>41</v>
      </c>
      <c r="B10" s="10">
        <f>C10+D10</f>
        <v>39778</v>
      </c>
      <c r="C10" s="7">
        <v>791</v>
      </c>
      <c r="D10" s="6">
        <v>38987</v>
      </c>
      <c r="L10" s="328"/>
    </row>
    <row r="11" spans="1:12" ht="21" customHeight="1" thickBot="1">
      <c r="A11" s="11" t="s">
        <v>42</v>
      </c>
      <c r="B11" s="10">
        <f t="shared" ref="B11:B42" si="1">C11+D11</f>
        <v>24267</v>
      </c>
      <c r="C11" s="21">
        <v>520</v>
      </c>
      <c r="D11" s="22">
        <v>23747</v>
      </c>
      <c r="L11" s="328"/>
    </row>
    <row r="12" spans="1:12" ht="21" customHeight="1" thickBot="1">
      <c r="A12" s="11" t="s">
        <v>43</v>
      </c>
      <c r="B12" s="10">
        <f t="shared" si="1"/>
        <v>9202</v>
      </c>
      <c r="C12" s="21">
        <v>156</v>
      </c>
      <c r="D12" s="22">
        <v>9046</v>
      </c>
      <c r="L12" s="328"/>
    </row>
    <row r="13" spans="1:12" ht="21" customHeight="1" thickBot="1">
      <c r="A13" s="11" t="s">
        <v>0</v>
      </c>
      <c r="B13" s="10">
        <f t="shared" si="1"/>
        <v>76117</v>
      </c>
      <c r="C13" s="21">
        <v>1019</v>
      </c>
      <c r="D13" s="22">
        <v>75098</v>
      </c>
      <c r="L13" s="328"/>
    </row>
    <row r="14" spans="1:12" ht="21" customHeight="1" thickBot="1">
      <c r="A14" s="11" t="s">
        <v>33</v>
      </c>
      <c r="B14" s="10">
        <f t="shared" si="1"/>
        <v>34542</v>
      </c>
      <c r="C14" s="21">
        <v>1169</v>
      </c>
      <c r="D14" s="22">
        <v>33373</v>
      </c>
      <c r="L14" s="328"/>
    </row>
    <row r="15" spans="1:12" ht="21" customHeight="1" thickBot="1">
      <c r="A15" s="11" t="s">
        <v>44</v>
      </c>
      <c r="B15" s="10">
        <f t="shared" si="1"/>
        <v>1088</v>
      </c>
      <c r="C15" s="21">
        <v>25</v>
      </c>
      <c r="D15" s="22">
        <v>1063</v>
      </c>
      <c r="L15" s="328"/>
    </row>
    <row r="16" spans="1:12" ht="21" customHeight="1" thickBot="1">
      <c r="A16" s="11" t="s">
        <v>1</v>
      </c>
      <c r="B16" s="10">
        <f t="shared" si="1"/>
        <v>5954</v>
      </c>
      <c r="C16" s="21">
        <v>143</v>
      </c>
      <c r="D16" s="22">
        <v>5811</v>
      </c>
      <c r="L16" s="328"/>
    </row>
    <row r="17" spans="1:12" ht="21" customHeight="1" thickBot="1">
      <c r="A17" s="11" t="s">
        <v>45</v>
      </c>
      <c r="B17" s="10">
        <f t="shared" si="1"/>
        <v>6682</v>
      </c>
      <c r="C17" s="21">
        <v>111</v>
      </c>
      <c r="D17" s="22">
        <v>6571</v>
      </c>
      <c r="L17" s="328"/>
    </row>
    <row r="18" spans="1:12" ht="21" customHeight="1" thickBot="1">
      <c r="A18" s="11" t="s">
        <v>46</v>
      </c>
      <c r="B18" s="10">
        <f t="shared" si="1"/>
        <v>1041</v>
      </c>
      <c r="C18" s="21">
        <v>10</v>
      </c>
      <c r="D18" s="22">
        <v>1031</v>
      </c>
      <c r="L18" s="328"/>
    </row>
    <row r="19" spans="1:12" ht="21" customHeight="1" thickBot="1">
      <c r="A19" s="11" t="s">
        <v>47</v>
      </c>
      <c r="B19" s="10">
        <f t="shared" si="1"/>
        <v>22102</v>
      </c>
      <c r="C19" s="21">
        <v>568</v>
      </c>
      <c r="D19" s="22">
        <v>21534</v>
      </c>
      <c r="L19" s="328"/>
    </row>
    <row r="20" spans="1:12" ht="21" customHeight="1" thickBot="1">
      <c r="A20" s="11" t="s">
        <v>28</v>
      </c>
      <c r="B20" s="10">
        <f t="shared" si="1"/>
        <v>2262</v>
      </c>
      <c r="C20" s="21">
        <v>41</v>
      </c>
      <c r="D20" s="22">
        <v>2221</v>
      </c>
      <c r="L20" s="328"/>
    </row>
    <row r="21" spans="1:12" ht="21" customHeight="1" thickBot="1">
      <c r="A21" s="11" t="s">
        <v>2</v>
      </c>
      <c r="B21" s="10">
        <f t="shared" si="1"/>
        <v>25744</v>
      </c>
      <c r="C21" s="21">
        <v>473</v>
      </c>
      <c r="D21" s="22">
        <v>25271</v>
      </c>
      <c r="L21" s="328"/>
    </row>
    <row r="22" spans="1:12" ht="21" customHeight="1" thickBot="1">
      <c r="A22" s="11" t="s">
        <v>3</v>
      </c>
      <c r="B22" s="10">
        <f t="shared" si="1"/>
        <v>2991</v>
      </c>
      <c r="C22" s="21">
        <v>41</v>
      </c>
      <c r="D22" s="22">
        <v>2950</v>
      </c>
      <c r="L22" s="328"/>
    </row>
    <row r="23" spans="1:12" ht="21" customHeight="1" thickBot="1">
      <c r="A23" s="11" t="s">
        <v>4</v>
      </c>
      <c r="B23" s="10">
        <f t="shared" si="1"/>
        <v>5333</v>
      </c>
      <c r="C23" s="21">
        <v>81</v>
      </c>
      <c r="D23" s="22">
        <v>5252</v>
      </c>
      <c r="L23" s="328"/>
    </row>
    <row r="24" spans="1:12" ht="21" customHeight="1" thickBot="1">
      <c r="A24" s="11" t="s">
        <v>48</v>
      </c>
      <c r="B24" s="10">
        <f t="shared" si="1"/>
        <v>5461</v>
      </c>
      <c r="C24" s="21">
        <v>167</v>
      </c>
      <c r="D24" s="22">
        <v>5294</v>
      </c>
      <c r="L24" s="328"/>
    </row>
    <row r="25" spans="1:12" ht="21" customHeight="1" thickBot="1">
      <c r="A25" s="11" t="s">
        <v>49</v>
      </c>
      <c r="B25" s="10">
        <f t="shared" si="1"/>
        <v>114298</v>
      </c>
      <c r="C25" s="21">
        <v>6836</v>
      </c>
      <c r="D25" s="22">
        <v>107462</v>
      </c>
      <c r="L25" s="328"/>
    </row>
    <row r="26" spans="1:12" ht="21" customHeight="1" thickBot="1">
      <c r="A26" s="11" t="s">
        <v>50</v>
      </c>
      <c r="B26" s="10">
        <f t="shared" si="1"/>
        <v>52529</v>
      </c>
      <c r="C26" s="21">
        <v>1304</v>
      </c>
      <c r="D26" s="22">
        <v>51225</v>
      </c>
      <c r="L26" s="328"/>
    </row>
    <row r="27" spans="1:12" ht="21" customHeight="1" thickBot="1">
      <c r="A27" s="11" t="s">
        <v>51</v>
      </c>
      <c r="B27" s="10">
        <f t="shared" si="1"/>
        <v>100037</v>
      </c>
      <c r="C27" s="21">
        <v>6974</v>
      </c>
      <c r="D27" s="22">
        <v>93063</v>
      </c>
      <c r="L27" s="328"/>
    </row>
    <row r="28" spans="1:12" ht="21" customHeight="1" thickBot="1">
      <c r="A28" s="11" t="s">
        <v>5</v>
      </c>
      <c r="B28" s="10">
        <f t="shared" si="1"/>
        <v>26416</v>
      </c>
      <c r="C28" s="21">
        <v>865</v>
      </c>
      <c r="D28" s="22">
        <v>25551</v>
      </c>
      <c r="L28" s="328"/>
    </row>
    <row r="29" spans="1:12" ht="21" customHeight="1" thickBot="1">
      <c r="A29" s="11" t="s">
        <v>52</v>
      </c>
      <c r="B29" s="10">
        <f t="shared" si="1"/>
        <v>9974</v>
      </c>
      <c r="C29" s="21">
        <v>193</v>
      </c>
      <c r="D29" s="22">
        <v>9781</v>
      </c>
      <c r="L29" s="328"/>
    </row>
    <row r="30" spans="1:12" ht="21" customHeight="1" thickBot="1">
      <c r="A30" s="11" t="s">
        <v>6</v>
      </c>
      <c r="B30" s="10">
        <f t="shared" si="1"/>
        <v>10762</v>
      </c>
      <c r="C30" s="21">
        <v>169</v>
      </c>
      <c r="D30" s="22">
        <v>10593</v>
      </c>
      <c r="L30" s="328"/>
    </row>
    <row r="31" spans="1:12" ht="21" customHeight="1" thickBot="1">
      <c r="A31" s="11" t="s">
        <v>53</v>
      </c>
      <c r="B31" s="10">
        <f t="shared" si="1"/>
        <v>4782</v>
      </c>
      <c r="C31" s="21">
        <v>105</v>
      </c>
      <c r="D31" s="22">
        <v>4677</v>
      </c>
      <c r="L31" s="328"/>
    </row>
    <row r="32" spans="1:12" ht="21" customHeight="1" thickBot="1">
      <c r="A32" s="11" t="s">
        <v>54</v>
      </c>
      <c r="B32" s="10">
        <f t="shared" si="1"/>
        <v>14759</v>
      </c>
      <c r="C32" s="21">
        <v>338</v>
      </c>
      <c r="D32" s="22">
        <v>14421</v>
      </c>
      <c r="L32" s="328"/>
    </row>
    <row r="33" spans="1:12" ht="21" customHeight="1" thickBot="1">
      <c r="A33" s="11" t="s">
        <v>55</v>
      </c>
      <c r="B33" s="10">
        <f t="shared" si="1"/>
        <v>7927</v>
      </c>
      <c r="C33" s="21">
        <v>143</v>
      </c>
      <c r="D33" s="22">
        <v>7784</v>
      </c>
      <c r="L33" s="328"/>
    </row>
    <row r="34" spans="1:12" ht="21" customHeight="1" thickBot="1">
      <c r="A34" s="11" t="s">
        <v>56</v>
      </c>
      <c r="B34" s="10">
        <f t="shared" si="1"/>
        <v>1513</v>
      </c>
      <c r="C34" s="21">
        <v>28</v>
      </c>
      <c r="D34" s="22">
        <v>1485</v>
      </c>
      <c r="L34" s="328"/>
    </row>
    <row r="35" spans="1:12" ht="21" customHeight="1" thickBot="1">
      <c r="A35" s="11" t="s">
        <v>7</v>
      </c>
      <c r="B35" s="10">
        <f t="shared" si="1"/>
        <v>6148</v>
      </c>
      <c r="C35" s="21">
        <v>163</v>
      </c>
      <c r="D35" s="22">
        <v>5985</v>
      </c>
      <c r="L35" s="328"/>
    </row>
    <row r="36" spans="1:12" ht="21" customHeight="1" thickBot="1">
      <c r="A36" s="11" t="s">
        <v>57</v>
      </c>
      <c r="B36" s="10">
        <f t="shared" si="1"/>
        <v>20374</v>
      </c>
      <c r="C36" s="21">
        <v>474</v>
      </c>
      <c r="D36" s="22">
        <v>19900</v>
      </c>
      <c r="L36" s="328"/>
    </row>
    <row r="37" spans="1:12" ht="21" customHeight="1" thickBot="1">
      <c r="A37" s="11" t="s">
        <v>8</v>
      </c>
      <c r="B37" s="10">
        <f t="shared" si="1"/>
        <v>7243</v>
      </c>
      <c r="C37" s="21">
        <v>192</v>
      </c>
      <c r="D37" s="22">
        <v>7051</v>
      </c>
      <c r="L37" s="328"/>
    </row>
    <row r="38" spans="1:12" ht="21" customHeight="1" thickBot="1">
      <c r="A38" s="11" t="s">
        <v>9</v>
      </c>
      <c r="B38" s="10">
        <f t="shared" si="1"/>
        <v>15329</v>
      </c>
      <c r="C38" s="21">
        <v>283</v>
      </c>
      <c r="D38" s="22">
        <v>15046</v>
      </c>
      <c r="L38" s="328"/>
    </row>
    <row r="39" spans="1:12" ht="21" customHeight="1" thickBot="1">
      <c r="A39" s="11" t="s">
        <v>58</v>
      </c>
      <c r="B39" s="10">
        <f t="shared" si="1"/>
        <v>17458</v>
      </c>
      <c r="C39" s="21">
        <v>181</v>
      </c>
      <c r="D39" s="22">
        <v>17277</v>
      </c>
    </row>
    <row r="40" spans="1:12" ht="21" customHeight="1" thickBot="1">
      <c r="A40" s="11" t="s">
        <v>10</v>
      </c>
      <c r="B40" s="10">
        <f t="shared" si="1"/>
        <v>6004</v>
      </c>
      <c r="C40" s="21">
        <v>238</v>
      </c>
      <c r="D40" s="22">
        <v>5766</v>
      </c>
    </row>
    <row r="41" spans="1:12" ht="21" customHeight="1" thickBot="1">
      <c r="A41" s="11" t="s">
        <v>11</v>
      </c>
      <c r="B41" s="10">
        <f t="shared" si="1"/>
        <v>9205</v>
      </c>
      <c r="C41" s="21">
        <v>123</v>
      </c>
      <c r="D41" s="22">
        <v>9082</v>
      </c>
    </row>
    <row r="42" spans="1:12" ht="21" customHeight="1" thickBot="1">
      <c r="A42" s="11" t="s">
        <v>59</v>
      </c>
      <c r="B42" s="10">
        <f t="shared" si="1"/>
        <v>13765</v>
      </c>
      <c r="C42" s="21">
        <v>210</v>
      </c>
      <c r="D42" s="22">
        <v>13555</v>
      </c>
    </row>
    <row r="43" spans="1:12" ht="21">
      <c r="C43" s="69"/>
      <c r="D43" s="69"/>
    </row>
  </sheetData>
  <mergeCells count="1">
    <mergeCell ref="A1:D1"/>
  </mergeCells>
  <printOptions horizontalCentered="1" verticalCentered="1"/>
  <pageMargins left="0.39370078740157483" right="0.59055118110236227" top="0.19685039370078741" bottom="0.39370078740157483" header="0" footer="0"/>
  <pageSetup paperSize="9" scale="91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59B49-39B4-40BE-8B67-1B7F78387B82}">
  <sheetPr>
    <tabColor indexed="24"/>
    <pageSetUpPr fitToPage="1"/>
  </sheetPr>
  <dimension ref="A1:L42"/>
  <sheetViews>
    <sheetView rightToLeft="1" view="pageBreakPreview" zoomScale="60" zoomScaleNormal="100" workbookViewId="0">
      <selection sqref="A1:D1"/>
    </sheetView>
  </sheetViews>
  <sheetFormatPr defaultRowHeight="18.75"/>
  <cols>
    <col min="1" max="4" width="23.7109375" style="30" customWidth="1"/>
    <col min="5" max="256" width="9.140625" style="30"/>
    <col min="257" max="260" width="23.7109375" style="30" customWidth="1"/>
    <col min="261" max="512" width="9.140625" style="30"/>
    <col min="513" max="516" width="23.7109375" style="30" customWidth="1"/>
    <col min="517" max="768" width="9.140625" style="30"/>
    <col min="769" max="772" width="23.7109375" style="30" customWidth="1"/>
    <col min="773" max="1024" width="9.140625" style="30"/>
    <col min="1025" max="1028" width="23.7109375" style="30" customWidth="1"/>
    <col min="1029" max="1280" width="9.140625" style="30"/>
    <col min="1281" max="1284" width="23.7109375" style="30" customWidth="1"/>
    <col min="1285" max="1536" width="9.140625" style="30"/>
    <col min="1537" max="1540" width="23.7109375" style="30" customWidth="1"/>
    <col min="1541" max="1792" width="9.140625" style="30"/>
    <col min="1793" max="1796" width="23.7109375" style="30" customWidth="1"/>
    <col min="1797" max="2048" width="9.140625" style="30"/>
    <col min="2049" max="2052" width="23.7109375" style="30" customWidth="1"/>
    <col min="2053" max="2304" width="9.140625" style="30"/>
    <col min="2305" max="2308" width="23.7109375" style="30" customWidth="1"/>
    <col min="2309" max="2560" width="9.140625" style="30"/>
    <col min="2561" max="2564" width="23.7109375" style="30" customWidth="1"/>
    <col min="2565" max="2816" width="9.140625" style="30"/>
    <col min="2817" max="2820" width="23.7109375" style="30" customWidth="1"/>
    <col min="2821" max="3072" width="9.140625" style="30"/>
    <col min="3073" max="3076" width="23.7109375" style="30" customWidth="1"/>
    <col min="3077" max="3328" width="9.140625" style="30"/>
    <col min="3329" max="3332" width="23.7109375" style="30" customWidth="1"/>
    <col min="3333" max="3584" width="9.140625" style="30"/>
    <col min="3585" max="3588" width="23.7109375" style="30" customWidth="1"/>
    <col min="3589" max="3840" width="9.140625" style="30"/>
    <col min="3841" max="3844" width="23.7109375" style="30" customWidth="1"/>
    <col min="3845" max="4096" width="9.140625" style="30"/>
    <col min="4097" max="4100" width="23.7109375" style="30" customWidth="1"/>
    <col min="4101" max="4352" width="9.140625" style="30"/>
    <col min="4353" max="4356" width="23.7109375" style="30" customWidth="1"/>
    <col min="4357" max="4608" width="9.140625" style="30"/>
    <col min="4609" max="4612" width="23.7109375" style="30" customWidth="1"/>
    <col min="4613" max="4864" width="9.140625" style="30"/>
    <col min="4865" max="4868" width="23.7109375" style="30" customWidth="1"/>
    <col min="4869" max="5120" width="9.140625" style="30"/>
    <col min="5121" max="5124" width="23.7109375" style="30" customWidth="1"/>
    <col min="5125" max="5376" width="9.140625" style="30"/>
    <col min="5377" max="5380" width="23.7109375" style="30" customWidth="1"/>
    <col min="5381" max="5632" width="9.140625" style="30"/>
    <col min="5633" max="5636" width="23.7109375" style="30" customWidth="1"/>
    <col min="5637" max="5888" width="9.140625" style="30"/>
    <col min="5889" max="5892" width="23.7109375" style="30" customWidth="1"/>
    <col min="5893" max="6144" width="9.140625" style="30"/>
    <col min="6145" max="6148" width="23.7109375" style="30" customWidth="1"/>
    <col min="6149" max="6400" width="9.140625" style="30"/>
    <col min="6401" max="6404" width="23.7109375" style="30" customWidth="1"/>
    <col min="6405" max="6656" width="9.140625" style="30"/>
    <col min="6657" max="6660" width="23.7109375" style="30" customWidth="1"/>
    <col min="6661" max="6912" width="9.140625" style="30"/>
    <col min="6913" max="6916" width="23.7109375" style="30" customWidth="1"/>
    <col min="6917" max="7168" width="9.140625" style="30"/>
    <col min="7169" max="7172" width="23.7109375" style="30" customWidth="1"/>
    <col min="7173" max="7424" width="9.140625" style="30"/>
    <col min="7425" max="7428" width="23.7109375" style="30" customWidth="1"/>
    <col min="7429" max="7680" width="9.140625" style="30"/>
    <col min="7681" max="7684" width="23.7109375" style="30" customWidth="1"/>
    <col min="7685" max="7936" width="9.140625" style="30"/>
    <col min="7937" max="7940" width="23.7109375" style="30" customWidth="1"/>
    <col min="7941" max="8192" width="9.140625" style="30"/>
    <col min="8193" max="8196" width="23.7109375" style="30" customWidth="1"/>
    <col min="8197" max="8448" width="9.140625" style="30"/>
    <col min="8449" max="8452" width="23.7109375" style="30" customWidth="1"/>
    <col min="8453" max="8704" width="9.140625" style="30"/>
    <col min="8705" max="8708" width="23.7109375" style="30" customWidth="1"/>
    <col min="8709" max="8960" width="9.140625" style="30"/>
    <col min="8961" max="8964" width="23.7109375" style="30" customWidth="1"/>
    <col min="8965" max="9216" width="9.140625" style="30"/>
    <col min="9217" max="9220" width="23.7109375" style="30" customWidth="1"/>
    <col min="9221" max="9472" width="9.140625" style="30"/>
    <col min="9473" max="9476" width="23.7109375" style="30" customWidth="1"/>
    <col min="9477" max="9728" width="9.140625" style="30"/>
    <col min="9729" max="9732" width="23.7109375" style="30" customWidth="1"/>
    <col min="9733" max="9984" width="9.140625" style="30"/>
    <col min="9985" max="9988" width="23.7109375" style="30" customWidth="1"/>
    <col min="9989" max="10240" width="9.140625" style="30"/>
    <col min="10241" max="10244" width="23.7109375" style="30" customWidth="1"/>
    <col min="10245" max="10496" width="9.140625" style="30"/>
    <col min="10497" max="10500" width="23.7109375" style="30" customWidth="1"/>
    <col min="10501" max="10752" width="9.140625" style="30"/>
    <col min="10753" max="10756" width="23.7109375" style="30" customWidth="1"/>
    <col min="10757" max="11008" width="9.140625" style="30"/>
    <col min="11009" max="11012" width="23.7109375" style="30" customWidth="1"/>
    <col min="11013" max="11264" width="9.140625" style="30"/>
    <col min="11265" max="11268" width="23.7109375" style="30" customWidth="1"/>
    <col min="11269" max="11520" width="9.140625" style="30"/>
    <col min="11521" max="11524" width="23.7109375" style="30" customWidth="1"/>
    <col min="11525" max="11776" width="9.140625" style="30"/>
    <col min="11777" max="11780" width="23.7109375" style="30" customWidth="1"/>
    <col min="11781" max="12032" width="9.140625" style="30"/>
    <col min="12033" max="12036" width="23.7109375" style="30" customWidth="1"/>
    <col min="12037" max="12288" width="9.140625" style="30"/>
    <col min="12289" max="12292" width="23.7109375" style="30" customWidth="1"/>
    <col min="12293" max="12544" width="9.140625" style="30"/>
    <col min="12545" max="12548" width="23.7109375" style="30" customWidth="1"/>
    <col min="12549" max="12800" width="9.140625" style="30"/>
    <col min="12801" max="12804" width="23.7109375" style="30" customWidth="1"/>
    <col min="12805" max="13056" width="9.140625" style="30"/>
    <col min="13057" max="13060" width="23.7109375" style="30" customWidth="1"/>
    <col min="13061" max="13312" width="9.140625" style="30"/>
    <col min="13313" max="13316" width="23.7109375" style="30" customWidth="1"/>
    <col min="13317" max="13568" width="9.140625" style="30"/>
    <col min="13569" max="13572" width="23.7109375" style="30" customWidth="1"/>
    <col min="13573" max="13824" width="9.140625" style="30"/>
    <col min="13825" max="13828" width="23.7109375" style="30" customWidth="1"/>
    <col min="13829" max="14080" width="9.140625" style="30"/>
    <col min="14081" max="14084" width="23.7109375" style="30" customWidth="1"/>
    <col min="14085" max="14336" width="9.140625" style="30"/>
    <col min="14337" max="14340" width="23.7109375" style="30" customWidth="1"/>
    <col min="14341" max="14592" width="9.140625" style="30"/>
    <col min="14593" max="14596" width="23.7109375" style="30" customWidth="1"/>
    <col min="14597" max="14848" width="9.140625" style="30"/>
    <col min="14849" max="14852" width="23.7109375" style="30" customWidth="1"/>
    <col min="14853" max="15104" width="9.140625" style="30"/>
    <col min="15105" max="15108" width="23.7109375" style="30" customWidth="1"/>
    <col min="15109" max="15360" width="9.140625" style="30"/>
    <col min="15361" max="15364" width="23.7109375" style="30" customWidth="1"/>
    <col min="15365" max="15616" width="9.140625" style="30"/>
    <col min="15617" max="15620" width="23.7109375" style="30" customWidth="1"/>
    <col min="15621" max="15872" width="9.140625" style="30"/>
    <col min="15873" max="15876" width="23.7109375" style="30" customWidth="1"/>
    <col min="15877" max="16128" width="9.140625" style="30"/>
    <col min="16129" max="16132" width="23.7109375" style="30" customWidth="1"/>
    <col min="16133" max="16384" width="9.140625" style="30"/>
  </cols>
  <sheetData>
    <row r="1" spans="1:12" ht="33.75" customHeight="1" thickBot="1">
      <c r="A1" s="1007" t="s">
        <v>304</v>
      </c>
      <c r="B1" s="1007"/>
      <c r="C1" s="1007"/>
      <c r="D1" s="1007"/>
    </row>
    <row r="2" spans="1:12" ht="37.5" customHeight="1" thickBot="1">
      <c r="A2" s="117" t="s">
        <v>68</v>
      </c>
      <c r="B2" s="116" t="s">
        <v>32</v>
      </c>
      <c r="C2" s="116" t="s">
        <v>104</v>
      </c>
      <c r="D2" s="116" t="s">
        <v>106</v>
      </c>
    </row>
    <row r="3" spans="1:12" ht="21" customHeight="1">
      <c r="A3" s="4">
        <v>1395</v>
      </c>
      <c r="B3" s="2">
        <v>368321</v>
      </c>
      <c r="C3" s="2">
        <v>295969</v>
      </c>
      <c r="D3" s="2">
        <v>72352</v>
      </c>
    </row>
    <row r="4" spans="1:12" ht="21" customHeight="1">
      <c r="A4" s="4">
        <v>1396</v>
      </c>
      <c r="B4" s="2">
        <v>336716</v>
      </c>
      <c r="C4" s="2">
        <v>270982</v>
      </c>
      <c r="D4" s="2">
        <v>65734</v>
      </c>
    </row>
    <row r="5" spans="1:12" ht="21" customHeight="1">
      <c r="A5" s="4">
        <v>1397</v>
      </c>
      <c r="B5" s="68">
        <v>320325</v>
      </c>
      <c r="C5" s="68">
        <v>257035</v>
      </c>
      <c r="D5" s="68">
        <v>63290</v>
      </c>
      <c r="L5" s="328"/>
    </row>
    <row r="6" spans="1:12" ht="21" customHeight="1">
      <c r="A6" s="4">
        <v>1398</v>
      </c>
      <c r="B6" s="68">
        <v>295567</v>
      </c>
      <c r="C6" s="68">
        <v>236251</v>
      </c>
      <c r="D6" s="68">
        <v>59316</v>
      </c>
      <c r="L6" s="328"/>
    </row>
    <row r="7" spans="1:12" ht="21" customHeight="1">
      <c r="A7" s="4">
        <v>1399</v>
      </c>
      <c r="B7" s="68">
        <v>272633</v>
      </c>
      <c r="C7" s="68">
        <v>216391</v>
      </c>
      <c r="D7" s="68">
        <v>56242</v>
      </c>
      <c r="L7" s="328"/>
    </row>
    <row r="8" spans="1:12" ht="21" customHeight="1">
      <c r="A8" s="4">
        <v>1400</v>
      </c>
      <c r="B8" s="68">
        <v>247605</v>
      </c>
      <c r="C8" s="68">
        <v>194232</v>
      </c>
      <c r="D8" s="68">
        <v>53373</v>
      </c>
      <c r="L8" s="328"/>
    </row>
    <row r="9" spans="1:12" ht="21" customHeight="1" thickBot="1">
      <c r="A9" s="4">
        <v>1401</v>
      </c>
      <c r="B9" s="68">
        <f t="shared" ref="B9:C9" si="0">SUM(B10:B42)</f>
        <v>226268</v>
      </c>
      <c r="C9" s="68">
        <f t="shared" si="0"/>
        <v>176007</v>
      </c>
      <c r="D9" s="68">
        <f>SUM(D10:D42)</f>
        <v>50261</v>
      </c>
      <c r="L9" s="328"/>
    </row>
    <row r="10" spans="1:12" ht="21" customHeight="1" thickBot="1">
      <c r="A10" s="5" t="s">
        <v>41</v>
      </c>
      <c r="B10" s="10">
        <f>C10+D10</f>
        <v>36535</v>
      </c>
      <c r="C10" s="7">
        <v>15460</v>
      </c>
      <c r="D10" s="6">
        <v>21075</v>
      </c>
      <c r="L10" s="328"/>
    </row>
    <row r="11" spans="1:12" ht="21" customHeight="1" thickBot="1">
      <c r="A11" s="11" t="s">
        <v>42</v>
      </c>
      <c r="B11" s="10">
        <f t="shared" ref="B11:B42" si="1">C11+D11</f>
        <v>10795</v>
      </c>
      <c r="C11" s="21">
        <v>4835</v>
      </c>
      <c r="D11" s="22">
        <v>5960</v>
      </c>
      <c r="L11" s="328"/>
    </row>
    <row r="12" spans="1:12" ht="21" customHeight="1" thickBot="1">
      <c r="A12" s="11" t="s">
        <v>43</v>
      </c>
      <c r="B12" s="10">
        <f t="shared" si="1"/>
        <v>5325</v>
      </c>
      <c r="C12" s="21">
        <v>4246</v>
      </c>
      <c r="D12" s="22">
        <v>1079</v>
      </c>
      <c r="L12" s="328"/>
    </row>
    <row r="13" spans="1:12" ht="21" customHeight="1" thickBot="1">
      <c r="A13" s="11" t="s">
        <v>0</v>
      </c>
      <c r="B13" s="10">
        <f t="shared" si="1"/>
        <v>23370</v>
      </c>
      <c r="C13" s="21">
        <v>19835</v>
      </c>
      <c r="D13" s="22">
        <v>3535</v>
      </c>
      <c r="L13" s="328"/>
    </row>
    <row r="14" spans="1:12" ht="21" customHeight="1" thickBot="1">
      <c r="A14" s="11" t="s">
        <v>33</v>
      </c>
      <c r="B14" s="10">
        <f t="shared" si="1"/>
        <v>2032</v>
      </c>
      <c r="C14" s="21">
        <v>1764</v>
      </c>
      <c r="D14" s="22">
        <v>268</v>
      </c>
      <c r="L14" s="328"/>
    </row>
    <row r="15" spans="1:12" ht="21" customHeight="1" thickBot="1">
      <c r="A15" s="11" t="s">
        <v>44</v>
      </c>
      <c r="B15" s="10">
        <f t="shared" si="1"/>
        <v>2852</v>
      </c>
      <c r="C15" s="21">
        <v>2829</v>
      </c>
      <c r="D15" s="22">
        <v>23</v>
      </c>
      <c r="L15" s="328"/>
    </row>
    <row r="16" spans="1:12" ht="21" customHeight="1" thickBot="1">
      <c r="A16" s="11" t="s">
        <v>1</v>
      </c>
      <c r="B16" s="10">
        <f t="shared" si="1"/>
        <v>935</v>
      </c>
      <c r="C16" s="21">
        <v>905</v>
      </c>
      <c r="D16" s="22">
        <v>30</v>
      </c>
      <c r="L16" s="328"/>
    </row>
    <row r="17" spans="1:12" ht="21" customHeight="1" thickBot="1">
      <c r="A17" s="11" t="s">
        <v>45</v>
      </c>
      <c r="B17" s="10">
        <f t="shared" si="1"/>
        <v>7126</v>
      </c>
      <c r="C17" s="21">
        <v>7043</v>
      </c>
      <c r="D17" s="22">
        <v>83</v>
      </c>
      <c r="L17" s="328"/>
    </row>
    <row r="18" spans="1:12" ht="21" customHeight="1" thickBot="1">
      <c r="A18" s="11" t="s">
        <v>46</v>
      </c>
      <c r="B18" s="10">
        <f t="shared" si="1"/>
        <v>2743</v>
      </c>
      <c r="C18" s="21">
        <v>2084</v>
      </c>
      <c r="D18" s="22">
        <v>659</v>
      </c>
      <c r="L18" s="328"/>
    </row>
    <row r="19" spans="1:12" ht="21" customHeight="1" thickBot="1">
      <c r="A19" s="11" t="s">
        <v>47</v>
      </c>
      <c r="B19" s="10">
        <f t="shared" si="1"/>
        <v>9995</v>
      </c>
      <c r="C19" s="21">
        <v>6724</v>
      </c>
      <c r="D19" s="22">
        <v>3271</v>
      </c>
      <c r="L19" s="328"/>
    </row>
    <row r="20" spans="1:12" ht="21" customHeight="1" thickBot="1">
      <c r="A20" s="11" t="s">
        <v>28</v>
      </c>
      <c r="B20" s="10">
        <f t="shared" si="1"/>
        <v>1984</v>
      </c>
      <c r="C20" s="21">
        <v>1648</v>
      </c>
      <c r="D20" s="22">
        <v>336</v>
      </c>
      <c r="L20" s="328"/>
    </row>
    <row r="21" spans="1:12" ht="21" customHeight="1" thickBot="1">
      <c r="A21" s="11" t="s">
        <v>2</v>
      </c>
      <c r="B21" s="10">
        <f t="shared" si="1"/>
        <v>1836</v>
      </c>
      <c r="C21" s="21">
        <v>1774</v>
      </c>
      <c r="D21" s="22">
        <v>62</v>
      </c>
      <c r="L21" s="328"/>
    </row>
    <row r="22" spans="1:12" ht="21" customHeight="1" thickBot="1">
      <c r="A22" s="11" t="s">
        <v>3</v>
      </c>
      <c r="B22" s="10">
        <f t="shared" si="1"/>
        <v>5417</v>
      </c>
      <c r="C22" s="21">
        <v>3449</v>
      </c>
      <c r="D22" s="22">
        <v>1968</v>
      </c>
      <c r="L22" s="328"/>
    </row>
    <row r="23" spans="1:12" ht="21" customHeight="1" thickBot="1">
      <c r="A23" s="11" t="s">
        <v>4</v>
      </c>
      <c r="B23" s="10">
        <f t="shared" si="1"/>
        <v>2457</v>
      </c>
      <c r="C23" s="21">
        <v>2315</v>
      </c>
      <c r="D23" s="22">
        <v>142</v>
      </c>
      <c r="L23" s="328"/>
    </row>
    <row r="24" spans="1:12" ht="21" customHeight="1" thickBot="1">
      <c r="A24" s="11" t="s">
        <v>48</v>
      </c>
      <c r="B24" s="10">
        <f t="shared" si="1"/>
        <v>1241</v>
      </c>
      <c r="C24" s="21">
        <v>1175</v>
      </c>
      <c r="D24" s="22">
        <v>66</v>
      </c>
      <c r="L24" s="328"/>
    </row>
    <row r="25" spans="1:12" ht="21" customHeight="1" thickBot="1">
      <c r="A25" s="11" t="s">
        <v>49</v>
      </c>
      <c r="B25" s="10">
        <f t="shared" si="1"/>
        <v>2303</v>
      </c>
      <c r="C25" s="21">
        <v>1152</v>
      </c>
      <c r="D25" s="22">
        <v>1151</v>
      </c>
      <c r="L25" s="328"/>
    </row>
    <row r="26" spans="1:12" ht="21" customHeight="1" thickBot="1">
      <c r="A26" s="11" t="s">
        <v>50</v>
      </c>
      <c r="B26" s="10">
        <f t="shared" si="1"/>
        <v>2828</v>
      </c>
      <c r="C26" s="21">
        <v>2000</v>
      </c>
      <c r="D26" s="22">
        <v>828</v>
      </c>
      <c r="L26" s="328"/>
    </row>
    <row r="27" spans="1:12" ht="21" customHeight="1" thickBot="1">
      <c r="A27" s="11" t="s">
        <v>51</v>
      </c>
      <c r="B27" s="10">
        <f t="shared" si="1"/>
        <v>1532</v>
      </c>
      <c r="C27" s="21">
        <v>979</v>
      </c>
      <c r="D27" s="22">
        <v>553</v>
      </c>
      <c r="L27" s="328"/>
    </row>
    <row r="28" spans="1:12" ht="21" customHeight="1" thickBot="1">
      <c r="A28" s="11" t="s">
        <v>5</v>
      </c>
      <c r="B28" s="10">
        <f t="shared" si="1"/>
        <v>18834</v>
      </c>
      <c r="C28" s="21">
        <v>18147</v>
      </c>
      <c r="D28" s="22">
        <v>687</v>
      </c>
      <c r="L28" s="328"/>
    </row>
    <row r="29" spans="1:12" ht="21" customHeight="1" thickBot="1">
      <c r="A29" s="11" t="s">
        <v>52</v>
      </c>
      <c r="B29" s="10">
        <f t="shared" si="1"/>
        <v>1199</v>
      </c>
      <c r="C29" s="21">
        <v>1115</v>
      </c>
      <c r="D29" s="22">
        <v>84</v>
      </c>
      <c r="L29" s="328"/>
    </row>
    <row r="30" spans="1:12" ht="21" customHeight="1" thickBot="1">
      <c r="A30" s="11" t="s">
        <v>6</v>
      </c>
      <c r="B30" s="10">
        <f t="shared" si="1"/>
        <v>4221</v>
      </c>
      <c r="C30" s="21">
        <v>2542</v>
      </c>
      <c r="D30" s="22">
        <v>1679</v>
      </c>
      <c r="L30" s="328"/>
    </row>
    <row r="31" spans="1:12" ht="21" customHeight="1" thickBot="1">
      <c r="A31" s="11" t="s">
        <v>53</v>
      </c>
      <c r="B31" s="10">
        <f t="shared" si="1"/>
        <v>11298</v>
      </c>
      <c r="C31" s="21">
        <v>10112</v>
      </c>
      <c r="D31" s="22">
        <v>1186</v>
      </c>
      <c r="L31" s="328"/>
    </row>
    <row r="32" spans="1:12" ht="21" customHeight="1" thickBot="1">
      <c r="A32" s="11" t="s">
        <v>54</v>
      </c>
      <c r="B32" s="10">
        <f t="shared" si="1"/>
        <v>9962</v>
      </c>
      <c r="C32" s="21">
        <v>9283</v>
      </c>
      <c r="D32" s="22">
        <v>679</v>
      </c>
      <c r="L32" s="328"/>
    </row>
    <row r="33" spans="1:12" ht="21" customHeight="1" thickBot="1">
      <c r="A33" s="11" t="s">
        <v>55</v>
      </c>
      <c r="B33" s="10">
        <f t="shared" si="1"/>
        <v>4932</v>
      </c>
      <c r="C33" s="21">
        <v>4698</v>
      </c>
      <c r="D33" s="22">
        <v>234</v>
      </c>
      <c r="L33" s="328"/>
    </row>
    <row r="34" spans="1:12" ht="21" customHeight="1" thickBot="1">
      <c r="A34" s="11" t="s">
        <v>56</v>
      </c>
      <c r="B34" s="10">
        <f t="shared" si="1"/>
        <v>894</v>
      </c>
      <c r="C34" s="21">
        <v>888</v>
      </c>
      <c r="D34" s="22">
        <v>6</v>
      </c>
      <c r="L34" s="328"/>
    </row>
    <row r="35" spans="1:12" ht="21" customHeight="1" thickBot="1">
      <c r="A35" s="11" t="s">
        <v>7</v>
      </c>
      <c r="B35" s="10">
        <f t="shared" si="1"/>
        <v>6380</v>
      </c>
      <c r="C35" s="21">
        <v>6259</v>
      </c>
      <c r="D35" s="22">
        <v>121</v>
      </c>
      <c r="L35" s="328"/>
    </row>
    <row r="36" spans="1:12" ht="21" customHeight="1" thickBot="1">
      <c r="A36" s="11" t="s">
        <v>57</v>
      </c>
      <c r="B36" s="10">
        <f t="shared" si="1"/>
        <v>6484</v>
      </c>
      <c r="C36" s="21">
        <v>6095</v>
      </c>
      <c r="D36" s="22">
        <v>389</v>
      </c>
      <c r="L36" s="328"/>
    </row>
    <row r="37" spans="1:12" ht="21" customHeight="1" thickBot="1">
      <c r="A37" s="11" t="s">
        <v>8</v>
      </c>
      <c r="B37" s="10">
        <f t="shared" si="1"/>
        <v>2691</v>
      </c>
      <c r="C37" s="21">
        <v>2597</v>
      </c>
      <c r="D37" s="22">
        <v>94</v>
      </c>
      <c r="L37" s="328"/>
    </row>
    <row r="38" spans="1:12" ht="21" customHeight="1" thickBot="1">
      <c r="A38" s="11" t="s">
        <v>9</v>
      </c>
      <c r="B38" s="10">
        <f t="shared" si="1"/>
        <v>14412</v>
      </c>
      <c r="C38" s="21">
        <v>13960</v>
      </c>
      <c r="D38" s="22">
        <v>452</v>
      </c>
      <c r="L38" s="328"/>
    </row>
    <row r="39" spans="1:12" ht="21" customHeight="1" thickBot="1">
      <c r="A39" s="11" t="s">
        <v>58</v>
      </c>
      <c r="B39" s="10">
        <f t="shared" si="1"/>
        <v>6570</v>
      </c>
      <c r="C39" s="21">
        <v>5883</v>
      </c>
      <c r="D39" s="22">
        <v>687</v>
      </c>
    </row>
    <row r="40" spans="1:12" ht="21" customHeight="1" thickBot="1">
      <c r="A40" s="11" t="s">
        <v>10</v>
      </c>
      <c r="B40" s="10">
        <f t="shared" si="1"/>
        <v>1336</v>
      </c>
      <c r="C40" s="21">
        <v>1301</v>
      </c>
      <c r="D40" s="22">
        <v>35</v>
      </c>
    </row>
    <row r="41" spans="1:12" ht="21" customHeight="1" thickBot="1">
      <c r="A41" s="11" t="s">
        <v>11</v>
      </c>
      <c r="B41" s="10">
        <f t="shared" si="1"/>
        <v>8667</v>
      </c>
      <c r="C41" s="21">
        <v>6263</v>
      </c>
      <c r="D41" s="22">
        <v>2404</v>
      </c>
    </row>
    <row r="42" spans="1:12" ht="21" customHeight="1" thickBot="1">
      <c r="A42" s="11" t="s">
        <v>59</v>
      </c>
      <c r="B42" s="10">
        <f t="shared" si="1"/>
        <v>7082</v>
      </c>
      <c r="C42" s="21">
        <v>6647</v>
      </c>
      <c r="D42" s="22">
        <v>435</v>
      </c>
    </row>
  </sheetData>
  <mergeCells count="1">
    <mergeCell ref="A1:D1"/>
  </mergeCells>
  <printOptions horizontalCentered="1" verticalCentered="1"/>
  <pageMargins left="0.39370078740157483" right="0.59055118110236227" top="0.19685039370078741" bottom="0.39370078740157483" header="0" footer="0"/>
  <pageSetup paperSize="9" scale="91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4C8ED-685A-451E-9FA6-EF7E524BFF8A}">
  <sheetPr>
    <tabColor indexed="24"/>
    <pageSetUpPr fitToPage="1"/>
  </sheetPr>
  <dimension ref="A1:L43"/>
  <sheetViews>
    <sheetView rightToLeft="1" view="pageBreakPreview" zoomScale="60" zoomScaleNormal="100" workbookViewId="0">
      <selection sqref="A1:D1"/>
    </sheetView>
  </sheetViews>
  <sheetFormatPr defaultColWidth="21.42578125" defaultRowHeight="15.75"/>
  <cols>
    <col min="1" max="4" width="23.7109375" style="35" customWidth="1"/>
    <col min="5" max="248" width="10.28515625" style="35" customWidth="1"/>
    <col min="249" max="256" width="21.42578125" style="35"/>
    <col min="257" max="260" width="23.7109375" style="35" customWidth="1"/>
    <col min="261" max="504" width="10.28515625" style="35" customWidth="1"/>
    <col min="505" max="512" width="21.42578125" style="35"/>
    <col min="513" max="516" width="23.7109375" style="35" customWidth="1"/>
    <col min="517" max="760" width="10.28515625" style="35" customWidth="1"/>
    <col min="761" max="768" width="21.42578125" style="35"/>
    <col min="769" max="772" width="23.7109375" style="35" customWidth="1"/>
    <col min="773" max="1016" width="10.28515625" style="35" customWidth="1"/>
    <col min="1017" max="1024" width="21.42578125" style="35"/>
    <col min="1025" max="1028" width="23.7109375" style="35" customWidth="1"/>
    <col min="1029" max="1272" width="10.28515625" style="35" customWidth="1"/>
    <col min="1273" max="1280" width="21.42578125" style="35"/>
    <col min="1281" max="1284" width="23.7109375" style="35" customWidth="1"/>
    <col min="1285" max="1528" width="10.28515625" style="35" customWidth="1"/>
    <col min="1529" max="1536" width="21.42578125" style="35"/>
    <col min="1537" max="1540" width="23.7109375" style="35" customWidth="1"/>
    <col min="1541" max="1784" width="10.28515625" style="35" customWidth="1"/>
    <col min="1785" max="1792" width="21.42578125" style="35"/>
    <col min="1793" max="1796" width="23.7109375" style="35" customWidth="1"/>
    <col min="1797" max="2040" width="10.28515625" style="35" customWidth="1"/>
    <col min="2041" max="2048" width="21.42578125" style="35"/>
    <col min="2049" max="2052" width="23.7109375" style="35" customWidth="1"/>
    <col min="2053" max="2296" width="10.28515625" style="35" customWidth="1"/>
    <col min="2297" max="2304" width="21.42578125" style="35"/>
    <col min="2305" max="2308" width="23.7109375" style="35" customWidth="1"/>
    <col min="2309" max="2552" width="10.28515625" style="35" customWidth="1"/>
    <col min="2553" max="2560" width="21.42578125" style="35"/>
    <col min="2561" max="2564" width="23.7109375" style="35" customWidth="1"/>
    <col min="2565" max="2808" width="10.28515625" style="35" customWidth="1"/>
    <col min="2809" max="2816" width="21.42578125" style="35"/>
    <col min="2817" max="2820" width="23.7109375" style="35" customWidth="1"/>
    <col min="2821" max="3064" width="10.28515625" style="35" customWidth="1"/>
    <col min="3065" max="3072" width="21.42578125" style="35"/>
    <col min="3073" max="3076" width="23.7109375" style="35" customWidth="1"/>
    <col min="3077" max="3320" width="10.28515625" style="35" customWidth="1"/>
    <col min="3321" max="3328" width="21.42578125" style="35"/>
    <col min="3329" max="3332" width="23.7109375" style="35" customWidth="1"/>
    <col min="3333" max="3576" width="10.28515625" style="35" customWidth="1"/>
    <col min="3577" max="3584" width="21.42578125" style="35"/>
    <col min="3585" max="3588" width="23.7109375" style="35" customWidth="1"/>
    <col min="3589" max="3832" width="10.28515625" style="35" customWidth="1"/>
    <col min="3833" max="3840" width="21.42578125" style="35"/>
    <col min="3841" max="3844" width="23.7109375" style="35" customWidth="1"/>
    <col min="3845" max="4088" width="10.28515625" style="35" customWidth="1"/>
    <col min="4089" max="4096" width="21.42578125" style="35"/>
    <col min="4097" max="4100" width="23.7109375" style="35" customWidth="1"/>
    <col min="4101" max="4344" width="10.28515625" style="35" customWidth="1"/>
    <col min="4345" max="4352" width="21.42578125" style="35"/>
    <col min="4353" max="4356" width="23.7109375" style="35" customWidth="1"/>
    <col min="4357" max="4600" width="10.28515625" style="35" customWidth="1"/>
    <col min="4601" max="4608" width="21.42578125" style="35"/>
    <col min="4609" max="4612" width="23.7109375" style="35" customWidth="1"/>
    <col min="4613" max="4856" width="10.28515625" style="35" customWidth="1"/>
    <col min="4857" max="4864" width="21.42578125" style="35"/>
    <col min="4865" max="4868" width="23.7109375" style="35" customWidth="1"/>
    <col min="4869" max="5112" width="10.28515625" style="35" customWidth="1"/>
    <col min="5113" max="5120" width="21.42578125" style="35"/>
    <col min="5121" max="5124" width="23.7109375" style="35" customWidth="1"/>
    <col min="5125" max="5368" width="10.28515625" style="35" customWidth="1"/>
    <col min="5369" max="5376" width="21.42578125" style="35"/>
    <col min="5377" max="5380" width="23.7109375" style="35" customWidth="1"/>
    <col min="5381" max="5624" width="10.28515625" style="35" customWidth="1"/>
    <col min="5625" max="5632" width="21.42578125" style="35"/>
    <col min="5633" max="5636" width="23.7109375" style="35" customWidth="1"/>
    <col min="5637" max="5880" width="10.28515625" style="35" customWidth="1"/>
    <col min="5881" max="5888" width="21.42578125" style="35"/>
    <col min="5889" max="5892" width="23.7109375" style="35" customWidth="1"/>
    <col min="5893" max="6136" width="10.28515625" style="35" customWidth="1"/>
    <col min="6137" max="6144" width="21.42578125" style="35"/>
    <col min="6145" max="6148" width="23.7109375" style="35" customWidth="1"/>
    <col min="6149" max="6392" width="10.28515625" style="35" customWidth="1"/>
    <col min="6393" max="6400" width="21.42578125" style="35"/>
    <col min="6401" max="6404" width="23.7109375" style="35" customWidth="1"/>
    <col min="6405" max="6648" width="10.28515625" style="35" customWidth="1"/>
    <col min="6649" max="6656" width="21.42578125" style="35"/>
    <col min="6657" max="6660" width="23.7109375" style="35" customWidth="1"/>
    <col min="6661" max="6904" width="10.28515625" style="35" customWidth="1"/>
    <col min="6905" max="6912" width="21.42578125" style="35"/>
    <col min="6913" max="6916" width="23.7109375" style="35" customWidth="1"/>
    <col min="6917" max="7160" width="10.28515625" style="35" customWidth="1"/>
    <col min="7161" max="7168" width="21.42578125" style="35"/>
    <col min="7169" max="7172" width="23.7109375" style="35" customWidth="1"/>
    <col min="7173" max="7416" width="10.28515625" style="35" customWidth="1"/>
    <col min="7417" max="7424" width="21.42578125" style="35"/>
    <col min="7425" max="7428" width="23.7109375" style="35" customWidth="1"/>
    <col min="7429" max="7672" width="10.28515625" style="35" customWidth="1"/>
    <col min="7673" max="7680" width="21.42578125" style="35"/>
    <col min="7681" max="7684" width="23.7109375" style="35" customWidth="1"/>
    <col min="7685" max="7928" width="10.28515625" style="35" customWidth="1"/>
    <col min="7929" max="7936" width="21.42578125" style="35"/>
    <col min="7937" max="7940" width="23.7109375" style="35" customWidth="1"/>
    <col min="7941" max="8184" width="10.28515625" style="35" customWidth="1"/>
    <col min="8185" max="8192" width="21.42578125" style="35"/>
    <col min="8193" max="8196" width="23.7109375" style="35" customWidth="1"/>
    <col min="8197" max="8440" width="10.28515625" style="35" customWidth="1"/>
    <col min="8441" max="8448" width="21.42578125" style="35"/>
    <col min="8449" max="8452" width="23.7109375" style="35" customWidth="1"/>
    <col min="8453" max="8696" width="10.28515625" style="35" customWidth="1"/>
    <col min="8697" max="8704" width="21.42578125" style="35"/>
    <col min="8705" max="8708" width="23.7109375" style="35" customWidth="1"/>
    <col min="8709" max="8952" width="10.28515625" style="35" customWidth="1"/>
    <col min="8953" max="8960" width="21.42578125" style="35"/>
    <col min="8961" max="8964" width="23.7109375" style="35" customWidth="1"/>
    <col min="8965" max="9208" width="10.28515625" style="35" customWidth="1"/>
    <col min="9209" max="9216" width="21.42578125" style="35"/>
    <col min="9217" max="9220" width="23.7109375" style="35" customWidth="1"/>
    <col min="9221" max="9464" width="10.28515625" style="35" customWidth="1"/>
    <col min="9465" max="9472" width="21.42578125" style="35"/>
    <col min="9473" max="9476" width="23.7109375" style="35" customWidth="1"/>
    <col min="9477" max="9720" width="10.28515625" style="35" customWidth="1"/>
    <col min="9721" max="9728" width="21.42578125" style="35"/>
    <col min="9729" max="9732" width="23.7109375" style="35" customWidth="1"/>
    <col min="9733" max="9976" width="10.28515625" style="35" customWidth="1"/>
    <col min="9977" max="9984" width="21.42578125" style="35"/>
    <col min="9985" max="9988" width="23.7109375" style="35" customWidth="1"/>
    <col min="9989" max="10232" width="10.28515625" style="35" customWidth="1"/>
    <col min="10233" max="10240" width="21.42578125" style="35"/>
    <col min="10241" max="10244" width="23.7109375" style="35" customWidth="1"/>
    <col min="10245" max="10488" width="10.28515625" style="35" customWidth="1"/>
    <col min="10489" max="10496" width="21.42578125" style="35"/>
    <col min="10497" max="10500" width="23.7109375" style="35" customWidth="1"/>
    <col min="10501" max="10744" width="10.28515625" style="35" customWidth="1"/>
    <col min="10745" max="10752" width="21.42578125" style="35"/>
    <col min="10753" max="10756" width="23.7109375" style="35" customWidth="1"/>
    <col min="10757" max="11000" width="10.28515625" style="35" customWidth="1"/>
    <col min="11001" max="11008" width="21.42578125" style="35"/>
    <col min="11009" max="11012" width="23.7109375" style="35" customWidth="1"/>
    <col min="11013" max="11256" width="10.28515625" style="35" customWidth="1"/>
    <col min="11257" max="11264" width="21.42578125" style="35"/>
    <col min="11265" max="11268" width="23.7109375" style="35" customWidth="1"/>
    <col min="11269" max="11512" width="10.28515625" style="35" customWidth="1"/>
    <col min="11513" max="11520" width="21.42578125" style="35"/>
    <col min="11521" max="11524" width="23.7109375" style="35" customWidth="1"/>
    <col min="11525" max="11768" width="10.28515625" style="35" customWidth="1"/>
    <col min="11769" max="11776" width="21.42578125" style="35"/>
    <col min="11777" max="11780" width="23.7109375" style="35" customWidth="1"/>
    <col min="11781" max="12024" width="10.28515625" style="35" customWidth="1"/>
    <col min="12025" max="12032" width="21.42578125" style="35"/>
    <col min="12033" max="12036" width="23.7109375" style="35" customWidth="1"/>
    <col min="12037" max="12280" width="10.28515625" style="35" customWidth="1"/>
    <col min="12281" max="12288" width="21.42578125" style="35"/>
    <col min="12289" max="12292" width="23.7109375" style="35" customWidth="1"/>
    <col min="12293" max="12536" width="10.28515625" style="35" customWidth="1"/>
    <col min="12537" max="12544" width="21.42578125" style="35"/>
    <col min="12545" max="12548" width="23.7109375" style="35" customWidth="1"/>
    <col min="12549" max="12792" width="10.28515625" style="35" customWidth="1"/>
    <col min="12793" max="12800" width="21.42578125" style="35"/>
    <col min="12801" max="12804" width="23.7109375" style="35" customWidth="1"/>
    <col min="12805" max="13048" width="10.28515625" style="35" customWidth="1"/>
    <col min="13049" max="13056" width="21.42578125" style="35"/>
    <col min="13057" max="13060" width="23.7109375" style="35" customWidth="1"/>
    <col min="13061" max="13304" width="10.28515625" style="35" customWidth="1"/>
    <col min="13305" max="13312" width="21.42578125" style="35"/>
    <col min="13313" max="13316" width="23.7109375" style="35" customWidth="1"/>
    <col min="13317" max="13560" width="10.28515625" style="35" customWidth="1"/>
    <col min="13561" max="13568" width="21.42578125" style="35"/>
    <col min="13569" max="13572" width="23.7109375" style="35" customWidth="1"/>
    <col min="13573" max="13816" width="10.28515625" style="35" customWidth="1"/>
    <col min="13817" max="13824" width="21.42578125" style="35"/>
    <col min="13825" max="13828" width="23.7109375" style="35" customWidth="1"/>
    <col min="13829" max="14072" width="10.28515625" style="35" customWidth="1"/>
    <col min="14073" max="14080" width="21.42578125" style="35"/>
    <col min="14081" max="14084" width="23.7109375" style="35" customWidth="1"/>
    <col min="14085" max="14328" width="10.28515625" style="35" customWidth="1"/>
    <col min="14329" max="14336" width="21.42578125" style="35"/>
    <col min="14337" max="14340" width="23.7109375" style="35" customWidth="1"/>
    <col min="14341" max="14584" width="10.28515625" style="35" customWidth="1"/>
    <col min="14585" max="14592" width="21.42578125" style="35"/>
    <col min="14593" max="14596" width="23.7109375" style="35" customWidth="1"/>
    <col min="14597" max="14840" width="10.28515625" style="35" customWidth="1"/>
    <col min="14841" max="14848" width="21.42578125" style="35"/>
    <col min="14849" max="14852" width="23.7109375" style="35" customWidth="1"/>
    <col min="14853" max="15096" width="10.28515625" style="35" customWidth="1"/>
    <col min="15097" max="15104" width="21.42578125" style="35"/>
    <col min="15105" max="15108" width="23.7109375" style="35" customWidth="1"/>
    <col min="15109" max="15352" width="10.28515625" style="35" customWidth="1"/>
    <col min="15353" max="15360" width="21.42578125" style="35"/>
    <col min="15361" max="15364" width="23.7109375" style="35" customWidth="1"/>
    <col min="15365" max="15608" width="10.28515625" style="35" customWidth="1"/>
    <col min="15609" max="15616" width="21.42578125" style="35"/>
    <col min="15617" max="15620" width="23.7109375" style="35" customWidth="1"/>
    <col min="15621" max="15864" width="10.28515625" style="35" customWidth="1"/>
    <col min="15865" max="15872" width="21.42578125" style="35"/>
    <col min="15873" max="15876" width="23.7109375" style="35" customWidth="1"/>
    <col min="15877" max="16120" width="10.28515625" style="35" customWidth="1"/>
    <col min="16121" max="16128" width="21.42578125" style="35"/>
    <col min="16129" max="16132" width="23.7109375" style="35" customWidth="1"/>
    <col min="16133" max="16376" width="10.28515625" style="35" customWidth="1"/>
    <col min="16377" max="16384" width="21.42578125" style="35"/>
  </cols>
  <sheetData>
    <row r="1" spans="1:12" ht="33.75" customHeight="1" thickBot="1">
      <c r="A1" s="1007" t="s">
        <v>305</v>
      </c>
      <c r="B1" s="1007"/>
      <c r="C1" s="1007"/>
      <c r="D1" s="1007"/>
      <c r="E1" s="30"/>
      <c r="F1" s="30"/>
    </row>
    <row r="2" spans="1:12" ht="47.25" customHeight="1" thickBot="1">
      <c r="A2" s="147" t="s">
        <v>68</v>
      </c>
      <c r="B2" s="147" t="s">
        <v>40</v>
      </c>
      <c r="C2" s="147" t="s">
        <v>104</v>
      </c>
      <c r="D2" s="147" t="s">
        <v>105</v>
      </c>
    </row>
    <row r="3" spans="1:12" ht="21" customHeight="1">
      <c r="A3" s="2">
        <v>1395</v>
      </c>
      <c r="B3" s="3">
        <f t="shared" ref="B3:B42" si="0">C3+D3</f>
        <v>977048</v>
      </c>
      <c r="C3" s="3">
        <v>3128</v>
      </c>
      <c r="D3" s="3">
        <v>973920</v>
      </c>
    </row>
    <row r="4" spans="1:12" ht="21" customHeight="1">
      <c r="A4" s="2">
        <v>1396</v>
      </c>
      <c r="B4" s="3">
        <f t="shared" si="0"/>
        <v>955469</v>
      </c>
      <c r="C4" s="3">
        <v>3028</v>
      </c>
      <c r="D4" s="3">
        <v>952441</v>
      </c>
    </row>
    <row r="5" spans="1:12" ht="21" customHeight="1">
      <c r="A5" s="2">
        <v>1397</v>
      </c>
      <c r="B5" s="3">
        <f t="shared" si="0"/>
        <v>942040</v>
      </c>
      <c r="C5" s="3">
        <v>3025</v>
      </c>
      <c r="D5" s="3">
        <v>939015</v>
      </c>
      <c r="L5" s="327"/>
    </row>
    <row r="6" spans="1:12" ht="21" customHeight="1">
      <c r="A6" s="2">
        <v>1398</v>
      </c>
      <c r="B6" s="3">
        <f t="shared" si="0"/>
        <v>910951</v>
      </c>
      <c r="C6" s="3">
        <v>2903</v>
      </c>
      <c r="D6" s="3">
        <v>908048</v>
      </c>
      <c r="L6" s="327"/>
    </row>
    <row r="7" spans="1:12" ht="21" customHeight="1">
      <c r="A7" s="2">
        <v>1399</v>
      </c>
      <c r="B7" s="3">
        <f t="shared" si="0"/>
        <v>893259</v>
      </c>
      <c r="C7" s="3">
        <v>2842</v>
      </c>
      <c r="D7" s="3">
        <v>890417</v>
      </c>
      <c r="L7" s="327"/>
    </row>
    <row r="8" spans="1:12" ht="21" customHeight="1">
      <c r="A8" s="2">
        <v>1400</v>
      </c>
      <c r="B8" s="3">
        <v>863463</v>
      </c>
      <c r="C8" s="3">
        <v>2692</v>
      </c>
      <c r="D8" s="3">
        <v>860771</v>
      </c>
      <c r="L8" s="327"/>
    </row>
    <row r="9" spans="1:12" ht="21" customHeight="1" thickBot="1">
      <c r="A9" s="2">
        <v>1401</v>
      </c>
      <c r="B9" s="3">
        <f t="shared" ref="B9:C9" si="1">SUM(B10:B42)</f>
        <v>834221</v>
      </c>
      <c r="C9" s="3">
        <f t="shared" si="1"/>
        <v>2549</v>
      </c>
      <c r="D9" s="3">
        <f>SUM(D10:D42)</f>
        <v>831672</v>
      </c>
      <c r="L9" s="327"/>
    </row>
    <row r="10" spans="1:12" ht="21" customHeight="1" thickBot="1">
      <c r="A10" s="5" t="s">
        <v>41</v>
      </c>
      <c r="B10" s="10">
        <f t="shared" si="0"/>
        <v>52705</v>
      </c>
      <c r="C10" s="7">
        <v>41</v>
      </c>
      <c r="D10" s="6">
        <v>52664</v>
      </c>
      <c r="L10" s="327"/>
    </row>
    <row r="11" spans="1:12" ht="21" customHeight="1" thickBot="1">
      <c r="A11" s="11" t="s">
        <v>42</v>
      </c>
      <c r="B11" s="29">
        <f t="shared" si="0"/>
        <v>42767</v>
      </c>
      <c r="C11" s="7">
        <v>20</v>
      </c>
      <c r="D11" s="22">
        <v>42747</v>
      </c>
      <c r="L11" s="327"/>
    </row>
    <row r="12" spans="1:12" ht="21" customHeight="1" thickBot="1">
      <c r="A12" s="11" t="s">
        <v>43</v>
      </c>
      <c r="B12" s="29">
        <f t="shared" si="0"/>
        <v>19349</v>
      </c>
      <c r="C12" s="7">
        <v>12</v>
      </c>
      <c r="D12" s="22">
        <v>19337</v>
      </c>
      <c r="L12" s="327"/>
    </row>
    <row r="13" spans="1:12" ht="21" customHeight="1" thickBot="1">
      <c r="A13" s="11" t="s">
        <v>0</v>
      </c>
      <c r="B13" s="29">
        <f t="shared" si="0"/>
        <v>76478</v>
      </c>
      <c r="C13" s="7">
        <v>452</v>
      </c>
      <c r="D13" s="22">
        <v>76026</v>
      </c>
      <c r="L13" s="327"/>
    </row>
    <row r="14" spans="1:12" ht="21" customHeight="1" thickBot="1">
      <c r="A14" s="11" t="s">
        <v>33</v>
      </c>
      <c r="B14" s="29">
        <f t="shared" si="0"/>
        <v>26023</v>
      </c>
      <c r="C14" s="7">
        <v>223</v>
      </c>
      <c r="D14" s="22">
        <v>25800</v>
      </c>
      <c r="L14" s="327"/>
    </row>
    <row r="15" spans="1:12" ht="21" customHeight="1" thickBot="1">
      <c r="A15" s="11" t="s">
        <v>44</v>
      </c>
      <c r="B15" s="29">
        <f t="shared" si="0"/>
        <v>6439</v>
      </c>
      <c r="C15" s="7">
        <v>2</v>
      </c>
      <c r="D15" s="22">
        <v>6437</v>
      </c>
      <c r="L15" s="327"/>
    </row>
    <row r="16" spans="1:12" ht="21" customHeight="1" thickBot="1">
      <c r="A16" s="11" t="s">
        <v>1</v>
      </c>
      <c r="B16" s="29">
        <f t="shared" si="0"/>
        <v>6084</v>
      </c>
      <c r="C16" s="7">
        <v>14</v>
      </c>
      <c r="D16" s="22">
        <v>6070</v>
      </c>
      <c r="L16" s="327"/>
    </row>
    <row r="17" spans="1:12" ht="21" customHeight="1" thickBot="1">
      <c r="A17" s="11" t="s">
        <v>45</v>
      </c>
      <c r="B17" s="29">
        <f t="shared" si="0"/>
        <v>21178</v>
      </c>
      <c r="C17" s="7">
        <v>38</v>
      </c>
      <c r="D17" s="22">
        <v>21140</v>
      </c>
      <c r="L17" s="327"/>
    </row>
    <row r="18" spans="1:12" ht="21" customHeight="1" thickBot="1">
      <c r="A18" s="11" t="s">
        <v>46</v>
      </c>
      <c r="B18" s="29">
        <f t="shared" si="0"/>
        <v>8997</v>
      </c>
      <c r="C18" s="7">
        <v>15</v>
      </c>
      <c r="D18" s="22">
        <v>8982</v>
      </c>
      <c r="L18" s="327"/>
    </row>
    <row r="19" spans="1:12" ht="21" customHeight="1" thickBot="1">
      <c r="A19" s="11" t="s">
        <v>47</v>
      </c>
      <c r="B19" s="29">
        <f t="shared" si="0"/>
        <v>61697</v>
      </c>
      <c r="C19" s="7">
        <v>447</v>
      </c>
      <c r="D19" s="22">
        <v>61250</v>
      </c>
      <c r="L19" s="327"/>
    </row>
    <row r="20" spans="1:12" ht="21" customHeight="1" thickBot="1">
      <c r="A20" s="11" t="s">
        <v>28</v>
      </c>
      <c r="B20" s="29">
        <f t="shared" si="0"/>
        <v>8690</v>
      </c>
      <c r="C20" s="7">
        <v>14</v>
      </c>
      <c r="D20" s="22">
        <v>8676</v>
      </c>
      <c r="L20" s="327"/>
    </row>
    <row r="21" spans="1:12" ht="21" customHeight="1" thickBot="1">
      <c r="A21" s="11" t="s">
        <v>2</v>
      </c>
      <c r="B21" s="29">
        <f t="shared" si="0"/>
        <v>35392</v>
      </c>
      <c r="C21" s="7">
        <v>37</v>
      </c>
      <c r="D21" s="22">
        <v>35355</v>
      </c>
      <c r="L21" s="327"/>
    </row>
    <row r="22" spans="1:12" ht="21" customHeight="1" thickBot="1">
      <c r="A22" s="11" t="s">
        <v>3</v>
      </c>
      <c r="B22" s="29">
        <f t="shared" si="0"/>
        <v>13192</v>
      </c>
      <c r="C22" s="7">
        <v>58</v>
      </c>
      <c r="D22" s="22">
        <v>13134</v>
      </c>
      <c r="L22" s="327"/>
    </row>
    <row r="23" spans="1:12" ht="21" customHeight="1" thickBot="1">
      <c r="A23" s="11" t="s">
        <v>4</v>
      </c>
      <c r="B23" s="29">
        <f t="shared" si="0"/>
        <v>9069</v>
      </c>
      <c r="C23" s="7">
        <v>14</v>
      </c>
      <c r="D23" s="22">
        <v>9055</v>
      </c>
      <c r="L23" s="327"/>
    </row>
    <row r="24" spans="1:12" ht="21" customHeight="1" thickBot="1">
      <c r="A24" s="11" t="s">
        <v>48</v>
      </c>
      <c r="B24" s="29">
        <f t="shared" si="0"/>
        <v>13251</v>
      </c>
      <c r="C24" s="7">
        <v>32</v>
      </c>
      <c r="D24" s="22">
        <v>13219</v>
      </c>
      <c r="L24" s="327"/>
    </row>
    <row r="25" spans="1:12" ht="21" customHeight="1" thickBot="1">
      <c r="A25" s="11" t="s">
        <v>49</v>
      </c>
      <c r="B25" s="29">
        <f t="shared" si="0"/>
        <v>27541</v>
      </c>
      <c r="C25" s="7">
        <v>127</v>
      </c>
      <c r="D25" s="22">
        <v>27414</v>
      </c>
      <c r="L25" s="327"/>
    </row>
    <row r="26" spans="1:12" ht="21" customHeight="1" thickBot="1">
      <c r="A26" s="11" t="s">
        <v>50</v>
      </c>
      <c r="B26" s="29">
        <f t="shared" si="0"/>
        <v>31423</v>
      </c>
      <c r="C26" s="7">
        <v>113</v>
      </c>
      <c r="D26" s="22">
        <v>31310</v>
      </c>
      <c r="L26" s="327"/>
    </row>
    <row r="27" spans="1:12" ht="21" customHeight="1" thickBot="1">
      <c r="A27" s="11" t="s">
        <v>51</v>
      </c>
      <c r="B27" s="29">
        <f t="shared" si="0"/>
        <v>16362</v>
      </c>
      <c r="C27" s="7">
        <v>71</v>
      </c>
      <c r="D27" s="22">
        <v>16291</v>
      </c>
      <c r="L27" s="327"/>
    </row>
    <row r="28" spans="1:12" ht="21" customHeight="1" thickBot="1">
      <c r="A28" s="11" t="s">
        <v>5</v>
      </c>
      <c r="B28" s="29">
        <f t="shared" si="0"/>
        <v>66312</v>
      </c>
      <c r="C28" s="7">
        <v>120</v>
      </c>
      <c r="D28" s="22">
        <v>66192</v>
      </c>
      <c r="L28" s="327"/>
    </row>
    <row r="29" spans="1:12" ht="21" customHeight="1" thickBot="1">
      <c r="A29" s="11" t="s">
        <v>52</v>
      </c>
      <c r="B29" s="29">
        <f t="shared" si="0"/>
        <v>21595</v>
      </c>
      <c r="C29" s="7">
        <v>26</v>
      </c>
      <c r="D29" s="22">
        <v>21569</v>
      </c>
      <c r="L29" s="327"/>
    </row>
    <row r="30" spans="1:12" ht="21" customHeight="1" thickBot="1">
      <c r="A30" s="11" t="s">
        <v>6</v>
      </c>
      <c r="B30" s="29">
        <f t="shared" si="0"/>
        <v>11538</v>
      </c>
      <c r="C30" s="7">
        <v>13</v>
      </c>
      <c r="D30" s="22">
        <v>11525</v>
      </c>
      <c r="L30" s="327"/>
    </row>
    <row r="31" spans="1:12" ht="21" customHeight="1" thickBot="1">
      <c r="A31" s="11" t="s">
        <v>53</v>
      </c>
      <c r="B31" s="29">
        <f t="shared" si="0"/>
        <v>19082</v>
      </c>
      <c r="C31" s="7">
        <v>9</v>
      </c>
      <c r="D31" s="22">
        <v>19073</v>
      </c>
      <c r="L31" s="327"/>
    </row>
    <row r="32" spans="1:12" ht="21" customHeight="1" thickBot="1">
      <c r="A32" s="11" t="s">
        <v>54</v>
      </c>
      <c r="B32" s="29">
        <f t="shared" si="0"/>
        <v>28247</v>
      </c>
      <c r="C32" s="7">
        <v>154</v>
      </c>
      <c r="D32" s="22">
        <v>28093</v>
      </c>
      <c r="L32" s="327"/>
    </row>
    <row r="33" spans="1:12" ht="21" customHeight="1" thickBot="1">
      <c r="A33" s="11" t="s">
        <v>55</v>
      </c>
      <c r="B33" s="29">
        <f t="shared" si="0"/>
        <v>28095</v>
      </c>
      <c r="C33" s="7">
        <v>44</v>
      </c>
      <c r="D33" s="22">
        <v>28051</v>
      </c>
      <c r="L33" s="327"/>
    </row>
    <row r="34" spans="1:12" ht="21" customHeight="1" thickBot="1">
      <c r="A34" s="11" t="s">
        <v>56</v>
      </c>
      <c r="B34" s="29">
        <f t="shared" si="0"/>
        <v>3731</v>
      </c>
      <c r="C34" s="7">
        <v>7</v>
      </c>
      <c r="D34" s="22">
        <v>3724</v>
      </c>
      <c r="L34" s="327"/>
    </row>
    <row r="35" spans="1:12" ht="21" customHeight="1" thickBot="1">
      <c r="A35" s="11" t="s">
        <v>7</v>
      </c>
      <c r="B35" s="29">
        <f t="shared" si="0"/>
        <v>16473</v>
      </c>
      <c r="C35" s="7">
        <v>41</v>
      </c>
      <c r="D35" s="22">
        <v>16432</v>
      </c>
      <c r="L35" s="327"/>
    </row>
    <row r="36" spans="1:12" ht="21" customHeight="1" thickBot="1">
      <c r="A36" s="11" t="s">
        <v>57</v>
      </c>
      <c r="B36" s="29">
        <f t="shared" si="0"/>
        <v>26997</v>
      </c>
      <c r="C36" s="7">
        <v>134</v>
      </c>
      <c r="D36" s="22">
        <v>26863</v>
      </c>
      <c r="L36" s="327"/>
    </row>
    <row r="37" spans="1:12" ht="21" customHeight="1" thickBot="1">
      <c r="A37" s="11" t="s">
        <v>8</v>
      </c>
      <c r="B37" s="29">
        <f t="shared" si="0"/>
        <v>24174</v>
      </c>
      <c r="C37" s="7">
        <v>11</v>
      </c>
      <c r="D37" s="22">
        <v>24163</v>
      </c>
      <c r="L37" s="327"/>
    </row>
    <row r="38" spans="1:12" ht="21" customHeight="1" thickBot="1">
      <c r="A38" s="11" t="s">
        <v>9</v>
      </c>
      <c r="B38" s="29">
        <f t="shared" si="0"/>
        <v>42364</v>
      </c>
      <c r="C38" s="7">
        <v>157</v>
      </c>
      <c r="D38" s="22">
        <v>42207</v>
      </c>
      <c r="L38" s="327"/>
    </row>
    <row r="39" spans="1:12" ht="21" customHeight="1" thickBot="1">
      <c r="A39" s="11" t="s">
        <v>58</v>
      </c>
      <c r="B39" s="29">
        <f t="shared" si="0"/>
        <v>17733</v>
      </c>
      <c r="C39" s="7">
        <v>20</v>
      </c>
      <c r="D39" s="22">
        <v>17713</v>
      </c>
    </row>
    <row r="40" spans="1:12" ht="21" customHeight="1" thickBot="1">
      <c r="A40" s="11" t="s">
        <v>10</v>
      </c>
      <c r="B40" s="29">
        <f t="shared" si="0"/>
        <v>6315</v>
      </c>
      <c r="C40" s="7">
        <v>23</v>
      </c>
      <c r="D40" s="22">
        <v>6292</v>
      </c>
    </row>
    <row r="41" spans="1:12" ht="21" customHeight="1" thickBot="1">
      <c r="A41" s="11" t="s">
        <v>11</v>
      </c>
      <c r="B41" s="29">
        <f t="shared" si="0"/>
        <v>29123</v>
      </c>
      <c r="C41" s="7">
        <v>19</v>
      </c>
      <c r="D41" s="22">
        <v>29104</v>
      </c>
    </row>
    <row r="42" spans="1:12" ht="21" customHeight="1" thickBot="1">
      <c r="A42" s="11" t="s">
        <v>59</v>
      </c>
      <c r="B42" s="29">
        <f t="shared" si="0"/>
        <v>15805</v>
      </c>
      <c r="C42" s="7">
        <v>41</v>
      </c>
      <c r="D42" s="22">
        <v>15764</v>
      </c>
    </row>
    <row r="43" spans="1:12">
      <c r="A43" s="1040"/>
      <c r="B43" s="1040"/>
      <c r="C43" s="1040"/>
      <c r="D43" s="1040"/>
    </row>
  </sheetData>
  <mergeCells count="2">
    <mergeCell ref="A1:D1"/>
    <mergeCell ref="A43:D43"/>
  </mergeCells>
  <printOptions horizontalCentered="1" verticalCentered="1"/>
  <pageMargins left="0.39370078740157483" right="0.59055118110236227" top="0.19685039370078741" bottom="0.39370078740157483" header="0" footer="0"/>
  <pageSetup paperSize="9" scale="90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BBE3F-D530-47EA-BB57-64446B6BF4B7}">
  <sheetPr>
    <tabColor indexed="24"/>
    <pageSetUpPr fitToPage="1"/>
  </sheetPr>
  <dimension ref="A1:L43"/>
  <sheetViews>
    <sheetView rightToLeft="1" view="pageBreakPreview" zoomScale="60" zoomScaleNormal="100" workbookViewId="0">
      <selection sqref="A1:D1"/>
    </sheetView>
  </sheetViews>
  <sheetFormatPr defaultColWidth="21.42578125" defaultRowHeight="15.75"/>
  <cols>
    <col min="1" max="4" width="23.7109375" style="35" customWidth="1"/>
    <col min="5" max="248" width="10.28515625" style="35" customWidth="1"/>
    <col min="249" max="256" width="21.42578125" style="35"/>
    <col min="257" max="260" width="23.7109375" style="35" customWidth="1"/>
    <col min="261" max="504" width="10.28515625" style="35" customWidth="1"/>
    <col min="505" max="512" width="21.42578125" style="35"/>
    <col min="513" max="516" width="23.7109375" style="35" customWidth="1"/>
    <col min="517" max="760" width="10.28515625" style="35" customWidth="1"/>
    <col min="761" max="768" width="21.42578125" style="35"/>
    <col min="769" max="772" width="23.7109375" style="35" customWidth="1"/>
    <col min="773" max="1016" width="10.28515625" style="35" customWidth="1"/>
    <col min="1017" max="1024" width="21.42578125" style="35"/>
    <col min="1025" max="1028" width="23.7109375" style="35" customWidth="1"/>
    <col min="1029" max="1272" width="10.28515625" style="35" customWidth="1"/>
    <col min="1273" max="1280" width="21.42578125" style="35"/>
    <col min="1281" max="1284" width="23.7109375" style="35" customWidth="1"/>
    <col min="1285" max="1528" width="10.28515625" style="35" customWidth="1"/>
    <col min="1529" max="1536" width="21.42578125" style="35"/>
    <col min="1537" max="1540" width="23.7109375" style="35" customWidth="1"/>
    <col min="1541" max="1784" width="10.28515625" style="35" customWidth="1"/>
    <col min="1785" max="1792" width="21.42578125" style="35"/>
    <col min="1793" max="1796" width="23.7109375" style="35" customWidth="1"/>
    <col min="1797" max="2040" width="10.28515625" style="35" customWidth="1"/>
    <col min="2041" max="2048" width="21.42578125" style="35"/>
    <col min="2049" max="2052" width="23.7109375" style="35" customWidth="1"/>
    <col min="2053" max="2296" width="10.28515625" style="35" customWidth="1"/>
    <col min="2297" max="2304" width="21.42578125" style="35"/>
    <col min="2305" max="2308" width="23.7109375" style="35" customWidth="1"/>
    <col min="2309" max="2552" width="10.28515625" style="35" customWidth="1"/>
    <col min="2553" max="2560" width="21.42578125" style="35"/>
    <col min="2561" max="2564" width="23.7109375" style="35" customWidth="1"/>
    <col min="2565" max="2808" width="10.28515625" style="35" customWidth="1"/>
    <col min="2809" max="2816" width="21.42578125" style="35"/>
    <col min="2817" max="2820" width="23.7109375" style="35" customWidth="1"/>
    <col min="2821" max="3064" width="10.28515625" style="35" customWidth="1"/>
    <col min="3065" max="3072" width="21.42578125" style="35"/>
    <col min="3073" max="3076" width="23.7109375" style="35" customWidth="1"/>
    <col min="3077" max="3320" width="10.28515625" style="35" customWidth="1"/>
    <col min="3321" max="3328" width="21.42578125" style="35"/>
    <col min="3329" max="3332" width="23.7109375" style="35" customWidth="1"/>
    <col min="3333" max="3576" width="10.28515625" style="35" customWidth="1"/>
    <col min="3577" max="3584" width="21.42578125" style="35"/>
    <col min="3585" max="3588" width="23.7109375" style="35" customWidth="1"/>
    <col min="3589" max="3832" width="10.28515625" style="35" customWidth="1"/>
    <col min="3833" max="3840" width="21.42578125" style="35"/>
    <col min="3841" max="3844" width="23.7109375" style="35" customWidth="1"/>
    <col min="3845" max="4088" width="10.28515625" style="35" customWidth="1"/>
    <col min="4089" max="4096" width="21.42578125" style="35"/>
    <col min="4097" max="4100" width="23.7109375" style="35" customWidth="1"/>
    <col min="4101" max="4344" width="10.28515625" style="35" customWidth="1"/>
    <col min="4345" max="4352" width="21.42578125" style="35"/>
    <col min="4353" max="4356" width="23.7109375" style="35" customWidth="1"/>
    <col min="4357" max="4600" width="10.28515625" style="35" customWidth="1"/>
    <col min="4601" max="4608" width="21.42578125" style="35"/>
    <col min="4609" max="4612" width="23.7109375" style="35" customWidth="1"/>
    <col min="4613" max="4856" width="10.28515625" style="35" customWidth="1"/>
    <col min="4857" max="4864" width="21.42578125" style="35"/>
    <col min="4865" max="4868" width="23.7109375" style="35" customWidth="1"/>
    <col min="4869" max="5112" width="10.28515625" style="35" customWidth="1"/>
    <col min="5113" max="5120" width="21.42578125" style="35"/>
    <col min="5121" max="5124" width="23.7109375" style="35" customWidth="1"/>
    <col min="5125" max="5368" width="10.28515625" style="35" customWidth="1"/>
    <col min="5369" max="5376" width="21.42578125" style="35"/>
    <col min="5377" max="5380" width="23.7109375" style="35" customWidth="1"/>
    <col min="5381" max="5624" width="10.28515625" style="35" customWidth="1"/>
    <col min="5625" max="5632" width="21.42578125" style="35"/>
    <col min="5633" max="5636" width="23.7109375" style="35" customWidth="1"/>
    <col min="5637" max="5880" width="10.28515625" style="35" customWidth="1"/>
    <col min="5881" max="5888" width="21.42578125" style="35"/>
    <col min="5889" max="5892" width="23.7109375" style="35" customWidth="1"/>
    <col min="5893" max="6136" width="10.28515625" style="35" customWidth="1"/>
    <col min="6137" max="6144" width="21.42578125" style="35"/>
    <col min="6145" max="6148" width="23.7109375" style="35" customWidth="1"/>
    <col min="6149" max="6392" width="10.28515625" style="35" customWidth="1"/>
    <col min="6393" max="6400" width="21.42578125" style="35"/>
    <col min="6401" max="6404" width="23.7109375" style="35" customWidth="1"/>
    <col min="6405" max="6648" width="10.28515625" style="35" customWidth="1"/>
    <col min="6649" max="6656" width="21.42578125" style="35"/>
    <col min="6657" max="6660" width="23.7109375" style="35" customWidth="1"/>
    <col min="6661" max="6904" width="10.28515625" style="35" customWidth="1"/>
    <col min="6905" max="6912" width="21.42578125" style="35"/>
    <col min="6913" max="6916" width="23.7109375" style="35" customWidth="1"/>
    <col min="6917" max="7160" width="10.28515625" style="35" customWidth="1"/>
    <col min="7161" max="7168" width="21.42578125" style="35"/>
    <col min="7169" max="7172" width="23.7109375" style="35" customWidth="1"/>
    <col min="7173" max="7416" width="10.28515625" style="35" customWidth="1"/>
    <col min="7417" max="7424" width="21.42578125" style="35"/>
    <col min="7425" max="7428" width="23.7109375" style="35" customWidth="1"/>
    <col min="7429" max="7672" width="10.28515625" style="35" customWidth="1"/>
    <col min="7673" max="7680" width="21.42578125" style="35"/>
    <col min="7681" max="7684" width="23.7109375" style="35" customWidth="1"/>
    <col min="7685" max="7928" width="10.28515625" style="35" customWidth="1"/>
    <col min="7929" max="7936" width="21.42578125" style="35"/>
    <col min="7937" max="7940" width="23.7109375" style="35" customWidth="1"/>
    <col min="7941" max="8184" width="10.28515625" style="35" customWidth="1"/>
    <col min="8185" max="8192" width="21.42578125" style="35"/>
    <col min="8193" max="8196" width="23.7109375" style="35" customWidth="1"/>
    <col min="8197" max="8440" width="10.28515625" style="35" customWidth="1"/>
    <col min="8441" max="8448" width="21.42578125" style="35"/>
    <col min="8449" max="8452" width="23.7109375" style="35" customWidth="1"/>
    <col min="8453" max="8696" width="10.28515625" style="35" customWidth="1"/>
    <col min="8697" max="8704" width="21.42578125" style="35"/>
    <col min="8705" max="8708" width="23.7109375" style="35" customWidth="1"/>
    <col min="8709" max="8952" width="10.28515625" style="35" customWidth="1"/>
    <col min="8953" max="8960" width="21.42578125" style="35"/>
    <col min="8961" max="8964" width="23.7109375" style="35" customWidth="1"/>
    <col min="8965" max="9208" width="10.28515625" style="35" customWidth="1"/>
    <col min="9209" max="9216" width="21.42578125" style="35"/>
    <col min="9217" max="9220" width="23.7109375" style="35" customWidth="1"/>
    <col min="9221" max="9464" width="10.28515625" style="35" customWidth="1"/>
    <col min="9465" max="9472" width="21.42578125" style="35"/>
    <col min="9473" max="9476" width="23.7109375" style="35" customWidth="1"/>
    <col min="9477" max="9720" width="10.28515625" style="35" customWidth="1"/>
    <col min="9721" max="9728" width="21.42578125" style="35"/>
    <col min="9729" max="9732" width="23.7109375" style="35" customWidth="1"/>
    <col min="9733" max="9976" width="10.28515625" style="35" customWidth="1"/>
    <col min="9977" max="9984" width="21.42578125" style="35"/>
    <col min="9985" max="9988" width="23.7109375" style="35" customWidth="1"/>
    <col min="9989" max="10232" width="10.28515625" style="35" customWidth="1"/>
    <col min="10233" max="10240" width="21.42578125" style="35"/>
    <col min="10241" max="10244" width="23.7109375" style="35" customWidth="1"/>
    <col min="10245" max="10488" width="10.28515625" style="35" customWidth="1"/>
    <col min="10489" max="10496" width="21.42578125" style="35"/>
    <col min="10497" max="10500" width="23.7109375" style="35" customWidth="1"/>
    <col min="10501" max="10744" width="10.28515625" style="35" customWidth="1"/>
    <col min="10745" max="10752" width="21.42578125" style="35"/>
    <col min="10753" max="10756" width="23.7109375" style="35" customWidth="1"/>
    <col min="10757" max="11000" width="10.28515625" style="35" customWidth="1"/>
    <col min="11001" max="11008" width="21.42578125" style="35"/>
    <col min="11009" max="11012" width="23.7109375" style="35" customWidth="1"/>
    <col min="11013" max="11256" width="10.28515625" style="35" customWidth="1"/>
    <col min="11257" max="11264" width="21.42578125" style="35"/>
    <col min="11265" max="11268" width="23.7109375" style="35" customWidth="1"/>
    <col min="11269" max="11512" width="10.28515625" style="35" customWidth="1"/>
    <col min="11513" max="11520" width="21.42578125" style="35"/>
    <col min="11521" max="11524" width="23.7109375" style="35" customWidth="1"/>
    <col min="11525" max="11768" width="10.28515625" style="35" customWidth="1"/>
    <col min="11769" max="11776" width="21.42578125" style="35"/>
    <col min="11777" max="11780" width="23.7109375" style="35" customWidth="1"/>
    <col min="11781" max="12024" width="10.28515625" style="35" customWidth="1"/>
    <col min="12025" max="12032" width="21.42578125" style="35"/>
    <col min="12033" max="12036" width="23.7109375" style="35" customWidth="1"/>
    <col min="12037" max="12280" width="10.28515625" style="35" customWidth="1"/>
    <col min="12281" max="12288" width="21.42578125" style="35"/>
    <col min="12289" max="12292" width="23.7109375" style="35" customWidth="1"/>
    <col min="12293" max="12536" width="10.28515625" style="35" customWidth="1"/>
    <col min="12537" max="12544" width="21.42578125" style="35"/>
    <col min="12545" max="12548" width="23.7109375" style="35" customWidth="1"/>
    <col min="12549" max="12792" width="10.28515625" style="35" customWidth="1"/>
    <col min="12793" max="12800" width="21.42578125" style="35"/>
    <col min="12801" max="12804" width="23.7109375" style="35" customWidth="1"/>
    <col min="12805" max="13048" width="10.28515625" style="35" customWidth="1"/>
    <col min="13049" max="13056" width="21.42578125" style="35"/>
    <col min="13057" max="13060" width="23.7109375" style="35" customWidth="1"/>
    <col min="13061" max="13304" width="10.28515625" style="35" customWidth="1"/>
    <col min="13305" max="13312" width="21.42578125" style="35"/>
    <col min="13313" max="13316" width="23.7109375" style="35" customWidth="1"/>
    <col min="13317" max="13560" width="10.28515625" style="35" customWidth="1"/>
    <col min="13561" max="13568" width="21.42578125" style="35"/>
    <col min="13569" max="13572" width="23.7109375" style="35" customWidth="1"/>
    <col min="13573" max="13816" width="10.28515625" style="35" customWidth="1"/>
    <col min="13817" max="13824" width="21.42578125" style="35"/>
    <col min="13825" max="13828" width="23.7109375" style="35" customWidth="1"/>
    <col min="13829" max="14072" width="10.28515625" style="35" customWidth="1"/>
    <col min="14073" max="14080" width="21.42578125" style="35"/>
    <col min="14081" max="14084" width="23.7109375" style="35" customWidth="1"/>
    <col min="14085" max="14328" width="10.28515625" style="35" customWidth="1"/>
    <col min="14329" max="14336" width="21.42578125" style="35"/>
    <col min="14337" max="14340" width="23.7109375" style="35" customWidth="1"/>
    <col min="14341" max="14584" width="10.28515625" style="35" customWidth="1"/>
    <col min="14585" max="14592" width="21.42578125" style="35"/>
    <col min="14593" max="14596" width="23.7109375" style="35" customWidth="1"/>
    <col min="14597" max="14840" width="10.28515625" style="35" customWidth="1"/>
    <col min="14841" max="14848" width="21.42578125" style="35"/>
    <col min="14849" max="14852" width="23.7109375" style="35" customWidth="1"/>
    <col min="14853" max="15096" width="10.28515625" style="35" customWidth="1"/>
    <col min="15097" max="15104" width="21.42578125" style="35"/>
    <col min="15105" max="15108" width="23.7109375" style="35" customWidth="1"/>
    <col min="15109" max="15352" width="10.28515625" style="35" customWidth="1"/>
    <col min="15353" max="15360" width="21.42578125" style="35"/>
    <col min="15361" max="15364" width="23.7109375" style="35" customWidth="1"/>
    <col min="15365" max="15608" width="10.28515625" style="35" customWidth="1"/>
    <col min="15609" max="15616" width="21.42578125" style="35"/>
    <col min="15617" max="15620" width="23.7109375" style="35" customWidth="1"/>
    <col min="15621" max="15864" width="10.28515625" style="35" customWidth="1"/>
    <col min="15865" max="15872" width="21.42578125" style="35"/>
    <col min="15873" max="15876" width="23.7109375" style="35" customWidth="1"/>
    <col min="15877" max="16120" width="10.28515625" style="35" customWidth="1"/>
    <col min="16121" max="16128" width="21.42578125" style="35"/>
    <col min="16129" max="16132" width="23.7109375" style="35" customWidth="1"/>
    <col min="16133" max="16376" width="10.28515625" style="35" customWidth="1"/>
    <col min="16377" max="16384" width="21.42578125" style="35"/>
  </cols>
  <sheetData>
    <row r="1" spans="1:12" ht="33.75" customHeight="1" thickBot="1">
      <c r="A1" s="1007" t="s">
        <v>306</v>
      </c>
      <c r="B1" s="1007"/>
      <c r="C1" s="1007"/>
      <c r="D1" s="1007"/>
      <c r="E1" s="30"/>
      <c r="F1" s="30"/>
    </row>
    <row r="2" spans="1:12" ht="47.25" customHeight="1" thickBot="1">
      <c r="A2" s="147" t="s">
        <v>68</v>
      </c>
      <c r="B2" s="147" t="s">
        <v>40</v>
      </c>
      <c r="C2" s="147" t="s">
        <v>104</v>
      </c>
      <c r="D2" s="147" t="s">
        <v>105</v>
      </c>
    </row>
    <row r="3" spans="1:12" ht="21" customHeight="1">
      <c r="A3" s="2">
        <v>1395</v>
      </c>
      <c r="B3" s="3">
        <f t="shared" ref="B3:B42" si="0">C3+D3</f>
        <v>31483</v>
      </c>
      <c r="C3" s="3">
        <v>2529</v>
      </c>
      <c r="D3" s="3">
        <v>28954</v>
      </c>
    </row>
    <row r="4" spans="1:12" ht="21" customHeight="1">
      <c r="A4" s="2">
        <v>1396</v>
      </c>
      <c r="B4" s="3">
        <f t="shared" si="0"/>
        <v>33128</v>
      </c>
      <c r="C4" s="3">
        <v>2754</v>
      </c>
      <c r="D4" s="3">
        <v>30374</v>
      </c>
    </row>
    <row r="5" spans="1:12" ht="21" customHeight="1">
      <c r="A5" s="2">
        <v>1397</v>
      </c>
      <c r="B5" s="3">
        <f t="shared" si="0"/>
        <v>34034</v>
      </c>
      <c r="C5" s="3">
        <v>2804</v>
      </c>
      <c r="D5" s="3">
        <v>31230</v>
      </c>
      <c r="L5" s="327"/>
    </row>
    <row r="6" spans="1:12" ht="21" customHeight="1">
      <c r="A6" s="2">
        <v>1398</v>
      </c>
      <c r="B6" s="3">
        <f t="shared" si="0"/>
        <v>31234</v>
      </c>
      <c r="C6" s="3">
        <v>2508</v>
      </c>
      <c r="D6" s="3">
        <v>28726</v>
      </c>
      <c r="L6" s="327"/>
    </row>
    <row r="7" spans="1:12" ht="21" customHeight="1">
      <c r="A7" s="2">
        <v>1399</v>
      </c>
      <c r="B7" s="3">
        <f t="shared" si="0"/>
        <v>28610</v>
      </c>
      <c r="C7" s="3">
        <v>2265</v>
      </c>
      <c r="D7" s="3">
        <v>26345</v>
      </c>
      <c r="L7" s="327"/>
    </row>
    <row r="8" spans="1:12" ht="21" customHeight="1">
      <c r="A8" s="2">
        <v>1400</v>
      </c>
      <c r="B8" s="3">
        <v>26550</v>
      </c>
      <c r="C8" s="3">
        <v>2095</v>
      </c>
      <c r="D8" s="3">
        <v>24455</v>
      </c>
      <c r="L8" s="327"/>
    </row>
    <row r="9" spans="1:12" ht="21" customHeight="1" thickBot="1">
      <c r="A9" s="2">
        <v>1401</v>
      </c>
      <c r="B9" s="3">
        <f t="shared" ref="B9:C9" si="1">SUM(B10:B42)</f>
        <v>24599</v>
      </c>
      <c r="C9" s="3">
        <f t="shared" si="1"/>
        <v>1928</v>
      </c>
      <c r="D9" s="3">
        <f>SUM(D10:D42)</f>
        <v>22671</v>
      </c>
      <c r="L9" s="327"/>
    </row>
    <row r="10" spans="1:12" ht="21" customHeight="1" thickBot="1">
      <c r="A10" s="5" t="s">
        <v>41</v>
      </c>
      <c r="B10" s="10">
        <f t="shared" si="0"/>
        <v>1081</v>
      </c>
      <c r="C10" s="7">
        <v>42</v>
      </c>
      <c r="D10" s="6">
        <v>1039</v>
      </c>
      <c r="L10" s="327"/>
    </row>
    <row r="11" spans="1:12" ht="21" customHeight="1" thickBot="1">
      <c r="A11" s="11" t="s">
        <v>42</v>
      </c>
      <c r="B11" s="29">
        <f t="shared" si="0"/>
        <v>1368</v>
      </c>
      <c r="C11" s="7">
        <v>63</v>
      </c>
      <c r="D11" s="22">
        <v>1305</v>
      </c>
      <c r="L11" s="327"/>
    </row>
    <row r="12" spans="1:12" ht="21" customHeight="1" thickBot="1">
      <c r="A12" s="11" t="s">
        <v>43</v>
      </c>
      <c r="B12" s="29">
        <f t="shared" si="0"/>
        <v>772</v>
      </c>
      <c r="C12" s="7">
        <v>59</v>
      </c>
      <c r="D12" s="22">
        <v>713</v>
      </c>
      <c r="L12" s="327"/>
    </row>
    <row r="13" spans="1:12" ht="21" customHeight="1" thickBot="1">
      <c r="A13" s="11" t="s">
        <v>0</v>
      </c>
      <c r="B13" s="29">
        <f t="shared" si="0"/>
        <v>1367</v>
      </c>
      <c r="C13" s="7">
        <v>59</v>
      </c>
      <c r="D13" s="22">
        <v>1308</v>
      </c>
      <c r="L13" s="327"/>
    </row>
    <row r="14" spans="1:12" ht="21" customHeight="1" thickBot="1">
      <c r="A14" s="11" t="s">
        <v>33</v>
      </c>
      <c r="B14" s="29">
        <f t="shared" si="0"/>
        <v>122</v>
      </c>
      <c r="C14" s="7">
        <v>15</v>
      </c>
      <c r="D14" s="22">
        <v>107</v>
      </c>
      <c r="L14" s="327"/>
    </row>
    <row r="15" spans="1:12" ht="21" customHeight="1" thickBot="1">
      <c r="A15" s="11" t="s">
        <v>44</v>
      </c>
      <c r="B15" s="29">
        <f t="shared" si="0"/>
        <v>134</v>
      </c>
      <c r="C15" s="7">
        <v>12</v>
      </c>
      <c r="D15" s="22">
        <v>122</v>
      </c>
      <c r="L15" s="327"/>
    </row>
    <row r="16" spans="1:12" ht="21" customHeight="1" thickBot="1">
      <c r="A16" s="11" t="s">
        <v>1</v>
      </c>
      <c r="B16" s="29">
        <f t="shared" si="0"/>
        <v>663</v>
      </c>
      <c r="C16" s="7">
        <v>48</v>
      </c>
      <c r="D16" s="22">
        <v>615</v>
      </c>
      <c r="L16" s="327"/>
    </row>
    <row r="17" spans="1:12" ht="21" customHeight="1" thickBot="1">
      <c r="A17" s="11" t="s">
        <v>45</v>
      </c>
      <c r="B17" s="29">
        <f t="shared" si="0"/>
        <v>173</v>
      </c>
      <c r="C17" s="7">
        <v>5</v>
      </c>
      <c r="D17" s="22">
        <v>168</v>
      </c>
      <c r="L17" s="327"/>
    </row>
    <row r="18" spans="1:12" ht="21" customHeight="1" thickBot="1">
      <c r="A18" s="11" t="s">
        <v>46</v>
      </c>
      <c r="B18" s="29">
        <f t="shared" si="0"/>
        <v>881</v>
      </c>
      <c r="C18" s="7">
        <v>107</v>
      </c>
      <c r="D18" s="22">
        <v>774</v>
      </c>
      <c r="L18" s="327"/>
    </row>
    <row r="19" spans="1:12" ht="21" customHeight="1" thickBot="1">
      <c r="A19" s="11" t="s">
        <v>47</v>
      </c>
      <c r="B19" s="29">
        <f t="shared" si="0"/>
        <v>2438</v>
      </c>
      <c r="C19" s="7">
        <v>136</v>
      </c>
      <c r="D19" s="22">
        <v>2302</v>
      </c>
      <c r="L19" s="327"/>
    </row>
    <row r="20" spans="1:12" ht="21" customHeight="1" thickBot="1">
      <c r="A20" s="11" t="s">
        <v>28</v>
      </c>
      <c r="B20" s="29">
        <f t="shared" si="0"/>
        <v>331</v>
      </c>
      <c r="C20" s="7">
        <v>48</v>
      </c>
      <c r="D20" s="22">
        <v>283</v>
      </c>
      <c r="L20" s="327"/>
    </row>
    <row r="21" spans="1:12" ht="21" customHeight="1" thickBot="1">
      <c r="A21" s="11" t="s">
        <v>2</v>
      </c>
      <c r="B21" s="29">
        <f t="shared" si="0"/>
        <v>1106</v>
      </c>
      <c r="C21" s="7">
        <v>22</v>
      </c>
      <c r="D21" s="22">
        <v>1084</v>
      </c>
      <c r="L21" s="327"/>
    </row>
    <row r="22" spans="1:12" ht="21" customHeight="1" thickBot="1">
      <c r="A22" s="11" t="s">
        <v>3</v>
      </c>
      <c r="B22" s="29">
        <f t="shared" si="0"/>
        <v>336</v>
      </c>
      <c r="C22" s="7">
        <v>18</v>
      </c>
      <c r="D22" s="22">
        <v>318</v>
      </c>
      <c r="L22" s="327"/>
    </row>
    <row r="23" spans="1:12" ht="21" customHeight="1" thickBot="1">
      <c r="A23" s="11" t="s">
        <v>4</v>
      </c>
      <c r="B23" s="29">
        <f t="shared" si="0"/>
        <v>366</v>
      </c>
      <c r="C23" s="7">
        <v>39</v>
      </c>
      <c r="D23" s="22">
        <v>327</v>
      </c>
      <c r="L23" s="327"/>
    </row>
    <row r="24" spans="1:12" ht="21" customHeight="1" thickBot="1">
      <c r="A24" s="11" t="s">
        <v>48</v>
      </c>
      <c r="B24" s="29">
        <f t="shared" si="0"/>
        <v>841</v>
      </c>
      <c r="C24" s="7">
        <v>30</v>
      </c>
      <c r="D24" s="22">
        <v>811</v>
      </c>
      <c r="L24" s="327"/>
    </row>
    <row r="25" spans="1:12" ht="21" customHeight="1" thickBot="1">
      <c r="A25" s="11" t="s">
        <v>49</v>
      </c>
      <c r="B25" s="29">
        <f t="shared" si="0"/>
        <v>258</v>
      </c>
      <c r="C25" s="7">
        <v>6</v>
      </c>
      <c r="D25" s="22">
        <v>252</v>
      </c>
      <c r="L25" s="327"/>
    </row>
    <row r="26" spans="1:12" ht="21" customHeight="1" thickBot="1">
      <c r="A26" s="11" t="s">
        <v>50</v>
      </c>
      <c r="B26" s="29">
        <f t="shared" si="0"/>
        <v>185</v>
      </c>
      <c r="C26" s="7">
        <v>7</v>
      </c>
      <c r="D26" s="22">
        <v>178</v>
      </c>
      <c r="L26" s="327"/>
    </row>
    <row r="27" spans="1:12" ht="21" customHeight="1" thickBot="1">
      <c r="A27" s="11" t="s">
        <v>51</v>
      </c>
      <c r="B27" s="29">
        <f t="shared" si="0"/>
        <v>185</v>
      </c>
      <c r="C27" s="7">
        <v>6</v>
      </c>
      <c r="D27" s="22">
        <v>179</v>
      </c>
      <c r="L27" s="327"/>
    </row>
    <row r="28" spans="1:12" ht="21" customHeight="1" thickBot="1">
      <c r="A28" s="11" t="s">
        <v>5</v>
      </c>
      <c r="B28" s="29">
        <f t="shared" si="0"/>
        <v>1172</v>
      </c>
      <c r="C28" s="7">
        <v>146</v>
      </c>
      <c r="D28" s="22">
        <v>1026</v>
      </c>
      <c r="L28" s="327"/>
    </row>
    <row r="29" spans="1:12" ht="21" customHeight="1" thickBot="1">
      <c r="A29" s="11" t="s">
        <v>52</v>
      </c>
      <c r="B29" s="29">
        <f t="shared" si="0"/>
        <v>286</v>
      </c>
      <c r="C29" s="7">
        <v>36</v>
      </c>
      <c r="D29" s="22">
        <v>250</v>
      </c>
      <c r="L29" s="327"/>
    </row>
    <row r="30" spans="1:12" ht="21" customHeight="1" thickBot="1">
      <c r="A30" s="11" t="s">
        <v>6</v>
      </c>
      <c r="B30" s="29">
        <f t="shared" si="0"/>
        <v>121</v>
      </c>
      <c r="C30" s="7">
        <v>3</v>
      </c>
      <c r="D30" s="22">
        <v>118</v>
      </c>
      <c r="L30" s="327"/>
    </row>
    <row r="31" spans="1:12" ht="21" customHeight="1" thickBot="1">
      <c r="A31" s="11" t="s">
        <v>53</v>
      </c>
      <c r="B31" s="29">
        <f t="shared" si="0"/>
        <v>395</v>
      </c>
      <c r="C31" s="7">
        <v>27</v>
      </c>
      <c r="D31" s="22">
        <v>368</v>
      </c>
      <c r="L31" s="327"/>
    </row>
    <row r="32" spans="1:12" ht="21" customHeight="1" thickBot="1">
      <c r="A32" s="11" t="s">
        <v>54</v>
      </c>
      <c r="B32" s="29">
        <f t="shared" si="0"/>
        <v>1335</v>
      </c>
      <c r="C32" s="7">
        <v>156</v>
      </c>
      <c r="D32" s="22">
        <v>1179</v>
      </c>
      <c r="L32" s="327"/>
    </row>
    <row r="33" spans="1:12" ht="21" customHeight="1" thickBot="1">
      <c r="A33" s="11" t="s">
        <v>55</v>
      </c>
      <c r="B33" s="29">
        <f t="shared" si="0"/>
        <v>523</v>
      </c>
      <c r="C33" s="7">
        <v>35</v>
      </c>
      <c r="D33" s="22">
        <v>488</v>
      </c>
      <c r="L33" s="327"/>
    </row>
    <row r="34" spans="1:12" ht="21" customHeight="1" thickBot="1">
      <c r="A34" s="11" t="s">
        <v>56</v>
      </c>
      <c r="B34" s="29">
        <f t="shared" si="0"/>
        <v>410</v>
      </c>
      <c r="C34" s="7">
        <v>38</v>
      </c>
      <c r="D34" s="22">
        <v>372</v>
      </c>
      <c r="L34" s="327"/>
    </row>
    <row r="35" spans="1:12" ht="21" customHeight="1" thickBot="1">
      <c r="A35" s="11" t="s">
        <v>7</v>
      </c>
      <c r="B35" s="29">
        <f t="shared" si="0"/>
        <v>1055</v>
      </c>
      <c r="C35" s="7">
        <v>23</v>
      </c>
      <c r="D35" s="22">
        <v>1032</v>
      </c>
      <c r="L35" s="327"/>
    </row>
    <row r="36" spans="1:12" ht="21" customHeight="1" thickBot="1">
      <c r="A36" s="11" t="s">
        <v>57</v>
      </c>
      <c r="B36" s="29">
        <f t="shared" si="0"/>
        <v>1404</v>
      </c>
      <c r="C36" s="7">
        <v>131</v>
      </c>
      <c r="D36" s="22">
        <v>1273</v>
      </c>
      <c r="L36" s="327"/>
    </row>
    <row r="37" spans="1:12" ht="21" customHeight="1" thickBot="1">
      <c r="A37" s="11" t="s">
        <v>8</v>
      </c>
      <c r="B37" s="29">
        <f t="shared" si="0"/>
        <v>654</v>
      </c>
      <c r="C37" s="7">
        <v>30</v>
      </c>
      <c r="D37" s="22">
        <v>624</v>
      </c>
      <c r="L37" s="327"/>
    </row>
    <row r="38" spans="1:12" ht="21" customHeight="1" thickBot="1">
      <c r="A38" s="11" t="s">
        <v>9</v>
      </c>
      <c r="B38" s="29">
        <f t="shared" si="0"/>
        <v>2191</v>
      </c>
      <c r="C38" s="7">
        <v>415</v>
      </c>
      <c r="D38" s="22">
        <v>1776</v>
      </c>
      <c r="L38" s="327"/>
    </row>
    <row r="39" spans="1:12" ht="21" customHeight="1" thickBot="1">
      <c r="A39" s="11" t="s">
        <v>58</v>
      </c>
      <c r="B39" s="29">
        <f t="shared" si="0"/>
        <v>629</v>
      </c>
      <c r="C39" s="7">
        <v>46</v>
      </c>
      <c r="D39" s="22">
        <v>583</v>
      </c>
    </row>
    <row r="40" spans="1:12" ht="21" customHeight="1" thickBot="1">
      <c r="A40" s="11" t="s">
        <v>10</v>
      </c>
      <c r="B40" s="29">
        <f t="shared" si="0"/>
        <v>769</v>
      </c>
      <c r="C40" s="7">
        <v>44</v>
      </c>
      <c r="D40" s="22">
        <v>725</v>
      </c>
    </row>
    <row r="41" spans="1:12" ht="21" customHeight="1" thickBot="1">
      <c r="A41" s="11" t="s">
        <v>11</v>
      </c>
      <c r="B41" s="29">
        <f t="shared" si="0"/>
        <v>664</v>
      </c>
      <c r="C41" s="7">
        <v>37</v>
      </c>
      <c r="D41" s="22">
        <v>627</v>
      </c>
    </row>
    <row r="42" spans="1:12" ht="21" customHeight="1" thickBot="1">
      <c r="A42" s="11" t="s">
        <v>59</v>
      </c>
      <c r="B42" s="29">
        <f t="shared" si="0"/>
        <v>384</v>
      </c>
      <c r="C42" s="7">
        <v>39</v>
      </c>
      <c r="D42" s="22">
        <v>345</v>
      </c>
    </row>
    <row r="43" spans="1:12">
      <c r="A43" s="1040"/>
      <c r="B43" s="1040"/>
      <c r="C43" s="1040"/>
      <c r="D43" s="1040"/>
    </row>
  </sheetData>
  <mergeCells count="2">
    <mergeCell ref="A1:D1"/>
    <mergeCell ref="A43:D43"/>
  </mergeCells>
  <printOptions horizontalCentered="1" verticalCentered="1"/>
  <pageMargins left="0.39370078740157483" right="0.59055118110236227" top="0.19685039370078741" bottom="0.39370078740157483" header="0" footer="0"/>
  <pageSetup paperSize="9" scale="90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509C8-4B7D-4669-8699-5CE515D1F837}">
  <sheetPr>
    <tabColor indexed="24"/>
    <pageSetUpPr fitToPage="1"/>
  </sheetPr>
  <dimension ref="A1:L43"/>
  <sheetViews>
    <sheetView rightToLeft="1" view="pageBreakPreview" zoomScale="60" zoomScaleNormal="100" workbookViewId="0">
      <selection sqref="A1:D1"/>
    </sheetView>
  </sheetViews>
  <sheetFormatPr defaultColWidth="21.42578125" defaultRowHeight="15.75"/>
  <cols>
    <col min="1" max="4" width="23.7109375" style="35" customWidth="1"/>
    <col min="5" max="248" width="10.28515625" style="35" customWidth="1"/>
    <col min="249" max="256" width="21.42578125" style="35"/>
    <col min="257" max="260" width="23.7109375" style="35" customWidth="1"/>
    <col min="261" max="504" width="10.28515625" style="35" customWidth="1"/>
    <col min="505" max="512" width="21.42578125" style="35"/>
    <col min="513" max="516" width="23.7109375" style="35" customWidth="1"/>
    <col min="517" max="760" width="10.28515625" style="35" customWidth="1"/>
    <col min="761" max="768" width="21.42578125" style="35"/>
    <col min="769" max="772" width="23.7109375" style="35" customWidth="1"/>
    <col min="773" max="1016" width="10.28515625" style="35" customWidth="1"/>
    <col min="1017" max="1024" width="21.42578125" style="35"/>
    <col min="1025" max="1028" width="23.7109375" style="35" customWidth="1"/>
    <col min="1029" max="1272" width="10.28515625" style="35" customWidth="1"/>
    <col min="1273" max="1280" width="21.42578125" style="35"/>
    <col min="1281" max="1284" width="23.7109375" style="35" customWidth="1"/>
    <col min="1285" max="1528" width="10.28515625" style="35" customWidth="1"/>
    <col min="1529" max="1536" width="21.42578125" style="35"/>
    <col min="1537" max="1540" width="23.7109375" style="35" customWidth="1"/>
    <col min="1541" max="1784" width="10.28515625" style="35" customWidth="1"/>
    <col min="1785" max="1792" width="21.42578125" style="35"/>
    <col min="1793" max="1796" width="23.7109375" style="35" customWidth="1"/>
    <col min="1797" max="2040" width="10.28515625" style="35" customWidth="1"/>
    <col min="2041" max="2048" width="21.42578125" style="35"/>
    <col min="2049" max="2052" width="23.7109375" style="35" customWidth="1"/>
    <col min="2053" max="2296" width="10.28515625" style="35" customWidth="1"/>
    <col min="2297" max="2304" width="21.42578125" style="35"/>
    <col min="2305" max="2308" width="23.7109375" style="35" customWidth="1"/>
    <col min="2309" max="2552" width="10.28515625" style="35" customWidth="1"/>
    <col min="2553" max="2560" width="21.42578125" style="35"/>
    <col min="2561" max="2564" width="23.7109375" style="35" customWidth="1"/>
    <col min="2565" max="2808" width="10.28515625" style="35" customWidth="1"/>
    <col min="2809" max="2816" width="21.42578125" style="35"/>
    <col min="2817" max="2820" width="23.7109375" style="35" customWidth="1"/>
    <col min="2821" max="3064" width="10.28515625" style="35" customWidth="1"/>
    <col min="3065" max="3072" width="21.42578125" style="35"/>
    <col min="3073" max="3076" width="23.7109375" style="35" customWidth="1"/>
    <col min="3077" max="3320" width="10.28515625" style="35" customWidth="1"/>
    <col min="3321" max="3328" width="21.42578125" style="35"/>
    <col min="3329" max="3332" width="23.7109375" style="35" customWidth="1"/>
    <col min="3333" max="3576" width="10.28515625" style="35" customWidth="1"/>
    <col min="3577" max="3584" width="21.42578125" style="35"/>
    <col min="3585" max="3588" width="23.7109375" style="35" customWidth="1"/>
    <col min="3589" max="3832" width="10.28515625" style="35" customWidth="1"/>
    <col min="3833" max="3840" width="21.42578125" style="35"/>
    <col min="3841" max="3844" width="23.7109375" style="35" customWidth="1"/>
    <col min="3845" max="4088" width="10.28515625" style="35" customWidth="1"/>
    <col min="4089" max="4096" width="21.42578125" style="35"/>
    <col min="4097" max="4100" width="23.7109375" style="35" customWidth="1"/>
    <col min="4101" max="4344" width="10.28515625" style="35" customWidth="1"/>
    <col min="4345" max="4352" width="21.42578125" style="35"/>
    <col min="4353" max="4356" width="23.7109375" style="35" customWidth="1"/>
    <col min="4357" max="4600" width="10.28515625" style="35" customWidth="1"/>
    <col min="4601" max="4608" width="21.42578125" style="35"/>
    <col min="4609" max="4612" width="23.7109375" style="35" customWidth="1"/>
    <col min="4613" max="4856" width="10.28515625" style="35" customWidth="1"/>
    <col min="4857" max="4864" width="21.42578125" style="35"/>
    <col min="4865" max="4868" width="23.7109375" style="35" customWidth="1"/>
    <col min="4869" max="5112" width="10.28515625" style="35" customWidth="1"/>
    <col min="5113" max="5120" width="21.42578125" style="35"/>
    <col min="5121" max="5124" width="23.7109375" style="35" customWidth="1"/>
    <col min="5125" max="5368" width="10.28515625" style="35" customWidth="1"/>
    <col min="5369" max="5376" width="21.42578125" style="35"/>
    <col min="5377" max="5380" width="23.7109375" style="35" customWidth="1"/>
    <col min="5381" max="5624" width="10.28515625" style="35" customWidth="1"/>
    <col min="5625" max="5632" width="21.42578125" style="35"/>
    <col min="5633" max="5636" width="23.7109375" style="35" customWidth="1"/>
    <col min="5637" max="5880" width="10.28515625" style="35" customWidth="1"/>
    <col min="5881" max="5888" width="21.42578125" style="35"/>
    <col min="5889" max="5892" width="23.7109375" style="35" customWidth="1"/>
    <col min="5893" max="6136" width="10.28515625" style="35" customWidth="1"/>
    <col min="6137" max="6144" width="21.42578125" style="35"/>
    <col min="6145" max="6148" width="23.7109375" style="35" customWidth="1"/>
    <col min="6149" max="6392" width="10.28515625" style="35" customWidth="1"/>
    <col min="6393" max="6400" width="21.42578125" style="35"/>
    <col min="6401" max="6404" width="23.7109375" style="35" customWidth="1"/>
    <col min="6405" max="6648" width="10.28515625" style="35" customWidth="1"/>
    <col min="6649" max="6656" width="21.42578125" style="35"/>
    <col min="6657" max="6660" width="23.7109375" style="35" customWidth="1"/>
    <col min="6661" max="6904" width="10.28515625" style="35" customWidth="1"/>
    <col min="6905" max="6912" width="21.42578125" style="35"/>
    <col min="6913" max="6916" width="23.7109375" style="35" customWidth="1"/>
    <col min="6917" max="7160" width="10.28515625" style="35" customWidth="1"/>
    <col min="7161" max="7168" width="21.42578125" style="35"/>
    <col min="7169" max="7172" width="23.7109375" style="35" customWidth="1"/>
    <col min="7173" max="7416" width="10.28515625" style="35" customWidth="1"/>
    <col min="7417" max="7424" width="21.42578125" style="35"/>
    <col min="7425" max="7428" width="23.7109375" style="35" customWidth="1"/>
    <col min="7429" max="7672" width="10.28515625" style="35" customWidth="1"/>
    <col min="7673" max="7680" width="21.42578125" style="35"/>
    <col min="7681" max="7684" width="23.7109375" style="35" customWidth="1"/>
    <col min="7685" max="7928" width="10.28515625" style="35" customWidth="1"/>
    <col min="7929" max="7936" width="21.42578125" style="35"/>
    <col min="7937" max="7940" width="23.7109375" style="35" customWidth="1"/>
    <col min="7941" max="8184" width="10.28515625" style="35" customWidth="1"/>
    <col min="8185" max="8192" width="21.42578125" style="35"/>
    <col min="8193" max="8196" width="23.7109375" style="35" customWidth="1"/>
    <col min="8197" max="8440" width="10.28515625" style="35" customWidth="1"/>
    <col min="8441" max="8448" width="21.42578125" style="35"/>
    <col min="8449" max="8452" width="23.7109375" style="35" customWidth="1"/>
    <col min="8453" max="8696" width="10.28515625" style="35" customWidth="1"/>
    <col min="8697" max="8704" width="21.42578125" style="35"/>
    <col min="8705" max="8708" width="23.7109375" style="35" customWidth="1"/>
    <col min="8709" max="8952" width="10.28515625" style="35" customWidth="1"/>
    <col min="8953" max="8960" width="21.42578125" style="35"/>
    <col min="8961" max="8964" width="23.7109375" style="35" customWidth="1"/>
    <col min="8965" max="9208" width="10.28515625" style="35" customWidth="1"/>
    <col min="9209" max="9216" width="21.42578125" style="35"/>
    <col min="9217" max="9220" width="23.7109375" style="35" customWidth="1"/>
    <col min="9221" max="9464" width="10.28515625" style="35" customWidth="1"/>
    <col min="9465" max="9472" width="21.42578125" style="35"/>
    <col min="9473" max="9476" width="23.7109375" style="35" customWidth="1"/>
    <col min="9477" max="9720" width="10.28515625" style="35" customWidth="1"/>
    <col min="9721" max="9728" width="21.42578125" style="35"/>
    <col min="9729" max="9732" width="23.7109375" style="35" customWidth="1"/>
    <col min="9733" max="9976" width="10.28515625" style="35" customWidth="1"/>
    <col min="9977" max="9984" width="21.42578125" style="35"/>
    <col min="9985" max="9988" width="23.7109375" style="35" customWidth="1"/>
    <col min="9989" max="10232" width="10.28515625" style="35" customWidth="1"/>
    <col min="10233" max="10240" width="21.42578125" style="35"/>
    <col min="10241" max="10244" width="23.7109375" style="35" customWidth="1"/>
    <col min="10245" max="10488" width="10.28515625" style="35" customWidth="1"/>
    <col min="10489" max="10496" width="21.42578125" style="35"/>
    <col min="10497" max="10500" width="23.7109375" style="35" customWidth="1"/>
    <col min="10501" max="10744" width="10.28515625" style="35" customWidth="1"/>
    <col min="10745" max="10752" width="21.42578125" style="35"/>
    <col min="10753" max="10756" width="23.7109375" style="35" customWidth="1"/>
    <col min="10757" max="11000" width="10.28515625" style="35" customWidth="1"/>
    <col min="11001" max="11008" width="21.42578125" style="35"/>
    <col min="11009" max="11012" width="23.7109375" style="35" customWidth="1"/>
    <col min="11013" max="11256" width="10.28515625" style="35" customWidth="1"/>
    <col min="11257" max="11264" width="21.42578125" style="35"/>
    <col min="11265" max="11268" width="23.7109375" style="35" customWidth="1"/>
    <col min="11269" max="11512" width="10.28515625" style="35" customWidth="1"/>
    <col min="11513" max="11520" width="21.42578125" style="35"/>
    <col min="11521" max="11524" width="23.7109375" style="35" customWidth="1"/>
    <col min="11525" max="11768" width="10.28515625" style="35" customWidth="1"/>
    <col min="11769" max="11776" width="21.42578125" style="35"/>
    <col min="11777" max="11780" width="23.7109375" style="35" customWidth="1"/>
    <col min="11781" max="12024" width="10.28515625" style="35" customWidth="1"/>
    <col min="12025" max="12032" width="21.42578125" style="35"/>
    <col min="12033" max="12036" width="23.7109375" style="35" customWidth="1"/>
    <col min="12037" max="12280" width="10.28515625" style="35" customWidth="1"/>
    <col min="12281" max="12288" width="21.42578125" style="35"/>
    <col min="12289" max="12292" width="23.7109375" style="35" customWidth="1"/>
    <col min="12293" max="12536" width="10.28515625" style="35" customWidth="1"/>
    <col min="12537" max="12544" width="21.42578125" style="35"/>
    <col min="12545" max="12548" width="23.7109375" style="35" customWidth="1"/>
    <col min="12549" max="12792" width="10.28515625" style="35" customWidth="1"/>
    <col min="12793" max="12800" width="21.42578125" style="35"/>
    <col min="12801" max="12804" width="23.7109375" style="35" customWidth="1"/>
    <col min="12805" max="13048" width="10.28515625" style="35" customWidth="1"/>
    <col min="13049" max="13056" width="21.42578125" style="35"/>
    <col min="13057" max="13060" width="23.7109375" style="35" customWidth="1"/>
    <col min="13061" max="13304" width="10.28515625" style="35" customWidth="1"/>
    <col min="13305" max="13312" width="21.42578125" style="35"/>
    <col min="13313" max="13316" width="23.7109375" style="35" customWidth="1"/>
    <col min="13317" max="13560" width="10.28515625" style="35" customWidth="1"/>
    <col min="13561" max="13568" width="21.42578125" style="35"/>
    <col min="13569" max="13572" width="23.7109375" style="35" customWidth="1"/>
    <col min="13573" max="13816" width="10.28515625" style="35" customWidth="1"/>
    <col min="13817" max="13824" width="21.42578125" style="35"/>
    <col min="13825" max="13828" width="23.7109375" style="35" customWidth="1"/>
    <col min="13829" max="14072" width="10.28515625" style="35" customWidth="1"/>
    <col min="14073" max="14080" width="21.42578125" style="35"/>
    <col min="14081" max="14084" width="23.7109375" style="35" customWidth="1"/>
    <col min="14085" max="14328" width="10.28515625" style="35" customWidth="1"/>
    <col min="14329" max="14336" width="21.42578125" style="35"/>
    <col min="14337" max="14340" width="23.7109375" style="35" customWidth="1"/>
    <col min="14341" max="14584" width="10.28515625" style="35" customWidth="1"/>
    <col min="14585" max="14592" width="21.42578125" style="35"/>
    <col min="14593" max="14596" width="23.7109375" style="35" customWidth="1"/>
    <col min="14597" max="14840" width="10.28515625" style="35" customWidth="1"/>
    <col min="14841" max="14848" width="21.42578125" style="35"/>
    <col min="14849" max="14852" width="23.7109375" style="35" customWidth="1"/>
    <col min="14853" max="15096" width="10.28515625" style="35" customWidth="1"/>
    <col min="15097" max="15104" width="21.42578125" style="35"/>
    <col min="15105" max="15108" width="23.7109375" style="35" customWidth="1"/>
    <col min="15109" max="15352" width="10.28515625" style="35" customWidth="1"/>
    <col min="15353" max="15360" width="21.42578125" style="35"/>
    <col min="15361" max="15364" width="23.7109375" style="35" customWidth="1"/>
    <col min="15365" max="15608" width="10.28515625" style="35" customWidth="1"/>
    <col min="15609" max="15616" width="21.42578125" style="35"/>
    <col min="15617" max="15620" width="23.7109375" style="35" customWidth="1"/>
    <col min="15621" max="15864" width="10.28515625" style="35" customWidth="1"/>
    <col min="15865" max="15872" width="21.42578125" style="35"/>
    <col min="15873" max="15876" width="23.7109375" style="35" customWidth="1"/>
    <col min="15877" max="16120" width="10.28515625" style="35" customWidth="1"/>
    <col min="16121" max="16128" width="21.42578125" style="35"/>
    <col min="16129" max="16132" width="23.7109375" style="35" customWidth="1"/>
    <col min="16133" max="16376" width="10.28515625" style="35" customWidth="1"/>
    <col min="16377" max="16384" width="21.42578125" style="35"/>
  </cols>
  <sheetData>
    <row r="1" spans="1:12" ht="33.75" customHeight="1" thickBot="1">
      <c r="A1" s="1007" t="s">
        <v>307</v>
      </c>
      <c r="B1" s="1007"/>
      <c r="C1" s="1007"/>
      <c r="D1" s="1007"/>
      <c r="E1" s="30"/>
      <c r="F1" s="30"/>
    </row>
    <row r="2" spans="1:12" ht="47.25" customHeight="1" thickBot="1">
      <c r="A2" s="147" t="s">
        <v>68</v>
      </c>
      <c r="B2" s="147" t="s">
        <v>40</v>
      </c>
      <c r="C2" s="147" t="s">
        <v>104</v>
      </c>
      <c r="D2" s="147" t="s">
        <v>105</v>
      </c>
    </row>
    <row r="3" spans="1:12" ht="21" customHeight="1">
      <c r="A3" s="2">
        <v>1395</v>
      </c>
      <c r="B3" s="3">
        <f t="shared" ref="B3:B42" si="0">C3+D3</f>
        <v>35633</v>
      </c>
      <c r="C3" s="3">
        <v>2065</v>
      </c>
      <c r="D3" s="3">
        <v>33568</v>
      </c>
      <c r="F3" s="46"/>
      <c r="G3" s="46"/>
    </row>
    <row r="4" spans="1:12" ht="21" customHeight="1">
      <c r="A4" s="2">
        <v>1396</v>
      </c>
      <c r="B4" s="3">
        <f t="shared" si="0"/>
        <v>44654</v>
      </c>
      <c r="C4" s="3">
        <v>2862</v>
      </c>
      <c r="D4" s="3">
        <v>41792</v>
      </c>
      <c r="F4" s="46"/>
      <c r="G4" s="46"/>
    </row>
    <row r="5" spans="1:12" ht="21" customHeight="1">
      <c r="A5" s="2">
        <v>1397</v>
      </c>
      <c r="B5" s="3">
        <f t="shared" si="0"/>
        <v>107331</v>
      </c>
      <c r="C5" s="3">
        <v>8423</v>
      </c>
      <c r="D5" s="3">
        <v>98908</v>
      </c>
      <c r="L5" s="327"/>
    </row>
    <row r="6" spans="1:12" ht="21" customHeight="1">
      <c r="A6" s="2">
        <v>1398</v>
      </c>
      <c r="B6" s="3">
        <f t="shared" si="0"/>
        <v>121854</v>
      </c>
      <c r="C6" s="3">
        <v>10352</v>
      </c>
      <c r="D6" s="3">
        <v>111502</v>
      </c>
      <c r="L6" s="327"/>
    </row>
    <row r="7" spans="1:12" ht="21" customHeight="1">
      <c r="A7" s="2">
        <v>1399</v>
      </c>
      <c r="B7" s="3">
        <f t="shared" si="0"/>
        <v>142758</v>
      </c>
      <c r="C7" s="3">
        <v>12966</v>
      </c>
      <c r="D7" s="3">
        <v>129792</v>
      </c>
      <c r="L7" s="327"/>
    </row>
    <row r="8" spans="1:12" ht="21" customHeight="1">
      <c r="A8" s="2">
        <v>1400</v>
      </c>
      <c r="B8" s="3">
        <v>168641</v>
      </c>
      <c r="C8" s="3">
        <v>16826</v>
      </c>
      <c r="D8" s="3">
        <v>151815</v>
      </c>
      <c r="L8" s="327"/>
    </row>
    <row r="9" spans="1:12" ht="21" customHeight="1" thickBot="1">
      <c r="A9" s="2">
        <v>1401</v>
      </c>
      <c r="B9" s="3">
        <f t="shared" ref="B9:C9" si="1">SUM(B10:B42)</f>
        <v>192305</v>
      </c>
      <c r="C9" s="3">
        <f t="shared" si="1"/>
        <v>20676</v>
      </c>
      <c r="D9" s="3">
        <f>SUM(D10:D42)</f>
        <v>171629</v>
      </c>
      <c r="L9" s="327"/>
    </row>
    <row r="10" spans="1:12" ht="21" customHeight="1" thickBot="1">
      <c r="A10" s="5" t="s">
        <v>41</v>
      </c>
      <c r="B10" s="10">
        <f t="shared" si="0"/>
        <v>9270</v>
      </c>
      <c r="C10" s="7">
        <v>816</v>
      </c>
      <c r="D10" s="6">
        <v>8454</v>
      </c>
      <c r="L10" s="327"/>
    </row>
    <row r="11" spans="1:12" ht="21" customHeight="1" thickBot="1">
      <c r="A11" s="11" t="s">
        <v>42</v>
      </c>
      <c r="B11" s="29">
        <f t="shared" si="0"/>
        <v>4102</v>
      </c>
      <c r="C11" s="7">
        <v>418</v>
      </c>
      <c r="D11" s="22">
        <v>3684</v>
      </c>
      <c r="L11" s="327"/>
    </row>
    <row r="12" spans="1:12" ht="21" customHeight="1" thickBot="1">
      <c r="A12" s="11" t="s">
        <v>43</v>
      </c>
      <c r="B12" s="29">
        <f t="shared" si="0"/>
        <v>2331</v>
      </c>
      <c r="C12" s="7">
        <v>202</v>
      </c>
      <c r="D12" s="22">
        <v>2129</v>
      </c>
      <c r="L12" s="327"/>
    </row>
    <row r="13" spans="1:12" ht="21" customHeight="1" thickBot="1">
      <c r="A13" s="11" t="s">
        <v>0</v>
      </c>
      <c r="B13" s="29">
        <f t="shared" si="0"/>
        <v>14305</v>
      </c>
      <c r="C13" s="7">
        <v>1454</v>
      </c>
      <c r="D13" s="22">
        <v>12851</v>
      </c>
      <c r="L13" s="327"/>
    </row>
    <row r="14" spans="1:12" ht="21" customHeight="1" thickBot="1">
      <c r="A14" s="11" t="s">
        <v>33</v>
      </c>
      <c r="B14" s="29">
        <f t="shared" si="0"/>
        <v>4702</v>
      </c>
      <c r="C14" s="7">
        <v>520</v>
      </c>
      <c r="D14" s="22">
        <v>4182</v>
      </c>
      <c r="L14" s="327"/>
    </row>
    <row r="15" spans="1:12" ht="21" customHeight="1" thickBot="1">
      <c r="A15" s="11" t="s">
        <v>44</v>
      </c>
      <c r="B15" s="29">
        <f t="shared" si="0"/>
        <v>440</v>
      </c>
      <c r="C15" s="7">
        <v>62</v>
      </c>
      <c r="D15" s="22">
        <v>378</v>
      </c>
      <c r="L15" s="327"/>
    </row>
    <row r="16" spans="1:12" ht="21" customHeight="1" thickBot="1">
      <c r="A16" s="11" t="s">
        <v>1</v>
      </c>
      <c r="B16" s="29">
        <f t="shared" si="0"/>
        <v>2087</v>
      </c>
      <c r="C16" s="7">
        <v>295</v>
      </c>
      <c r="D16" s="22">
        <v>1792</v>
      </c>
      <c r="L16" s="327"/>
    </row>
    <row r="17" spans="1:12" ht="21" customHeight="1" thickBot="1">
      <c r="A17" s="11" t="s">
        <v>45</v>
      </c>
      <c r="B17" s="29">
        <f t="shared" si="0"/>
        <v>1922</v>
      </c>
      <c r="C17" s="7">
        <v>281</v>
      </c>
      <c r="D17" s="22">
        <v>1641</v>
      </c>
      <c r="L17" s="327"/>
    </row>
    <row r="18" spans="1:12" ht="21" customHeight="1" thickBot="1">
      <c r="A18" s="11" t="s">
        <v>46</v>
      </c>
      <c r="B18" s="29">
        <f t="shared" si="0"/>
        <v>1155</v>
      </c>
      <c r="C18" s="7">
        <v>115</v>
      </c>
      <c r="D18" s="22">
        <v>1040</v>
      </c>
      <c r="L18" s="327"/>
    </row>
    <row r="19" spans="1:12" ht="21" customHeight="1" thickBot="1">
      <c r="A19" s="11" t="s">
        <v>47</v>
      </c>
      <c r="B19" s="29">
        <f t="shared" si="0"/>
        <v>13531</v>
      </c>
      <c r="C19" s="7">
        <v>1563</v>
      </c>
      <c r="D19" s="22">
        <v>11968</v>
      </c>
      <c r="L19" s="327"/>
    </row>
    <row r="20" spans="1:12" ht="21" customHeight="1" thickBot="1">
      <c r="A20" s="11" t="s">
        <v>28</v>
      </c>
      <c r="B20" s="29">
        <f t="shared" si="0"/>
        <v>1310</v>
      </c>
      <c r="C20" s="7">
        <v>174</v>
      </c>
      <c r="D20" s="22">
        <v>1136</v>
      </c>
      <c r="L20" s="327"/>
    </row>
    <row r="21" spans="1:12" ht="21" customHeight="1" thickBot="1">
      <c r="A21" s="11" t="s">
        <v>2</v>
      </c>
      <c r="B21" s="29">
        <f t="shared" si="0"/>
        <v>9579</v>
      </c>
      <c r="C21" s="7">
        <v>954</v>
      </c>
      <c r="D21" s="22">
        <v>8625</v>
      </c>
      <c r="L21" s="327"/>
    </row>
    <row r="22" spans="1:12" ht="21" customHeight="1" thickBot="1">
      <c r="A22" s="11" t="s">
        <v>3</v>
      </c>
      <c r="B22" s="29">
        <f t="shared" si="0"/>
        <v>2608</v>
      </c>
      <c r="C22" s="7">
        <v>305</v>
      </c>
      <c r="D22" s="22">
        <v>2303</v>
      </c>
      <c r="L22" s="327"/>
    </row>
    <row r="23" spans="1:12" ht="21" customHeight="1" thickBot="1">
      <c r="A23" s="11" t="s">
        <v>4</v>
      </c>
      <c r="B23" s="29">
        <f t="shared" si="0"/>
        <v>1584</v>
      </c>
      <c r="C23" s="7">
        <v>159</v>
      </c>
      <c r="D23" s="22">
        <v>1425</v>
      </c>
      <c r="L23" s="327"/>
    </row>
    <row r="24" spans="1:12" ht="21" customHeight="1" thickBot="1">
      <c r="A24" s="11" t="s">
        <v>48</v>
      </c>
      <c r="B24" s="29">
        <f t="shared" si="0"/>
        <v>905</v>
      </c>
      <c r="C24" s="7">
        <v>126</v>
      </c>
      <c r="D24" s="22">
        <v>779</v>
      </c>
      <c r="L24" s="327"/>
    </row>
    <row r="25" spans="1:12" ht="21" customHeight="1" thickBot="1">
      <c r="A25" s="11" t="s">
        <v>49</v>
      </c>
      <c r="B25" s="29">
        <f t="shared" si="0"/>
        <v>22583</v>
      </c>
      <c r="C25" s="7">
        <v>2517</v>
      </c>
      <c r="D25" s="22">
        <v>20066</v>
      </c>
      <c r="L25" s="327"/>
    </row>
    <row r="26" spans="1:12" ht="21" customHeight="1" thickBot="1">
      <c r="A26" s="11" t="s">
        <v>50</v>
      </c>
      <c r="B26" s="29">
        <f t="shared" si="0"/>
        <v>15408</v>
      </c>
      <c r="C26" s="7">
        <v>1125</v>
      </c>
      <c r="D26" s="22">
        <v>14283</v>
      </c>
      <c r="L26" s="327"/>
    </row>
    <row r="27" spans="1:12" ht="21" customHeight="1" thickBot="1">
      <c r="A27" s="11" t="s">
        <v>51</v>
      </c>
      <c r="B27" s="29">
        <f t="shared" si="0"/>
        <v>23934</v>
      </c>
      <c r="C27" s="7">
        <v>3123</v>
      </c>
      <c r="D27" s="22">
        <v>20811</v>
      </c>
      <c r="L27" s="327"/>
    </row>
    <row r="28" spans="1:12" ht="21" customHeight="1" thickBot="1">
      <c r="A28" s="11" t="s">
        <v>5</v>
      </c>
      <c r="B28" s="29">
        <f t="shared" si="0"/>
        <v>10291</v>
      </c>
      <c r="C28" s="7">
        <v>1100</v>
      </c>
      <c r="D28" s="22">
        <v>9191</v>
      </c>
      <c r="L28" s="327"/>
    </row>
    <row r="29" spans="1:12" ht="21" customHeight="1" thickBot="1">
      <c r="A29" s="11" t="s">
        <v>52</v>
      </c>
      <c r="B29" s="29">
        <f t="shared" si="0"/>
        <v>3942</v>
      </c>
      <c r="C29" s="7">
        <v>494</v>
      </c>
      <c r="D29" s="22">
        <v>3448</v>
      </c>
      <c r="L29" s="327"/>
    </row>
    <row r="30" spans="1:12" ht="21" customHeight="1" thickBot="1">
      <c r="A30" s="11" t="s">
        <v>6</v>
      </c>
      <c r="B30" s="29">
        <f t="shared" si="0"/>
        <v>3431</v>
      </c>
      <c r="C30" s="7">
        <v>187</v>
      </c>
      <c r="D30" s="22">
        <v>3244</v>
      </c>
      <c r="L30" s="327"/>
    </row>
    <row r="31" spans="1:12" ht="21" customHeight="1" thickBot="1">
      <c r="A31" s="11" t="s">
        <v>53</v>
      </c>
      <c r="B31" s="29">
        <f t="shared" si="0"/>
        <v>3500</v>
      </c>
      <c r="C31" s="7">
        <v>390</v>
      </c>
      <c r="D31" s="22">
        <v>3110</v>
      </c>
      <c r="L31" s="327"/>
    </row>
    <row r="32" spans="1:12" ht="21" customHeight="1" thickBot="1">
      <c r="A32" s="11" t="s">
        <v>54</v>
      </c>
      <c r="B32" s="29">
        <f t="shared" si="0"/>
        <v>3929</v>
      </c>
      <c r="C32" s="7">
        <v>553</v>
      </c>
      <c r="D32" s="22">
        <v>3376</v>
      </c>
      <c r="L32" s="327"/>
    </row>
    <row r="33" spans="1:12" ht="21" customHeight="1" thickBot="1">
      <c r="A33" s="11" t="s">
        <v>55</v>
      </c>
      <c r="B33" s="29">
        <f t="shared" si="0"/>
        <v>1758</v>
      </c>
      <c r="C33" s="7">
        <v>207</v>
      </c>
      <c r="D33" s="22">
        <v>1551</v>
      </c>
      <c r="L33" s="327"/>
    </row>
    <row r="34" spans="1:12" ht="21" customHeight="1" thickBot="1">
      <c r="A34" s="11" t="s">
        <v>56</v>
      </c>
      <c r="B34" s="29">
        <f t="shared" si="0"/>
        <v>827</v>
      </c>
      <c r="C34" s="7">
        <v>108</v>
      </c>
      <c r="D34" s="22">
        <v>719</v>
      </c>
      <c r="L34" s="327"/>
    </row>
    <row r="35" spans="1:12" ht="21" customHeight="1" thickBot="1">
      <c r="A35" s="11" t="s">
        <v>7</v>
      </c>
      <c r="B35" s="29">
        <f t="shared" si="0"/>
        <v>3788</v>
      </c>
      <c r="C35" s="7">
        <v>501</v>
      </c>
      <c r="D35" s="22">
        <v>3287</v>
      </c>
      <c r="L35" s="327"/>
    </row>
    <row r="36" spans="1:12" ht="21" customHeight="1" thickBot="1">
      <c r="A36" s="11" t="s">
        <v>57</v>
      </c>
      <c r="B36" s="29">
        <f t="shared" si="0"/>
        <v>3519</v>
      </c>
      <c r="C36" s="7">
        <v>389</v>
      </c>
      <c r="D36" s="22">
        <v>3130</v>
      </c>
      <c r="L36" s="327"/>
    </row>
    <row r="37" spans="1:12" ht="21" customHeight="1" thickBot="1">
      <c r="A37" s="11" t="s">
        <v>8</v>
      </c>
      <c r="B37" s="29">
        <f t="shared" si="0"/>
        <v>2206</v>
      </c>
      <c r="C37" s="7">
        <v>218</v>
      </c>
      <c r="D37" s="22">
        <v>1988</v>
      </c>
      <c r="L37" s="327"/>
    </row>
    <row r="38" spans="1:12" ht="21" customHeight="1" thickBot="1">
      <c r="A38" s="11" t="s">
        <v>9</v>
      </c>
      <c r="B38" s="29">
        <f t="shared" si="0"/>
        <v>9864</v>
      </c>
      <c r="C38" s="7">
        <v>960</v>
      </c>
      <c r="D38" s="22">
        <v>8904</v>
      </c>
      <c r="L38" s="327"/>
    </row>
    <row r="39" spans="1:12" ht="21" customHeight="1" thickBot="1">
      <c r="A39" s="11" t="s">
        <v>58</v>
      </c>
      <c r="B39" s="29">
        <f t="shared" si="0"/>
        <v>5214</v>
      </c>
      <c r="C39" s="7">
        <v>502</v>
      </c>
      <c r="D39" s="22">
        <v>4712</v>
      </c>
    </row>
    <row r="40" spans="1:12" ht="21" customHeight="1" thickBot="1">
      <c r="A40" s="11" t="s">
        <v>10</v>
      </c>
      <c r="B40" s="29">
        <f t="shared" si="0"/>
        <v>2467</v>
      </c>
      <c r="C40" s="7">
        <v>363</v>
      </c>
      <c r="D40" s="22">
        <v>2104</v>
      </c>
    </row>
    <row r="41" spans="1:12" ht="21" customHeight="1" thickBot="1">
      <c r="A41" s="11" t="s">
        <v>11</v>
      </c>
      <c r="B41" s="29">
        <f t="shared" si="0"/>
        <v>2137</v>
      </c>
      <c r="C41" s="7">
        <v>175</v>
      </c>
      <c r="D41" s="22">
        <v>1962</v>
      </c>
    </row>
    <row r="42" spans="1:12" ht="21" customHeight="1" thickBot="1">
      <c r="A42" s="11" t="s">
        <v>59</v>
      </c>
      <c r="B42" s="29">
        <f t="shared" si="0"/>
        <v>3676</v>
      </c>
      <c r="C42" s="7">
        <v>320</v>
      </c>
      <c r="D42" s="22">
        <v>3356</v>
      </c>
    </row>
    <row r="43" spans="1:12">
      <c r="A43" s="1040"/>
      <c r="B43" s="1040"/>
      <c r="C43" s="1040"/>
      <c r="D43" s="1040"/>
    </row>
  </sheetData>
  <mergeCells count="2">
    <mergeCell ref="A1:D1"/>
    <mergeCell ref="A43:D43"/>
  </mergeCells>
  <printOptions horizontalCentered="1" verticalCentered="1"/>
  <pageMargins left="0.39370078740157483" right="0.59055118110236227" top="0.19685039370078741" bottom="0.39370078740157483" header="0" footer="0"/>
  <pageSetup paperSize="9" scale="90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D68B6-2187-4D72-8E9B-A6F94EB93C5E}">
  <sheetPr>
    <tabColor indexed="24"/>
    <pageSetUpPr fitToPage="1"/>
  </sheetPr>
  <dimension ref="A1:L42"/>
  <sheetViews>
    <sheetView rightToLeft="1" view="pageBreakPreview" zoomScale="60" zoomScaleNormal="100" workbookViewId="0">
      <selection sqref="A1:E1"/>
    </sheetView>
  </sheetViews>
  <sheetFormatPr defaultColWidth="15.7109375" defaultRowHeight="22.5"/>
  <cols>
    <col min="1" max="1" width="21.28515625" style="28" bestFit="1" customWidth="1"/>
    <col min="2" max="2" width="16.28515625" style="28" customWidth="1"/>
    <col min="3" max="5" width="16.140625" style="19" customWidth="1"/>
    <col min="6" max="240" width="15.7109375" style="19"/>
    <col min="241" max="241" width="19.140625" style="19" customWidth="1"/>
    <col min="242" max="242" width="15.140625" style="19" customWidth="1"/>
    <col min="243" max="246" width="16.140625" style="19" customWidth="1"/>
    <col min="247" max="252" width="15.7109375" style="19"/>
    <col min="253" max="253" width="21.28515625" style="19" bestFit="1" customWidth="1"/>
    <col min="254" max="254" width="15.140625" style="19" customWidth="1"/>
    <col min="255" max="258" width="16.140625" style="19" customWidth="1"/>
    <col min="259" max="496" width="15.7109375" style="19"/>
    <col min="497" max="497" width="19.140625" style="19" customWidth="1"/>
    <col min="498" max="498" width="15.140625" style="19" customWidth="1"/>
    <col min="499" max="502" width="16.140625" style="19" customWidth="1"/>
    <col min="503" max="508" width="15.7109375" style="19"/>
    <col min="509" max="509" width="21.28515625" style="19" bestFit="1" customWidth="1"/>
    <col min="510" max="510" width="15.140625" style="19" customWidth="1"/>
    <col min="511" max="514" width="16.140625" style="19" customWidth="1"/>
    <col min="515" max="752" width="15.7109375" style="19"/>
    <col min="753" max="753" width="19.140625" style="19" customWidth="1"/>
    <col min="754" max="754" width="15.140625" style="19" customWidth="1"/>
    <col min="755" max="758" width="16.140625" style="19" customWidth="1"/>
    <col min="759" max="764" width="15.7109375" style="19"/>
    <col min="765" max="765" width="21.28515625" style="19" bestFit="1" customWidth="1"/>
    <col min="766" max="766" width="15.140625" style="19" customWidth="1"/>
    <col min="767" max="770" width="16.140625" style="19" customWidth="1"/>
    <col min="771" max="1008" width="15.7109375" style="19"/>
    <col min="1009" max="1009" width="19.140625" style="19" customWidth="1"/>
    <col min="1010" max="1010" width="15.140625" style="19" customWidth="1"/>
    <col min="1011" max="1014" width="16.140625" style="19" customWidth="1"/>
    <col min="1015" max="1020" width="15.7109375" style="19"/>
    <col min="1021" max="1021" width="21.28515625" style="19" bestFit="1" customWidth="1"/>
    <col min="1022" max="1022" width="15.140625" style="19" customWidth="1"/>
    <col min="1023" max="1026" width="16.140625" style="19" customWidth="1"/>
    <col min="1027" max="1264" width="15.7109375" style="19"/>
    <col min="1265" max="1265" width="19.140625" style="19" customWidth="1"/>
    <col min="1266" max="1266" width="15.140625" style="19" customWidth="1"/>
    <col min="1267" max="1270" width="16.140625" style="19" customWidth="1"/>
    <col min="1271" max="1276" width="15.7109375" style="19"/>
    <col min="1277" max="1277" width="21.28515625" style="19" bestFit="1" customWidth="1"/>
    <col min="1278" max="1278" width="15.140625" style="19" customWidth="1"/>
    <col min="1279" max="1282" width="16.140625" style="19" customWidth="1"/>
    <col min="1283" max="1520" width="15.7109375" style="19"/>
    <col min="1521" max="1521" width="19.140625" style="19" customWidth="1"/>
    <col min="1522" max="1522" width="15.140625" style="19" customWidth="1"/>
    <col min="1523" max="1526" width="16.140625" style="19" customWidth="1"/>
    <col min="1527" max="1532" width="15.7109375" style="19"/>
    <col min="1533" max="1533" width="21.28515625" style="19" bestFit="1" customWidth="1"/>
    <col min="1534" max="1534" width="15.140625" style="19" customWidth="1"/>
    <col min="1535" max="1538" width="16.140625" style="19" customWidth="1"/>
    <col min="1539" max="1776" width="15.7109375" style="19"/>
    <col min="1777" max="1777" width="19.140625" style="19" customWidth="1"/>
    <col min="1778" max="1778" width="15.140625" style="19" customWidth="1"/>
    <col min="1779" max="1782" width="16.140625" style="19" customWidth="1"/>
    <col min="1783" max="1788" width="15.7109375" style="19"/>
    <col min="1789" max="1789" width="21.28515625" style="19" bestFit="1" customWidth="1"/>
    <col min="1790" max="1790" width="15.140625" style="19" customWidth="1"/>
    <col min="1791" max="1794" width="16.140625" style="19" customWidth="1"/>
    <col min="1795" max="2032" width="15.7109375" style="19"/>
    <col min="2033" max="2033" width="19.140625" style="19" customWidth="1"/>
    <col min="2034" max="2034" width="15.140625" style="19" customWidth="1"/>
    <col min="2035" max="2038" width="16.140625" style="19" customWidth="1"/>
    <col min="2039" max="2044" width="15.7109375" style="19"/>
    <col min="2045" max="2045" width="21.28515625" style="19" bestFit="1" customWidth="1"/>
    <col min="2046" max="2046" width="15.140625" style="19" customWidth="1"/>
    <col min="2047" max="2050" width="16.140625" style="19" customWidth="1"/>
    <col min="2051" max="2288" width="15.7109375" style="19"/>
    <col min="2289" max="2289" width="19.140625" style="19" customWidth="1"/>
    <col min="2290" max="2290" width="15.140625" style="19" customWidth="1"/>
    <col min="2291" max="2294" width="16.140625" style="19" customWidth="1"/>
    <col min="2295" max="2300" width="15.7109375" style="19"/>
    <col min="2301" max="2301" width="21.28515625" style="19" bestFit="1" customWidth="1"/>
    <col min="2302" max="2302" width="15.140625" style="19" customWidth="1"/>
    <col min="2303" max="2306" width="16.140625" style="19" customWidth="1"/>
    <col min="2307" max="2544" width="15.7109375" style="19"/>
    <col min="2545" max="2545" width="19.140625" style="19" customWidth="1"/>
    <col min="2546" max="2546" width="15.140625" style="19" customWidth="1"/>
    <col min="2547" max="2550" width="16.140625" style="19" customWidth="1"/>
    <col min="2551" max="2556" width="15.7109375" style="19"/>
    <col min="2557" max="2557" width="21.28515625" style="19" bestFit="1" customWidth="1"/>
    <col min="2558" max="2558" width="15.140625" style="19" customWidth="1"/>
    <col min="2559" max="2562" width="16.140625" style="19" customWidth="1"/>
    <col min="2563" max="2800" width="15.7109375" style="19"/>
    <col min="2801" max="2801" width="19.140625" style="19" customWidth="1"/>
    <col min="2802" max="2802" width="15.140625" style="19" customWidth="1"/>
    <col min="2803" max="2806" width="16.140625" style="19" customWidth="1"/>
    <col min="2807" max="2812" width="15.7109375" style="19"/>
    <col min="2813" max="2813" width="21.28515625" style="19" bestFit="1" customWidth="1"/>
    <col min="2814" max="2814" width="15.140625" style="19" customWidth="1"/>
    <col min="2815" max="2818" width="16.140625" style="19" customWidth="1"/>
    <col min="2819" max="3056" width="15.7109375" style="19"/>
    <col min="3057" max="3057" width="19.140625" style="19" customWidth="1"/>
    <col min="3058" max="3058" width="15.140625" style="19" customWidth="1"/>
    <col min="3059" max="3062" width="16.140625" style="19" customWidth="1"/>
    <col min="3063" max="3068" width="15.7109375" style="19"/>
    <col min="3069" max="3069" width="21.28515625" style="19" bestFit="1" customWidth="1"/>
    <col min="3070" max="3070" width="15.140625" style="19" customWidth="1"/>
    <col min="3071" max="3074" width="16.140625" style="19" customWidth="1"/>
    <col min="3075" max="3312" width="15.7109375" style="19"/>
    <col min="3313" max="3313" width="19.140625" style="19" customWidth="1"/>
    <col min="3314" max="3314" width="15.140625" style="19" customWidth="1"/>
    <col min="3315" max="3318" width="16.140625" style="19" customWidth="1"/>
    <col min="3319" max="3324" width="15.7109375" style="19"/>
    <col min="3325" max="3325" width="21.28515625" style="19" bestFit="1" customWidth="1"/>
    <col min="3326" max="3326" width="15.140625" style="19" customWidth="1"/>
    <col min="3327" max="3330" width="16.140625" style="19" customWidth="1"/>
    <col min="3331" max="3568" width="15.7109375" style="19"/>
    <col min="3569" max="3569" width="19.140625" style="19" customWidth="1"/>
    <col min="3570" max="3570" width="15.140625" style="19" customWidth="1"/>
    <col min="3571" max="3574" width="16.140625" style="19" customWidth="1"/>
    <col min="3575" max="3580" width="15.7109375" style="19"/>
    <col min="3581" max="3581" width="21.28515625" style="19" bestFit="1" customWidth="1"/>
    <col min="3582" max="3582" width="15.140625" style="19" customWidth="1"/>
    <col min="3583" max="3586" width="16.140625" style="19" customWidth="1"/>
    <col min="3587" max="3824" width="15.7109375" style="19"/>
    <col min="3825" max="3825" width="19.140625" style="19" customWidth="1"/>
    <col min="3826" max="3826" width="15.140625" style="19" customWidth="1"/>
    <col min="3827" max="3830" width="16.140625" style="19" customWidth="1"/>
    <col min="3831" max="3836" width="15.7109375" style="19"/>
    <col min="3837" max="3837" width="21.28515625" style="19" bestFit="1" customWidth="1"/>
    <col min="3838" max="3838" width="15.140625" style="19" customWidth="1"/>
    <col min="3839" max="3842" width="16.140625" style="19" customWidth="1"/>
    <col min="3843" max="4080" width="15.7109375" style="19"/>
    <col min="4081" max="4081" width="19.140625" style="19" customWidth="1"/>
    <col min="4082" max="4082" width="15.140625" style="19" customWidth="1"/>
    <col min="4083" max="4086" width="16.140625" style="19" customWidth="1"/>
    <col min="4087" max="4092" width="15.7109375" style="19"/>
    <col min="4093" max="4093" width="21.28515625" style="19" bestFit="1" customWidth="1"/>
    <col min="4094" max="4094" width="15.140625" style="19" customWidth="1"/>
    <col min="4095" max="4098" width="16.140625" style="19" customWidth="1"/>
    <col min="4099" max="4336" width="15.7109375" style="19"/>
    <col min="4337" max="4337" width="19.140625" style="19" customWidth="1"/>
    <col min="4338" max="4338" width="15.140625" style="19" customWidth="1"/>
    <col min="4339" max="4342" width="16.140625" style="19" customWidth="1"/>
    <col min="4343" max="4348" width="15.7109375" style="19"/>
    <col min="4349" max="4349" width="21.28515625" style="19" bestFit="1" customWidth="1"/>
    <col min="4350" max="4350" width="15.140625" style="19" customWidth="1"/>
    <col min="4351" max="4354" width="16.140625" style="19" customWidth="1"/>
    <col min="4355" max="4592" width="15.7109375" style="19"/>
    <col min="4593" max="4593" width="19.140625" style="19" customWidth="1"/>
    <col min="4594" max="4594" width="15.140625" style="19" customWidth="1"/>
    <col min="4595" max="4598" width="16.140625" style="19" customWidth="1"/>
    <col min="4599" max="4604" width="15.7109375" style="19"/>
    <col min="4605" max="4605" width="21.28515625" style="19" bestFit="1" customWidth="1"/>
    <col min="4606" max="4606" width="15.140625" style="19" customWidth="1"/>
    <col min="4607" max="4610" width="16.140625" style="19" customWidth="1"/>
    <col min="4611" max="4848" width="15.7109375" style="19"/>
    <col min="4849" max="4849" width="19.140625" style="19" customWidth="1"/>
    <col min="4850" max="4850" width="15.140625" style="19" customWidth="1"/>
    <col min="4851" max="4854" width="16.140625" style="19" customWidth="1"/>
    <col min="4855" max="4860" width="15.7109375" style="19"/>
    <col min="4861" max="4861" width="21.28515625" style="19" bestFit="1" customWidth="1"/>
    <col min="4862" max="4862" width="15.140625" style="19" customWidth="1"/>
    <col min="4863" max="4866" width="16.140625" style="19" customWidth="1"/>
    <col min="4867" max="5104" width="15.7109375" style="19"/>
    <col min="5105" max="5105" width="19.140625" style="19" customWidth="1"/>
    <col min="5106" max="5106" width="15.140625" style="19" customWidth="1"/>
    <col min="5107" max="5110" width="16.140625" style="19" customWidth="1"/>
    <col min="5111" max="5116" width="15.7109375" style="19"/>
    <col min="5117" max="5117" width="21.28515625" style="19" bestFit="1" customWidth="1"/>
    <col min="5118" max="5118" width="15.140625" style="19" customWidth="1"/>
    <col min="5119" max="5122" width="16.140625" style="19" customWidth="1"/>
    <col min="5123" max="5360" width="15.7109375" style="19"/>
    <col min="5361" max="5361" width="19.140625" style="19" customWidth="1"/>
    <col min="5362" max="5362" width="15.140625" style="19" customWidth="1"/>
    <col min="5363" max="5366" width="16.140625" style="19" customWidth="1"/>
    <col min="5367" max="5372" width="15.7109375" style="19"/>
    <col min="5373" max="5373" width="21.28515625" style="19" bestFit="1" customWidth="1"/>
    <col min="5374" max="5374" width="15.140625" style="19" customWidth="1"/>
    <col min="5375" max="5378" width="16.140625" style="19" customWidth="1"/>
    <col min="5379" max="5616" width="15.7109375" style="19"/>
    <col min="5617" max="5617" width="19.140625" style="19" customWidth="1"/>
    <col min="5618" max="5618" width="15.140625" style="19" customWidth="1"/>
    <col min="5619" max="5622" width="16.140625" style="19" customWidth="1"/>
    <col min="5623" max="5628" width="15.7109375" style="19"/>
    <col min="5629" max="5629" width="21.28515625" style="19" bestFit="1" customWidth="1"/>
    <col min="5630" max="5630" width="15.140625" style="19" customWidth="1"/>
    <col min="5631" max="5634" width="16.140625" style="19" customWidth="1"/>
    <col min="5635" max="5872" width="15.7109375" style="19"/>
    <col min="5873" max="5873" width="19.140625" style="19" customWidth="1"/>
    <col min="5874" max="5874" width="15.140625" style="19" customWidth="1"/>
    <col min="5875" max="5878" width="16.140625" style="19" customWidth="1"/>
    <col min="5879" max="5884" width="15.7109375" style="19"/>
    <col min="5885" max="5885" width="21.28515625" style="19" bestFit="1" customWidth="1"/>
    <col min="5886" max="5886" width="15.140625" style="19" customWidth="1"/>
    <col min="5887" max="5890" width="16.140625" style="19" customWidth="1"/>
    <col min="5891" max="6128" width="15.7109375" style="19"/>
    <col min="6129" max="6129" width="19.140625" style="19" customWidth="1"/>
    <col min="6130" max="6130" width="15.140625" style="19" customWidth="1"/>
    <col min="6131" max="6134" width="16.140625" style="19" customWidth="1"/>
    <col min="6135" max="6140" width="15.7109375" style="19"/>
    <col min="6141" max="6141" width="21.28515625" style="19" bestFit="1" customWidth="1"/>
    <col min="6142" max="6142" width="15.140625" style="19" customWidth="1"/>
    <col min="6143" max="6146" width="16.140625" style="19" customWidth="1"/>
    <col min="6147" max="6384" width="15.7109375" style="19"/>
    <col min="6385" max="6385" width="19.140625" style="19" customWidth="1"/>
    <col min="6386" max="6386" width="15.140625" style="19" customWidth="1"/>
    <col min="6387" max="6390" width="16.140625" style="19" customWidth="1"/>
    <col min="6391" max="6396" width="15.7109375" style="19"/>
    <col min="6397" max="6397" width="21.28515625" style="19" bestFit="1" customWidth="1"/>
    <col min="6398" max="6398" width="15.140625" style="19" customWidth="1"/>
    <col min="6399" max="6402" width="16.140625" style="19" customWidth="1"/>
    <col min="6403" max="6640" width="15.7109375" style="19"/>
    <col min="6641" max="6641" width="19.140625" style="19" customWidth="1"/>
    <col min="6642" max="6642" width="15.140625" style="19" customWidth="1"/>
    <col min="6643" max="6646" width="16.140625" style="19" customWidth="1"/>
    <col min="6647" max="6652" width="15.7109375" style="19"/>
    <col min="6653" max="6653" width="21.28515625" style="19" bestFit="1" customWidth="1"/>
    <col min="6654" max="6654" width="15.140625" style="19" customWidth="1"/>
    <col min="6655" max="6658" width="16.140625" style="19" customWidth="1"/>
    <col min="6659" max="6896" width="15.7109375" style="19"/>
    <col min="6897" max="6897" width="19.140625" style="19" customWidth="1"/>
    <col min="6898" max="6898" width="15.140625" style="19" customWidth="1"/>
    <col min="6899" max="6902" width="16.140625" style="19" customWidth="1"/>
    <col min="6903" max="6908" width="15.7109375" style="19"/>
    <col min="6909" max="6909" width="21.28515625" style="19" bestFit="1" customWidth="1"/>
    <col min="6910" max="6910" width="15.140625" style="19" customWidth="1"/>
    <col min="6911" max="6914" width="16.140625" style="19" customWidth="1"/>
    <col min="6915" max="7152" width="15.7109375" style="19"/>
    <col min="7153" max="7153" width="19.140625" style="19" customWidth="1"/>
    <col min="7154" max="7154" width="15.140625" style="19" customWidth="1"/>
    <col min="7155" max="7158" width="16.140625" style="19" customWidth="1"/>
    <col min="7159" max="7164" width="15.7109375" style="19"/>
    <col min="7165" max="7165" width="21.28515625" style="19" bestFit="1" customWidth="1"/>
    <col min="7166" max="7166" width="15.140625" style="19" customWidth="1"/>
    <col min="7167" max="7170" width="16.140625" style="19" customWidth="1"/>
    <col min="7171" max="7408" width="15.7109375" style="19"/>
    <col min="7409" max="7409" width="19.140625" style="19" customWidth="1"/>
    <col min="7410" max="7410" width="15.140625" style="19" customWidth="1"/>
    <col min="7411" max="7414" width="16.140625" style="19" customWidth="1"/>
    <col min="7415" max="7420" width="15.7109375" style="19"/>
    <col min="7421" max="7421" width="21.28515625" style="19" bestFit="1" customWidth="1"/>
    <col min="7422" max="7422" width="15.140625" style="19" customWidth="1"/>
    <col min="7423" max="7426" width="16.140625" style="19" customWidth="1"/>
    <col min="7427" max="7664" width="15.7109375" style="19"/>
    <col min="7665" max="7665" width="19.140625" style="19" customWidth="1"/>
    <col min="7666" max="7666" width="15.140625" style="19" customWidth="1"/>
    <col min="7667" max="7670" width="16.140625" style="19" customWidth="1"/>
    <col min="7671" max="7676" width="15.7109375" style="19"/>
    <col min="7677" max="7677" width="21.28515625" style="19" bestFit="1" customWidth="1"/>
    <col min="7678" max="7678" width="15.140625" style="19" customWidth="1"/>
    <col min="7679" max="7682" width="16.140625" style="19" customWidth="1"/>
    <col min="7683" max="7920" width="15.7109375" style="19"/>
    <col min="7921" max="7921" width="19.140625" style="19" customWidth="1"/>
    <col min="7922" max="7922" width="15.140625" style="19" customWidth="1"/>
    <col min="7923" max="7926" width="16.140625" style="19" customWidth="1"/>
    <col min="7927" max="7932" width="15.7109375" style="19"/>
    <col min="7933" max="7933" width="21.28515625" style="19" bestFit="1" customWidth="1"/>
    <col min="7934" max="7934" width="15.140625" style="19" customWidth="1"/>
    <col min="7935" max="7938" width="16.140625" style="19" customWidth="1"/>
    <col min="7939" max="8176" width="15.7109375" style="19"/>
    <col min="8177" max="8177" width="19.140625" style="19" customWidth="1"/>
    <col min="8178" max="8178" width="15.140625" style="19" customWidth="1"/>
    <col min="8179" max="8182" width="16.140625" style="19" customWidth="1"/>
    <col min="8183" max="8188" width="15.7109375" style="19"/>
    <col min="8189" max="8189" width="21.28515625" style="19" bestFit="1" customWidth="1"/>
    <col min="8190" max="8190" width="15.140625" style="19" customWidth="1"/>
    <col min="8191" max="8194" width="16.140625" style="19" customWidth="1"/>
    <col min="8195" max="8432" width="15.7109375" style="19"/>
    <col min="8433" max="8433" width="19.140625" style="19" customWidth="1"/>
    <col min="8434" max="8434" width="15.140625" style="19" customWidth="1"/>
    <col min="8435" max="8438" width="16.140625" style="19" customWidth="1"/>
    <col min="8439" max="8444" width="15.7109375" style="19"/>
    <col min="8445" max="8445" width="21.28515625" style="19" bestFit="1" customWidth="1"/>
    <col min="8446" max="8446" width="15.140625" style="19" customWidth="1"/>
    <col min="8447" max="8450" width="16.140625" style="19" customWidth="1"/>
    <col min="8451" max="8688" width="15.7109375" style="19"/>
    <col min="8689" max="8689" width="19.140625" style="19" customWidth="1"/>
    <col min="8690" max="8690" width="15.140625" style="19" customWidth="1"/>
    <col min="8691" max="8694" width="16.140625" style="19" customWidth="1"/>
    <col min="8695" max="8700" width="15.7109375" style="19"/>
    <col min="8701" max="8701" width="21.28515625" style="19" bestFit="1" customWidth="1"/>
    <col min="8702" max="8702" width="15.140625" style="19" customWidth="1"/>
    <col min="8703" max="8706" width="16.140625" style="19" customWidth="1"/>
    <col min="8707" max="8944" width="15.7109375" style="19"/>
    <col min="8945" max="8945" width="19.140625" style="19" customWidth="1"/>
    <col min="8946" max="8946" width="15.140625" style="19" customWidth="1"/>
    <col min="8947" max="8950" width="16.140625" style="19" customWidth="1"/>
    <col min="8951" max="8956" width="15.7109375" style="19"/>
    <col min="8957" max="8957" width="21.28515625" style="19" bestFit="1" customWidth="1"/>
    <col min="8958" max="8958" width="15.140625" style="19" customWidth="1"/>
    <col min="8959" max="8962" width="16.140625" style="19" customWidth="1"/>
    <col min="8963" max="9200" width="15.7109375" style="19"/>
    <col min="9201" max="9201" width="19.140625" style="19" customWidth="1"/>
    <col min="9202" max="9202" width="15.140625" style="19" customWidth="1"/>
    <col min="9203" max="9206" width="16.140625" style="19" customWidth="1"/>
    <col min="9207" max="9212" width="15.7109375" style="19"/>
    <col min="9213" max="9213" width="21.28515625" style="19" bestFit="1" customWidth="1"/>
    <col min="9214" max="9214" width="15.140625" style="19" customWidth="1"/>
    <col min="9215" max="9218" width="16.140625" style="19" customWidth="1"/>
    <col min="9219" max="9456" width="15.7109375" style="19"/>
    <col min="9457" max="9457" width="19.140625" style="19" customWidth="1"/>
    <col min="9458" max="9458" width="15.140625" style="19" customWidth="1"/>
    <col min="9459" max="9462" width="16.140625" style="19" customWidth="1"/>
    <col min="9463" max="9468" width="15.7109375" style="19"/>
    <col min="9469" max="9469" width="21.28515625" style="19" bestFit="1" customWidth="1"/>
    <col min="9470" max="9470" width="15.140625" style="19" customWidth="1"/>
    <col min="9471" max="9474" width="16.140625" style="19" customWidth="1"/>
    <col min="9475" max="9712" width="15.7109375" style="19"/>
    <col min="9713" max="9713" width="19.140625" style="19" customWidth="1"/>
    <col min="9714" max="9714" width="15.140625" style="19" customWidth="1"/>
    <col min="9715" max="9718" width="16.140625" style="19" customWidth="1"/>
    <col min="9719" max="9724" width="15.7109375" style="19"/>
    <col min="9725" max="9725" width="21.28515625" style="19" bestFit="1" customWidth="1"/>
    <col min="9726" max="9726" width="15.140625" style="19" customWidth="1"/>
    <col min="9727" max="9730" width="16.140625" style="19" customWidth="1"/>
    <col min="9731" max="9968" width="15.7109375" style="19"/>
    <col min="9969" max="9969" width="19.140625" style="19" customWidth="1"/>
    <col min="9970" max="9970" width="15.140625" style="19" customWidth="1"/>
    <col min="9971" max="9974" width="16.140625" style="19" customWidth="1"/>
    <col min="9975" max="9980" width="15.7109375" style="19"/>
    <col min="9981" max="9981" width="21.28515625" style="19" bestFit="1" customWidth="1"/>
    <col min="9982" max="9982" width="15.140625" style="19" customWidth="1"/>
    <col min="9983" max="9986" width="16.140625" style="19" customWidth="1"/>
    <col min="9987" max="10224" width="15.7109375" style="19"/>
    <col min="10225" max="10225" width="19.140625" style="19" customWidth="1"/>
    <col min="10226" max="10226" width="15.140625" style="19" customWidth="1"/>
    <col min="10227" max="10230" width="16.140625" style="19" customWidth="1"/>
    <col min="10231" max="10236" width="15.7109375" style="19"/>
    <col min="10237" max="10237" width="21.28515625" style="19" bestFit="1" customWidth="1"/>
    <col min="10238" max="10238" width="15.140625" style="19" customWidth="1"/>
    <col min="10239" max="10242" width="16.140625" style="19" customWidth="1"/>
    <col min="10243" max="10480" width="15.7109375" style="19"/>
    <col min="10481" max="10481" width="19.140625" style="19" customWidth="1"/>
    <col min="10482" max="10482" width="15.140625" style="19" customWidth="1"/>
    <col min="10483" max="10486" width="16.140625" style="19" customWidth="1"/>
    <col min="10487" max="10492" width="15.7109375" style="19"/>
    <col min="10493" max="10493" width="21.28515625" style="19" bestFit="1" customWidth="1"/>
    <col min="10494" max="10494" width="15.140625" style="19" customWidth="1"/>
    <col min="10495" max="10498" width="16.140625" style="19" customWidth="1"/>
    <col min="10499" max="10736" width="15.7109375" style="19"/>
    <col min="10737" max="10737" width="19.140625" style="19" customWidth="1"/>
    <col min="10738" max="10738" width="15.140625" style="19" customWidth="1"/>
    <col min="10739" max="10742" width="16.140625" style="19" customWidth="1"/>
    <col min="10743" max="10748" width="15.7109375" style="19"/>
    <col min="10749" max="10749" width="21.28515625" style="19" bestFit="1" customWidth="1"/>
    <col min="10750" max="10750" width="15.140625" style="19" customWidth="1"/>
    <col min="10751" max="10754" width="16.140625" style="19" customWidth="1"/>
    <col min="10755" max="10992" width="15.7109375" style="19"/>
    <col min="10993" max="10993" width="19.140625" style="19" customWidth="1"/>
    <col min="10994" max="10994" width="15.140625" style="19" customWidth="1"/>
    <col min="10995" max="10998" width="16.140625" style="19" customWidth="1"/>
    <col min="10999" max="11004" width="15.7109375" style="19"/>
    <col min="11005" max="11005" width="21.28515625" style="19" bestFit="1" customWidth="1"/>
    <col min="11006" max="11006" width="15.140625" style="19" customWidth="1"/>
    <col min="11007" max="11010" width="16.140625" style="19" customWidth="1"/>
    <col min="11011" max="11248" width="15.7109375" style="19"/>
    <col min="11249" max="11249" width="19.140625" style="19" customWidth="1"/>
    <col min="11250" max="11250" width="15.140625" style="19" customWidth="1"/>
    <col min="11251" max="11254" width="16.140625" style="19" customWidth="1"/>
    <col min="11255" max="11260" width="15.7109375" style="19"/>
    <col min="11261" max="11261" width="21.28515625" style="19" bestFit="1" customWidth="1"/>
    <col min="11262" max="11262" width="15.140625" style="19" customWidth="1"/>
    <col min="11263" max="11266" width="16.140625" style="19" customWidth="1"/>
    <col min="11267" max="11504" width="15.7109375" style="19"/>
    <col min="11505" max="11505" width="19.140625" style="19" customWidth="1"/>
    <col min="11506" max="11506" width="15.140625" style="19" customWidth="1"/>
    <col min="11507" max="11510" width="16.140625" style="19" customWidth="1"/>
    <col min="11511" max="11516" width="15.7109375" style="19"/>
    <col min="11517" max="11517" width="21.28515625" style="19" bestFit="1" customWidth="1"/>
    <col min="11518" max="11518" width="15.140625" style="19" customWidth="1"/>
    <col min="11519" max="11522" width="16.140625" style="19" customWidth="1"/>
    <col min="11523" max="11760" width="15.7109375" style="19"/>
    <col min="11761" max="11761" width="19.140625" style="19" customWidth="1"/>
    <col min="11762" max="11762" width="15.140625" style="19" customWidth="1"/>
    <col min="11763" max="11766" width="16.140625" style="19" customWidth="1"/>
    <col min="11767" max="11772" width="15.7109375" style="19"/>
    <col min="11773" max="11773" width="21.28515625" style="19" bestFit="1" customWidth="1"/>
    <col min="11774" max="11774" width="15.140625" style="19" customWidth="1"/>
    <col min="11775" max="11778" width="16.140625" style="19" customWidth="1"/>
    <col min="11779" max="12016" width="15.7109375" style="19"/>
    <col min="12017" max="12017" width="19.140625" style="19" customWidth="1"/>
    <col min="12018" max="12018" width="15.140625" style="19" customWidth="1"/>
    <col min="12019" max="12022" width="16.140625" style="19" customWidth="1"/>
    <col min="12023" max="12028" width="15.7109375" style="19"/>
    <col min="12029" max="12029" width="21.28515625" style="19" bestFit="1" customWidth="1"/>
    <col min="12030" max="12030" width="15.140625" style="19" customWidth="1"/>
    <col min="12031" max="12034" width="16.140625" style="19" customWidth="1"/>
    <col min="12035" max="12272" width="15.7109375" style="19"/>
    <col min="12273" max="12273" width="19.140625" style="19" customWidth="1"/>
    <col min="12274" max="12274" width="15.140625" style="19" customWidth="1"/>
    <col min="12275" max="12278" width="16.140625" style="19" customWidth="1"/>
    <col min="12279" max="12284" width="15.7109375" style="19"/>
    <col min="12285" max="12285" width="21.28515625" style="19" bestFit="1" customWidth="1"/>
    <col min="12286" max="12286" width="15.140625" style="19" customWidth="1"/>
    <col min="12287" max="12290" width="16.140625" style="19" customWidth="1"/>
    <col min="12291" max="12528" width="15.7109375" style="19"/>
    <col min="12529" max="12529" width="19.140625" style="19" customWidth="1"/>
    <col min="12530" max="12530" width="15.140625" style="19" customWidth="1"/>
    <col min="12531" max="12534" width="16.140625" style="19" customWidth="1"/>
    <col min="12535" max="12540" width="15.7109375" style="19"/>
    <col min="12541" max="12541" width="21.28515625" style="19" bestFit="1" customWidth="1"/>
    <col min="12542" max="12542" width="15.140625" style="19" customWidth="1"/>
    <col min="12543" max="12546" width="16.140625" style="19" customWidth="1"/>
    <col min="12547" max="12784" width="15.7109375" style="19"/>
    <col min="12785" max="12785" width="19.140625" style="19" customWidth="1"/>
    <col min="12786" max="12786" width="15.140625" style="19" customWidth="1"/>
    <col min="12787" max="12790" width="16.140625" style="19" customWidth="1"/>
    <col min="12791" max="12796" width="15.7109375" style="19"/>
    <col min="12797" max="12797" width="21.28515625" style="19" bestFit="1" customWidth="1"/>
    <col min="12798" max="12798" width="15.140625" style="19" customWidth="1"/>
    <col min="12799" max="12802" width="16.140625" style="19" customWidth="1"/>
    <col min="12803" max="13040" width="15.7109375" style="19"/>
    <col min="13041" max="13041" width="19.140625" style="19" customWidth="1"/>
    <col min="13042" max="13042" width="15.140625" style="19" customWidth="1"/>
    <col min="13043" max="13046" width="16.140625" style="19" customWidth="1"/>
    <col min="13047" max="13052" width="15.7109375" style="19"/>
    <col min="13053" max="13053" width="21.28515625" style="19" bestFit="1" customWidth="1"/>
    <col min="13054" max="13054" width="15.140625" style="19" customWidth="1"/>
    <col min="13055" max="13058" width="16.140625" style="19" customWidth="1"/>
    <col min="13059" max="13296" width="15.7109375" style="19"/>
    <col min="13297" max="13297" width="19.140625" style="19" customWidth="1"/>
    <col min="13298" max="13298" width="15.140625" style="19" customWidth="1"/>
    <col min="13299" max="13302" width="16.140625" style="19" customWidth="1"/>
    <col min="13303" max="13308" width="15.7109375" style="19"/>
    <col min="13309" max="13309" width="21.28515625" style="19" bestFit="1" customWidth="1"/>
    <col min="13310" max="13310" width="15.140625" style="19" customWidth="1"/>
    <col min="13311" max="13314" width="16.140625" style="19" customWidth="1"/>
    <col min="13315" max="13552" width="15.7109375" style="19"/>
    <col min="13553" max="13553" width="19.140625" style="19" customWidth="1"/>
    <col min="13554" max="13554" width="15.140625" style="19" customWidth="1"/>
    <col min="13555" max="13558" width="16.140625" style="19" customWidth="1"/>
    <col min="13559" max="13564" width="15.7109375" style="19"/>
    <col min="13565" max="13565" width="21.28515625" style="19" bestFit="1" customWidth="1"/>
    <col min="13566" max="13566" width="15.140625" style="19" customWidth="1"/>
    <col min="13567" max="13570" width="16.140625" style="19" customWidth="1"/>
    <col min="13571" max="13808" width="15.7109375" style="19"/>
    <col min="13809" max="13809" width="19.140625" style="19" customWidth="1"/>
    <col min="13810" max="13810" width="15.140625" style="19" customWidth="1"/>
    <col min="13811" max="13814" width="16.140625" style="19" customWidth="1"/>
    <col min="13815" max="13820" width="15.7109375" style="19"/>
    <col min="13821" max="13821" width="21.28515625" style="19" bestFit="1" customWidth="1"/>
    <col min="13822" max="13822" width="15.140625" style="19" customWidth="1"/>
    <col min="13823" max="13826" width="16.140625" style="19" customWidth="1"/>
    <col min="13827" max="14064" width="15.7109375" style="19"/>
    <col min="14065" max="14065" width="19.140625" style="19" customWidth="1"/>
    <col min="14066" max="14066" width="15.140625" style="19" customWidth="1"/>
    <col min="14067" max="14070" width="16.140625" style="19" customWidth="1"/>
    <col min="14071" max="14076" width="15.7109375" style="19"/>
    <col min="14077" max="14077" width="21.28515625" style="19" bestFit="1" customWidth="1"/>
    <col min="14078" max="14078" width="15.140625" style="19" customWidth="1"/>
    <col min="14079" max="14082" width="16.140625" style="19" customWidth="1"/>
    <col min="14083" max="14320" width="15.7109375" style="19"/>
    <col min="14321" max="14321" width="19.140625" style="19" customWidth="1"/>
    <col min="14322" max="14322" width="15.140625" style="19" customWidth="1"/>
    <col min="14323" max="14326" width="16.140625" style="19" customWidth="1"/>
    <col min="14327" max="14332" width="15.7109375" style="19"/>
    <col min="14333" max="14333" width="21.28515625" style="19" bestFit="1" customWidth="1"/>
    <col min="14334" max="14334" width="15.140625" style="19" customWidth="1"/>
    <col min="14335" max="14338" width="16.140625" style="19" customWidth="1"/>
    <col min="14339" max="14576" width="15.7109375" style="19"/>
    <col min="14577" max="14577" width="19.140625" style="19" customWidth="1"/>
    <col min="14578" max="14578" width="15.140625" style="19" customWidth="1"/>
    <col min="14579" max="14582" width="16.140625" style="19" customWidth="1"/>
    <col min="14583" max="14588" width="15.7109375" style="19"/>
    <col min="14589" max="14589" width="21.28515625" style="19" bestFit="1" customWidth="1"/>
    <col min="14590" max="14590" width="15.140625" style="19" customWidth="1"/>
    <col min="14591" max="14594" width="16.140625" style="19" customWidth="1"/>
    <col min="14595" max="14832" width="15.7109375" style="19"/>
    <col min="14833" max="14833" width="19.140625" style="19" customWidth="1"/>
    <col min="14834" max="14834" width="15.140625" style="19" customWidth="1"/>
    <col min="14835" max="14838" width="16.140625" style="19" customWidth="1"/>
    <col min="14839" max="14844" width="15.7109375" style="19"/>
    <col min="14845" max="14845" width="21.28515625" style="19" bestFit="1" customWidth="1"/>
    <col min="14846" max="14846" width="15.140625" style="19" customWidth="1"/>
    <col min="14847" max="14850" width="16.140625" style="19" customWidth="1"/>
    <col min="14851" max="15088" width="15.7109375" style="19"/>
    <col min="15089" max="15089" width="19.140625" style="19" customWidth="1"/>
    <col min="15090" max="15090" width="15.140625" style="19" customWidth="1"/>
    <col min="15091" max="15094" width="16.140625" style="19" customWidth="1"/>
    <col min="15095" max="15100" width="15.7109375" style="19"/>
    <col min="15101" max="15101" width="21.28515625" style="19" bestFit="1" customWidth="1"/>
    <col min="15102" max="15102" width="15.140625" style="19" customWidth="1"/>
    <col min="15103" max="15106" width="16.140625" style="19" customWidth="1"/>
    <col min="15107" max="15344" width="15.7109375" style="19"/>
    <col min="15345" max="15345" width="19.140625" style="19" customWidth="1"/>
    <col min="15346" max="15346" width="15.140625" style="19" customWidth="1"/>
    <col min="15347" max="15350" width="16.140625" style="19" customWidth="1"/>
    <col min="15351" max="15356" width="15.7109375" style="19"/>
    <col min="15357" max="15357" width="21.28515625" style="19" bestFit="1" customWidth="1"/>
    <col min="15358" max="15358" width="15.140625" style="19" customWidth="1"/>
    <col min="15359" max="15362" width="16.140625" style="19" customWidth="1"/>
    <col min="15363" max="15600" width="15.7109375" style="19"/>
    <col min="15601" max="15601" width="19.140625" style="19" customWidth="1"/>
    <col min="15602" max="15602" width="15.140625" style="19" customWidth="1"/>
    <col min="15603" max="15606" width="16.140625" style="19" customWidth="1"/>
    <col min="15607" max="15612" width="15.7109375" style="19"/>
    <col min="15613" max="15613" width="21.28515625" style="19" bestFit="1" customWidth="1"/>
    <col min="15614" max="15614" width="15.140625" style="19" customWidth="1"/>
    <col min="15615" max="15618" width="16.140625" style="19" customWidth="1"/>
    <col min="15619" max="15856" width="15.7109375" style="19"/>
    <col min="15857" max="15857" width="19.140625" style="19" customWidth="1"/>
    <col min="15858" max="15858" width="15.140625" style="19" customWidth="1"/>
    <col min="15859" max="15862" width="16.140625" style="19" customWidth="1"/>
    <col min="15863" max="15868" width="15.7109375" style="19"/>
    <col min="15869" max="15869" width="21.28515625" style="19" bestFit="1" customWidth="1"/>
    <col min="15870" max="15870" width="15.140625" style="19" customWidth="1"/>
    <col min="15871" max="15874" width="16.140625" style="19" customWidth="1"/>
    <col min="15875" max="16112" width="15.7109375" style="19"/>
    <col min="16113" max="16113" width="19.140625" style="19" customWidth="1"/>
    <col min="16114" max="16114" width="15.140625" style="19" customWidth="1"/>
    <col min="16115" max="16118" width="16.140625" style="19" customWidth="1"/>
    <col min="16119" max="16124" width="15.7109375" style="19"/>
    <col min="16125" max="16125" width="21.28515625" style="19" bestFit="1" customWidth="1"/>
    <col min="16126" max="16126" width="15.140625" style="19" customWidth="1"/>
    <col min="16127" max="16130" width="16.140625" style="19" customWidth="1"/>
    <col min="16131" max="16368" width="15.7109375" style="19"/>
    <col min="16369" max="16369" width="19.140625" style="19" customWidth="1"/>
    <col min="16370" max="16370" width="15.140625" style="19" customWidth="1"/>
    <col min="16371" max="16374" width="16.140625" style="19" customWidth="1"/>
    <col min="16375" max="16384" width="15.7109375" style="19"/>
  </cols>
  <sheetData>
    <row r="1" spans="1:12" ht="33.75" customHeight="1" thickBot="1">
      <c r="A1" s="1017" t="s">
        <v>423</v>
      </c>
      <c r="B1" s="1017"/>
      <c r="C1" s="1017"/>
      <c r="D1" s="1017"/>
      <c r="E1" s="1017"/>
      <c r="F1" s="279"/>
    </row>
    <row r="2" spans="1:12" ht="42.75" customHeight="1" thickBot="1">
      <c r="A2" s="149" t="s">
        <v>68</v>
      </c>
      <c r="B2" s="239" t="s">
        <v>32</v>
      </c>
      <c r="C2" s="157" t="s">
        <v>193</v>
      </c>
      <c r="D2" s="157" t="s">
        <v>194</v>
      </c>
      <c r="E2" s="157" t="s">
        <v>195</v>
      </c>
    </row>
    <row r="3" spans="1:12" ht="21" customHeight="1">
      <c r="A3" s="2">
        <v>1399</v>
      </c>
      <c r="B3" s="3">
        <f>SUM(C3:E3)</f>
        <v>12779445</v>
      </c>
      <c r="C3" s="3">
        <v>1915810</v>
      </c>
      <c r="D3" s="3">
        <v>8038145</v>
      </c>
      <c r="E3" s="3">
        <v>2825490</v>
      </c>
    </row>
    <row r="4" spans="1:12" ht="21" customHeight="1">
      <c r="A4" s="2">
        <v>1400</v>
      </c>
      <c r="B4" s="3">
        <v>12585105</v>
      </c>
      <c r="C4" s="3">
        <v>1856751</v>
      </c>
      <c r="D4" s="3">
        <v>8315697</v>
      </c>
      <c r="E4" s="3">
        <v>2412657</v>
      </c>
      <c r="H4" s="340"/>
      <c r="I4" s="340"/>
      <c r="J4" s="340"/>
      <c r="K4" s="341"/>
    </row>
    <row r="5" spans="1:12" ht="21" customHeight="1" thickBot="1">
      <c r="A5" s="2">
        <v>1401</v>
      </c>
      <c r="B5" s="3">
        <f>SUM(C5:E5)</f>
        <v>12870157</v>
      </c>
      <c r="C5" s="3">
        <f>SUM(C6:C38)</f>
        <v>501622</v>
      </c>
      <c r="D5" s="3">
        <f t="shared" ref="D5:E5" si="0">SUM(D6:D38)</f>
        <v>10299744</v>
      </c>
      <c r="E5" s="3">
        <f t="shared" si="0"/>
        <v>2068791</v>
      </c>
      <c r="H5" s="342"/>
      <c r="I5" s="343"/>
      <c r="J5" s="343"/>
      <c r="K5" s="344"/>
      <c r="L5" s="326"/>
    </row>
    <row r="6" spans="1:12" ht="21" customHeight="1" thickBot="1">
      <c r="A6" s="5" t="s">
        <v>41</v>
      </c>
      <c r="B6" s="244">
        <f>SUM(C6:E6)</f>
        <v>592033</v>
      </c>
      <c r="C6" s="7">
        <v>26402</v>
      </c>
      <c r="D6" s="173">
        <v>441787</v>
      </c>
      <c r="E6" s="7">
        <v>123844</v>
      </c>
      <c r="H6" s="345"/>
      <c r="I6" s="346"/>
      <c r="J6" s="346"/>
      <c r="K6" s="347"/>
      <c r="L6" s="326"/>
    </row>
    <row r="7" spans="1:12" ht="21" customHeight="1" thickBot="1">
      <c r="A7" s="11" t="s">
        <v>42</v>
      </c>
      <c r="B7" s="245">
        <f t="shared" ref="B7:B38" si="1">SUM(C7:E7)</f>
        <v>333049</v>
      </c>
      <c r="C7" s="21">
        <v>5953</v>
      </c>
      <c r="D7" s="174">
        <v>244574</v>
      </c>
      <c r="E7" s="21">
        <v>82522</v>
      </c>
      <c r="H7" s="342"/>
      <c r="I7" s="343"/>
      <c r="J7" s="343"/>
      <c r="K7" s="344"/>
      <c r="L7" s="326"/>
    </row>
    <row r="8" spans="1:12" ht="21" customHeight="1" thickBot="1">
      <c r="A8" s="11" t="s">
        <v>43</v>
      </c>
      <c r="B8" s="245">
        <f t="shared" si="1"/>
        <v>168485</v>
      </c>
      <c r="C8" s="21">
        <v>4123</v>
      </c>
      <c r="D8" s="174">
        <v>122755</v>
      </c>
      <c r="E8" s="21">
        <v>41607</v>
      </c>
      <c r="H8" s="345"/>
      <c r="I8" s="346"/>
      <c r="J8" s="346"/>
      <c r="K8" s="347"/>
      <c r="L8" s="326"/>
    </row>
    <row r="9" spans="1:12" ht="21" customHeight="1" thickBot="1">
      <c r="A9" s="11" t="s">
        <v>0</v>
      </c>
      <c r="B9" s="245">
        <f t="shared" si="1"/>
        <v>1039995</v>
      </c>
      <c r="C9" s="21">
        <v>22491</v>
      </c>
      <c r="D9" s="174">
        <v>824830</v>
      </c>
      <c r="E9" s="21">
        <v>192674</v>
      </c>
      <c r="H9" s="342"/>
      <c r="I9" s="343"/>
      <c r="J9" s="343"/>
      <c r="K9" s="344"/>
      <c r="L9" s="326"/>
    </row>
    <row r="10" spans="1:12" ht="21" customHeight="1" thickBot="1">
      <c r="A10" s="11" t="s">
        <v>33</v>
      </c>
      <c r="B10" s="245">
        <f t="shared" si="1"/>
        <v>437842</v>
      </c>
      <c r="C10" s="21">
        <v>24554</v>
      </c>
      <c r="D10" s="174">
        <v>337161</v>
      </c>
      <c r="E10" s="21">
        <v>76127</v>
      </c>
      <c r="H10" s="342"/>
      <c r="I10" s="343"/>
      <c r="J10" s="343"/>
      <c r="K10" s="344"/>
      <c r="L10" s="326"/>
    </row>
    <row r="11" spans="1:12" ht="21" customHeight="1" thickBot="1">
      <c r="A11" s="11" t="s">
        <v>44</v>
      </c>
      <c r="B11" s="245">
        <f t="shared" si="1"/>
        <v>82380</v>
      </c>
      <c r="C11" s="21">
        <v>4623</v>
      </c>
      <c r="D11" s="174">
        <v>63822</v>
      </c>
      <c r="E11" s="21">
        <v>13935</v>
      </c>
      <c r="H11" s="345"/>
      <c r="I11" s="346"/>
      <c r="J11" s="346"/>
      <c r="K11" s="347"/>
      <c r="L11" s="326"/>
    </row>
    <row r="12" spans="1:12" ht="21" customHeight="1" thickBot="1">
      <c r="A12" s="11" t="s">
        <v>1</v>
      </c>
      <c r="B12" s="245">
        <f t="shared" si="1"/>
        <v>265670</v>
      </c>
      <c r="C12" s="21">
        <v>7591</v>
      </c>
      <c r="D12" s="174">
        <v>235188</v>
      </c>
      <c r="E12" s="21">
        <v>22891</v>
      </c>
      <c r="H12" s="342"/>
      <c r="I12" s="343"/>
      <c r="J12" s="343"/>
      <c r="K12" s="344"/>
      <c r="L12" s="326"/>
    </row>
    <row r="13" spans="1:12" ht="21" customHeight="1" thickBot="1">
      <c r="A13" s="11" t="s">
        <v>45</v>
      </c>
      <c r="B13" s="245">
        <f t="shared" si="1"/>
        <v>128653</v>
      </c>
      <c r="C13" s="21">
        <v>3160</v>
      </c>
      <c r="D13" s="174">
        <v>93084</v>
      </c>
      <c r="E13" s="21">
        <v>32409</v>
      </c>
      <c r="H13" s="345"/>
      <c r="I13" s="346"/>
      <c r="J13" s="346"/>
      <c r="K13" s="347"/>
      <c r="L13" s="326"/>
    </row>
    <row r="14" spans="1:12" ht="21" customHeight="1" thickBot="1">
      <c r="A14" s="11" t="s">
        <v>46</v>
      </c>
      <c r="B14" s="245">
        <f t="shared" si="1"/>
        <v>106502</v>
      </c>
      <c r="C14" s="21">
        <v>3445</v>
      </c>
      <c r="D14" s="174">
        <v>87197</v>
      </c>
      <c r="E14" s="21">
        <v>15860</v>
      </c>
      <c r="H14" s="345"/>
      <c r="I14" s="346"/>
      <c r="J14" s="346"/>
      <c r="K14" s="347"/>
      <c r="L14" s="326"/>
    </row>
    <row r="15" spans="1:12" ht="21" customHeight="1" thickBot="1">
      <c r="A15" s="11" t="s">
        <v>47</v>
      </c>
      <c r="B15" s="245">
        <f t="shared" si="1"/>
        <v>844542</v>
      </c>
      <c r="C15" s="21">
        <v>23867</v>
      </c>
      <c r="D15" s="174">
        <v>694926</v>
      </c>
      <c r="E15" s="21">
        <v>125749</v>
      </c>
      <c r="H15" s="342"/>
      <c r="I15" s="343"/>
      <c r="J15" s="343"/>
      <c r="K15" s="344"/>
      <c r="L15" s="326"/>
    </row>
    <row r="16" spans="1:12" ht="21" customHeight="1" thickBot="1">
      <c r="A16" s="11" t="s">
        <v>28</v>
      </c>
      <c r="B16" s="245">
        <f t="shared" si="1"/>
        <v>85281</v>
      </c>
      <c r="C16" s="21">
        <v>3307</v>
      </c>
      <c r="D16" s="174">
        <v>68272</v>
      </c>
      <c r="E16" s="21">
        <v>13702</v>
      </c>
      <c r="H16" s="342"/>
      <c r="I16" s="343"/>
      <c r="J16" s="343"/>
      <c r="K16" s="344"/>
      <c r="L16" s="326"/>
    </row>
    <row r="17" spans="1:12" ht="21" customHeight="1" thickBot="1">
      <c r="A17" s="11" t="s">
        <v>2</v>
      </c>
      <c r="B17" s="245">
        <f t="shared" si="1"/>
        <v>744579</v>
      </c>
      <c r="C17" s="21">
        <v>53019</v>
      </c>
      <c r="D17" s="174">
        <v>609689</v>
      </c>
      <c r="E17" s="21">
        <v>81871</v>
      </c>
      <c r="H17" s="345"/>
      <c r="I17" s="346"/>
      <c r="J17" s="346"/>
      <c r="K17" s="347"/>
      <c r="L17" s="326"/>
    </row>
    <row r="18" spans="1:12" ht="21" customHeight="1" thickBot="1">
      <c r="A18" s="11" t="s">
        <v>3</v>
      </c>
      <c r="B18" s="245">
        <f t="shared" si="1"/>
        <v>165365</v>
      </c>
      <c r="C18" s="21">
        <v>5791</v>
      </c>
      <c r="D18" s="174">
        <v>130826</v>
      </c>
      <c r="E18" s="21">
        <v>28748</v>
      </c>
      <c r="H18" s="342"/>
      <c r="I18" s="343"/>
      <c r="J18" s="343"/>
      <c r="K18" s="344"/>
      <c r="L18" s="326"/>
    </row>
    <row r="19" spans="1:12" ht="21" customHeight="1" thickBot="1">
      <c r="A19" s="11" t="s">
        <v>4</v>
      </c>
      <c r="B19" s="245">
        <f t="shared" si="1"/>
        <v>147693</v>
      </c>
      <c r="C19" s="21">
        <v>4442</v>
      </c>
      <c r="D19" s="174">
        <v>126081</v>
      </c>
      <c r="E19" s="21">
        <v>17170</v>
      </c>
      <c r="H19" s="345"/>
      <c r="I19" s="346"/>
      <c r="J19" s="346"/>
      <c r="K19" s="347"/>
      <c r="L19" s="326"/>
    </row>
    <row r="20" spans="1:12" ht="21" customHeight="1" thickBot="1">
      <c r="A20" s="11" t="s">
        <v>48</v>
      </c>
      <c r="B20" s="245">
        <f t="shared" si="1"/>
        <v>200271</v>
      </c>
      <c r="C20" s="21">
        <v>14456</v>
      </c>
      <c r="D20" s="174">
        <v>167184</v>
      </c>
      <c r="E20" s="21">
        <v>18631</v>
      </c>
      <c r="H20" s="345"/>
      <c r="I20" s="346"/>
      <c r="J20" s="346"/>
      <c r="K20" s="347"/>
      <c r="L20" s="326"/>
    </row>
    <row r="21" spans="1:12" ht="21" customHeight="1" thickBot="1">
      <c r="A21" s="11" t="s">
        <v>49</v>
      </c>
      <c r="B21" s="245">
        <f t="shared" si="1"/>
        <v>1214547</v>
      </c>
      <c r="C21" s="21">
        <v>54200</v>
      </c>
      <c r="D21" s="174">
        <v>995521</v>
      </c>
      <c r="E21" s="21">
        <v>164826</v>
      </c>
      <c r="H21" s="342"/>
      <c r="I21" s="343"/>
      <c r="J21" s="343"/>
      <c r="K21" s="344"/>
      <c r="L21" s="326"/>
    </row>
    <row r="22" spans="1:12" ht="21" customHeight="1" thickBot="1">
      <c r="A22" s="11" t="s">
        <v>50</v>
      </c>
      <c r="B22" s="245">
        <f t="shared" si="1"/>
        <v>645842</v>
      </c>
      <c r="C22" s="21">
        <v>30500</v>
      </c>
      <c r="D22" s="174">
        <v>530228</v>
      </c>
      <c r="E22" s="21">
        <v>85114</v>
      </c>
      <c r="H22" s="342"/>
      <c r="I22" s="343"/>
      <c r="J22" s="343"/>
      <c r="K22" s="344"/>
      <c r="L22" s="326"/>
    </row>
    <row r="23" spans="1:12" ht="21" customHeight="1" thickBot="1">
      <c r="A23" s="11" t="s">
        <v>51</v>
      </c>
      <c r="B23" s="245">
        <f t="shared" si="1"/>
        <v>1258660</v>
      </c>
      <c r="C23" s="21">
        <v>39554</v>
      </c>
      <c r="D23" s="174">
        <v>1100364</v>
      </c>
      <c r="E23" s="21">
        <v>118742</v>
      </c>
      <c r="H23" s="345"/>
      <c r="I23" s="346"/>
      <c r="J23" s="346"/>
      <c r="K23" s="347"/>
      <c r="L23" s="326"/>
    </row>
    <row r="24" spans="1:12" ht="21" customHeight="1" thickBot="1">
      <c r="A24" s="11" t="s">
        <v>5</v>
      </c>
      <c r="B24" s="245">
        <f t="shared" si="1"/>
        <v>664216</v>
      </c>
      <c r="C24" s="21">
        <v>20535</v>
      </c>
      <c r="D24" s="174">
        <v>501885</v>
      </c>
      <c r="E24" s="21">
        <v>141796</v>
      </c>
      <c r="H24" s="342"/>
      <c r="I24" s="343"/>
      <c r="J24" s="343"/>
      <c r="K24" s="344"/>
      <c r="L24" s="326"/>
    </row>
    <row r="25" spans="1:12" ht="21" customHeight="1" thickBot="1">
      <c r="A25" s="11" t="s">
        <v>52</v>
      </c>
      <c r="B25" s="245">
        <f t="shared" si="1"/>
        <v>220697</v>
      </c>
      <c r="C25" s="21">
        <v>13276</v>
      </c>
      <c r="D25" s="174">
        <v>184327</v>
      </c>
      <c r="E25" s="21">
        <v>23094</v>
      </c>
      <c r="H25" s="345"/>
      <c r="I25" s="346"/>
      <c r="J25" s="346"/>
      <c r="K25" s="347"/>
      <c r="L25" s="326"/>
    </row>
    <row r="26" spans="1:12" ht="21" customHeight="1" thickBot="1">
      <c r="A26" s="11" t="s">
        <v>6</v>
      </c>
      <c r="B26" s="245">
        <f t="shared" si="1"/>
        <v>227162</v>
      </c>
      <c r="C26" s="21">
        <v>5005</v>
      </c>
      <c r="D26" s="174">
        <v>185521</v>
      </c>
      <c r="E26" s="21">
        <v>36636</v>
      </c>
      <c r="H26" s="342"/>
      <c r="I26" s="343"/>
      <c r="J26" s="343"/>
      <c r="K26" s="344"/>
      <c r="L26" s="326"/>
    </row>
    <row r="27" spans="1:12" ht="21" customHeight="1" thickBot="1">
      <c r="A27" s="11" t="s">
        <v>53</v>
      </c>
      <c r="B27" s="245">
        <f t="shared" si="1"/>
        <v>171698</v>
      </c>
      <c r="C27" s="21">
        <v>6199</v>
      </c>
      <c r="D27" s="174">
        <v>118666</v>
      </c>
      <c r="E27" s="21">
        <v>46833</v>
      </c>
      <c r="H27" s="345"/>
      <c r="I27" s="346"/>
      <c r="J27" s="346"/>
      <c r="K27" s="347"/>
      <c r="L27" s="326"/>
    </row>
    <row r="28" spans="1:12" ht="21" customHeight="1" thickBot="1">
      <c r="A28" s="11" t="s">
        <v>54</v>
      </c>
      <c r="B28" s="245">
        <f t="shared" si="1"/>
        <v>449886</v>
      </c>
      <c r="C28" s="21">
        <v>23579</v>
      </c>
      <c r="D28" s="174">
        <v>356762</v>
      </c>
      <c r="E28" s="21">
        <v>69545</v>
      </c>
      <c r="H28" s="342"/>
      <c r="I28" s="343"/>
      <c r="J28" s="343"/>
      <c r="K28" s="344"/>
      <c r="L28" s="326"/>
    </row>
    <row r="29" spans="1:12" ht="21" customHeight="1" thickBot="1">
      <c r="A29" s="11" t="s">
        <v>55</v>
      </c>
      <c r="B29" s="245">
        <f t="shared" si="1"/>
        <v>205113</v>
      </c>
      <c r="C29" s="21">
        <v>4694</v>
      </c>
      <c r="D29" s="174">
        <v>152510</v>
      </c>
      <c r="E29" s="21">
        <v>47909</v>
      </c>
      <c r="H29" s="345"/>
      <c r="I29" s="346"/>
      <c r="J29" s="346"/>
      <c r="K29" s="347"/>
      <c r="L29" s="326"/>
    </row>
    <row r="30" spans="1:12" ht="21" customHeight="1" thickBot="1">
      <c r="A30" s="11" t="s">
        <v>56</v>
      </c>
      <c r="B30" s="244">
        <f t="shared" si="1"/>
        <v>78566</v>
      </c>
      <c r="C30" s="7">
        <v>7479</v>
      </c>
      <c r="D30" s="173">
        <v>63546</v>
      </c>
      <c r="E30" s="7">
        <v>7541</v>
      </c>
      <c r="H30" s="342"/>
      <c r="I30" s="343"/>
      <c r="J30" s="343"/>
      <c r="K30" s="344"/>
      <c r="L30" s="326"/>
    </row>
    <row r="31" spans="1:12" ht="21" customHeight="1" thickBot="1">
      <c r="A31" s="11" t="s">
        <v>7</v>
      </c>
      <c r="B31" s="245">
        <f t="shared" si="1"/>
        <v>223817</v>
      </c>
      <c r="C31" s="21">
        <v>6916</v>
      </c>
      <c r="D31" s="174">
        <v>180857</v>
      </c>
      <c r="E31" s="21">
        <v>36044</v>
      </c>
      <c r="H31" s="345"/>
      <c r="I31" s="346"/>
      <c r="J31" s="346"/>
      <c r="K31" s="347"/>
      <c r="L31" s="326"/>
    </row>
    <row r="32" spans="1:12" ht="21" customHeight="1" thickBot="1">
      <c r="A32" s="11" t="s">
        <v>57</v>
      </c>
      <c r="B32" s="245">
        <f t="shared" si="1"/>
        <v>359559</v>
      </c>
      <c r="C32" s="21">
        <v>9702</v>
      </c>
      <c r="D32" s="174">
        <v>264221</v>
      </c>
      <c r="E32" s="21">
        <v>85636</v>
      </c>
      <c r="H32" s="342"/>
      <c r="I32" s="343"/>
      <c r="J32" s="343"/>
      <c r="K32" s="344"/>
      <c r="L32" s="326"/>
    </row>
    <row r="33" spans="1:12" ht="21" customHeight="1" thickBot="1">
      <c r="A33" s="11" t="s">
        <v>8</v>
      </c>
      <c r="B33" s="245">
        <f t="shared" si="1"/>
        <v>184013</v>
      </c>
      <c r="C33" s="21">
        <v>6153</v>
      </c>
      <c r="D33" s="174">
        <v>132396</v>
      </c>
      <c r="E33" s="21">
        <v>45464</v>
      </c>
      <c r="H33" s="345"/>
      <c r="I33" s="346"/>
      <c r="J33" s="346"/>
      <c r="K33" s="347"/>
      <c r="L33" s="326"/>
    </row>
    <row r="34" spans="1:12" ht="21" customHeight="1" thickBot="1">
      <c r="A34" s="11" t="s">
        <v>9</v>
      </c>
      <c r="B34" s="245">
        <f t="shared" si="1"/>
        <v>540889</v>
      </c>
      <c r="C34" s="21">
        <v>19554</v>
      </c>
      <c r="D34" s="174">
        <v>405169</v>
      </c>
      <c r="E34" s="21">
        <v>116166</v>
      </c>
      <c r="H34" s="342"/>
      <c r="I34" s="343"/>
      <c r="J34" s="343"/>
      <c r="K34" s="344"/>
      <c r="L34" s="326"/>
    </row>
    <row r="35" spans="1:12" ht="21" customHeight="1" thickBot="1">
      <c r="A35" s="11" t="s">
        <v>58</v>
      </c>
      <c r="B35" s="245">
        <f t="shared" si="1"/>
        <v>279535</v>
      </c>
      <c r="C35" s="21">
        <v>12744</v>
      </c>
      <c r="D35" s="174">
        <v>217773</v>
      </c>
      <c r="E35" s="21">
        <v>49018</v>
      </c>
      <c r="H35" s="345"/>
      <c r="I35" s="346"/>
      <c r="J35" s="346"/>
      <c r="K35" s="347"/>
      <c r="L35" s="326"/>
    </row>
    <row r="36" spans="1:12" ht="21" customHeight="1" thickBot="1">
      <c r="A36" s="11" t="s">
        <v>10</v>
      </c>
      <c r="B36" s="245">
        <f t="shared" si="1"/>
        <v>289524</v>
      </c>
      <c r="C36" s="21">
        <v>16729</v>
      </c>
      <c r="D36" s="174">
        <v>253342</v>
      </c>
      <c r="E36" s="21">
        <v>19453</v>
      </c>
      <c r="H36" s="342"/>
      <c r="I36" s="343"/>
      <c r="J36" s="343"/>
      <c r="K36" s="344"/>
      <c r="L36" s="326"/>
    </row>
    <row r="37" spans="1:12" ht="21" customHeight="1" thickBot="1">
      <c r="A37" s="11" t="s">
        <v>11</v>
      </c>
      <c r="B37" s="245">
        <f t="shared" si="1"/>
        <v>208244</v>
      </c>
      <c r="C37" s="21">
        <v>4916</v>
      </c>
      <c r="D37" s="174">
        <v>154858</v>
      </c>
      <c r="E37" s="21">
        <v>48470</v>
      </c>
      <c r="H37" s="345"/>
      <c r="I37" s="346"/>
      <c r="J37" s="346"/>
      <c r="K37" s="347"/>
      <c r="L37" s="326"/>
    </row>
    <row r="38" spans="1:12" ht="21" customHeight="1" thickBot="1">
      <c r="A38" s="11" t="s">
        <v>59</v>
      </c>
      <c r="B38" s="245">
        <f t="shared" si="1"/>
        <v>305849</v>
      </c>
      <c r="C38" s="21">
        <v>12663</v>
      </c>
      <c r="D38" s="174">
        <v>254422</v>
      </c>
      <c r="E38" s="21">
        <v>38764</v>
      </c>
      <c r="L38" s="326"/>
    </row>
    <row r="39" spans="1:12" ht="12.75" customHeight="1">
      <c r="A39" s="1052" t="s">
        <v>457</v>
      </c>
      <c r="B39" s="1052"/>
      <c r="C39" s="1052"/>
      <c r="D39" s="1052"/>
      <c r="E39" s="1052"/>
    </row>
    <row r="40" spans="1:12" ht="30" customHeight="1">
      <c r="A40" s="1053"/>
      <c r="B40" s="1053"/>
      <c r="C40" s="1053"/>
      <c r="D40" s="1053"/>
      <c r="E40" s="1053"/>
    </row>
    <row r="41" spans="1:12" ht="12.75" customHeight="1">
      <c r="A41" s="26"/>
      <c r="B41" s="26"/>
      <c r="C41" s="150"/>
      <c r="D41" s="150"/>
      <c r="E41" s="150"/>
    </row>
    <row r="42" spans="1:12" ht="12.75" customHeight="1">
      <c r="A42" s="26"/>
      <c r="B42" s="26"/>
      <c r="C42" s="150"/>
      <c r="D42" s="150"/>
      <c r="E42" s="150"/>
    </row>
  </sheetData>
  <sortState ref="G5:K37">
    <sortCondition ref="G5"/>
  </sortState>
  <mergeCells count="2">
    <mergeCell ref="A1:E1"/>
    <mergeCell ref="A39:E40"/>
  </mergeCells>
  <printOptions horizontalCentered="1" verticalCentered="1"/>
  <pageMargins left="0.39370078740157483" right="0.59055118110236227" top="0.19685039370078741" bottom="0.39370078740157483" header="0" footer="0"/>
  <pageSetup paperSize="9" scale="94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64C7A-CD8A-4A5C-9857-47C763C2D118}">
  <sheetPr>
    <tabColor indexed="24"/>
    <pageSetUpPr fitToPage="1"/>
  </sheetPr>
  <dimension ref="A1:L41"/>
  <sheetViews>
    <sheetView rightToLeft="1" view="pageBreakPreview" zoomScale="60" zoomScaleNormal="100" workbookViewId="0">
      <selection sqref="A1:D1"/>
    </sheetView>
  </sheetViews>
  <sheetFormatPr defaultColWidth="15.7109375" defaultRowHeight="22.5"/>
  <cols>
    <col min="1" max="1" width="23" style="28" customWidth="1"/>
    <col min="2" max="4" width="21.85546875" style="19" customWidth="1"/>
    <col min="5" max="239" width="15.7109375" style="19"/>
    <col min="240" max="240" width="19.140625" style="19" customWidth="1"/>
    <col min="241" max="241" width="15.140625" style="19" customWidth="1"/>
    <col min="242" max="245" width="16.140625" style="19" customWidth="1"/>
    <col min="246" max="251" width="15.7109375" style="19"/>
    <col min="252" max="252" width="21.28515625" style="19" bestFit="1" customWidth="1"/>
    <col min="253" max="253" width="15.140625" style="19" customWidth="1"/>
    <col min="254" max="257" width="16.140625" style="19" customWidth="1"/>
    <col min="258" max="495" width="15.7109375" style="19"/>
    <col min="496" max="496" width="19.140625" style="19" customWidth="1"/>
    <col min="497" max="497" width="15.140625" style="19" customWidth="1"/>
    <col min="498" max="501" width="16.140625" style="19" customWidth="1"/>
    <col min="502" max="507" width="15.7109375" style="19"/>
    <col min="508" max="508" width="21.28515625" style="19" bestFit="1" customWidth="1"/>
    <col min="509" max="509" width="15.140625" style="19" customWidth="1"/>
    <col min="510" max="513" width="16.140625" style="19" customWidth="1"/>
    <col min="514" max="751" width="15.7109375" style="19"/>
    <col min="752" max="752" width="19.140625" style="19" customWidth="1"/>
    <col min="753" max="753" width="15.140625" style="19" customWidth="1"/>
    <col min="754" max="757" width="16.140625" style="19" customWidth="1"/>
    <col min="758" max="763" width="15.7109375" style="19"/>
    <col min="764" max="764" width="21.28515625" style="19" bestFit="1" customWidth="1"/>
    <col min="765" max="765" width="15.140625" style="19" customWidth="1"/>
    <col min="766" max="769" width="16.140625" style="19" customWidth="1"/>
    <col min="770" max="1007" width="15.7109375" style="19"/>
    <col min="1008" max="1008" width="19.140625" style="19" customWidth="1"/>
    <col min="1009" max="1009" width="15.140625" style="19" customWidth="1"/>
    <col min="1010" max="1013" width="16.140625" style="19" customWidth="1"/>
    <col min="1014" max="1019" width="15.7109375" style="19"/>
    <col min="1020" max="1020" width="21.28515625" style="19" bestFit="1" customWidth="1"/>
    <col min="1021" max="1021" width="15.140625" style="19" customWidth="1"/>
    <col min="1022" max="1025" width="16.140625" style="19" customWidth="1"/>
    <col min="1026" max="1263" width="15.7109375" style="19"/>
    <col min="1264" max="1264" width="19.140625" style="19" customWidth="1"/>
    <col min="1265" max="1265" width="15.140625" style="19" customWidth="1"/>
    <col min="1266" max="1269" width="16.140625" style="19" customWidth="1"/>
    <col min="1270" max="1275" width="15.7109375" style="19"/>
    <col min="1276" max="1276" width="21.28515625" style="19" bestFit="1" customWidth="1"/>
    <col min="1277" max="1277" width="15.140625" style="19" customWidth="1"/>
    <col min="1278" max="1281" width="16.140625" style="19" customWidth="1"/>
    <col min="1282" max="1519" width="15.7109375" style="19"/>
    <col min="1520" max="1520" width="19.140625" style="19" customWidth="1"/>
    <col min="1521" max="1521" width="15.140625" style="19" customWidth="1"/>
    <col min="1522" max="1525" width="16.140625" style="19" customWidth="1"/>
    <col min="1526" max="1531" width="15.7109375" style="19"/>
    <col min="1532" max="1532" width="21.28515625" style="19" bestFit="1" customWidth="1"/>
    <col min="1533" max="1533" width="15.140625" style="19" customWidth="1"/>
    <col min="1534" max="1537" width="16.140625" style="19" customWidth="1"/>
    <col min="1538" max="1775" width="15.7109375" style="19"/>
    <col min="1776" max="1776" width="19.140625" style="19" customWidth="1"/>
    <col min="1777" max="1777" width="15.140625" style="19" customWidth="1"/>
    <col min="1778" max="1781" width="16.140625" style="19" customWidth="1"/>
    <col min="1782" max="1787" width="15.7109375" style="19"/>
    <col min="1788" max="1788" width="21.28515625" style="19" bestFit="1" customWidth="1"/>
    <col min="1789" max="1789" width="15.140625" style="19" customWidth="1"/>
    <col min="1790" max="1793" width="16.140625" style="19" customWidth="1"/>
    <col min="1794" max="2031" width="15.7109375" style="19"/>
    <col min="2032" max="2032" width="19.140625" style="19" customWidth="1"/>
    <col min="2033" max="2033" width="15.140625" style="19" customWidth="1"/>
    <col min="2034" max="2037" width="16.140625" style="19" customWidth="1"/>
    <col min="2038" max="2043" width="15.7109375" style="19"/>
    <col min="2044" max="2044" width="21.28515625" style="19" bestFit="1" customWidth="1"/>
    <col min="2045" max="2045" width="15.140625" style="19" customWidth="1"/>
    <col min="2046" max="2049" width="16.140625" style="19" customWidth="1"/>
    <col min="2050" max="2287" width="15.7109375" style="19"/>
    <col min="2288" max="2288" width="19.140625" style="19" customWidth="1"/>
    <col min="2289" max="2289" width="15.140625" style="19" customWidth="1"/>
    <col min="2290" max="2293" width="16.140625" style="19" customWidth="1"/>
    <col min="2294" max="2299" width="15.7109375" style="19"/>
    <col min="2300" max="2300" width="21.28515625" style="19" bestFit="1" customWidth="1"/>
    <col min="2301" max="2301" width="15.140625" style="19" customWidth="1"/>
    <col min="2302" max="2305" width="16.140625" style="19" customWidth="1"/>
    <col min="2306" max="2543" width="15.7109375" style="19"/>
    <col min="2544" max="2544" width="19.140625" style="19" customWidth="1"/>
    <col min="2545" max="2545" width="15.140625" style="19" customWidth="1"/>
    <col min="2546" max="2549" width="16.140625" style="19" customWidth="1"/>
    <col min="2550" max="2555" width="15.7109375" style="19"/>
    <col min="2556" max="2556" width="21.28515625" style="19" bestFit="1" customWidth="1"/>
    <col min="2557" max="2557" width="15.140625" style="19" customWidth="1"/>
    <col min="2558" max="2561" width="16.140625" style="19" customWidth="1"/>
    <col min="2562" max="2799" width="15.7109375" style="19"/>
    <col min="2800" max="2800" width="19.140625" style="19" customWidth="1"/>
    <col min="2801" max="2801" width="15.140625" style="19" customWidth="1"/>
    <col min="2802" max="2805" width="16.140625" style="19" customWidth="1"/>
    <col min="2806" max="2811" width="15.7109375" style="19"/>
    <col min="2812" max="2812" width="21.28515625" style="19" bestFit="1" customWidth="1"/>
    <col min="2813" max="2813" width="15.140625" style="19" customWidth="1"/>
    <col min="2814" max="2817" width="16.140625" style="19" customWidth="1"/>
    <col min="2818" max="3055" width="15.7109375" style="19"/>
    <col min="3056" max="3056" width="19.140625" style="19" customWidth="1"/>
    <col min="3057" max="3057" width="15.140625" style="19" customWidth="1"/>
    <col min="3058" max="3061" width="16.140625" style="19" customWidth="1"/>
    <col min="3062" max="3067" width="15.7109375" style="19"/>
    <col min="3068" max="3068" width="21.28515625" style="19" bestFit="1" customWidth="1"/>
    <col min="3069" max="3069" width="15.140625" style="19" customWidth="1"/>
    <col min="3070" max="3073" width="16.140625" style="19" customWidth="1"/>
    <col min="3074" max="3311" width="15.7109375" style="19"/>
    <col min="3312" max="3312" width="19.140625" style="19" customWidth="1"/>
    <col min="3313" max="3313" width="15.140625" style="19" customWidth="1"/>
    <col min="3314" max="3317" width="16.140625" style="19" customWidth="1"/>
    <col min="3318" max="3323" width="15.7109375" style="19"/>
    <col min="3324" max="3324" width="21.28515625" style="19" bestFit="1" customWidth="1"/>
    <col min="3325" max="3325" width="15.140625" style="19" customWidth="1"/>
    <col min="3326" max="3329" width="16.140625" style="19" customWidth="1"/>
    <col min="3330" max="3567" width="15.7109375" style="19"/>
    <col min="3568" max="3568" width="19.140625" style="19" customWidth="1"/>
    <col min="3569" max="3569" width="15.140625" style="19" customWidth="1"/>
    <col min="3570" max="3573" width="16.140625" style="19" customWidth="1"/>
    <col min="3574" max="3579" width="15.7109375" style="19"/>
    <col min="3580" max="3580" width="21.28515625" style="19" bestFit="1" customWidth="1"/>
    <col min="3581" max="3581" width="15.140625" style="19" customWidth="1"/>
    <col min="3582" max="3585" width="16.140625" style="19" customWidth="1"/>
    <col min="3586" max="3823" width="15.7109375" style="19"/>
    <col min="3824" max="3824" width="19.140625" style="19" customWidth="1"/>
    <col min="3825" max="3825" width="15.140625" style="19" customWidth="1"/>
    <col min="3826" max="3829" width="16.140625" style="19" customWidth="1"/>
    <col min="3830" max="3835" width="15.7109375" style="19"/>
    <col min="3836" max="3836" width="21.28515625" style="19" bestFit="1" customWidth="1"/>
    <col min="3837" max="3837" width="15.140625" style="19" customWidth="1"/>
    <col min="3838" max="3841" width="16.140625" style="19" customWidth="1"/>
    <col min="3842" max="4079" width="15.7109375" style="19"/>
    <col min="4080" max="4080" width="19.140625" style="19" customWidth="1"/>
    <col min="4081" max="4081" width="15.140625" style="19" customWidth="1"/>
    <col min="4082" max="4085" width="16.140625" style="19" customWidth="1"/>
    <col min="4086" max="4091" width="15.7109375" style="19"/>
    <col min="4092" max="4092" width="21.28515625" style="19" bestFit="1" customWidth="1"/>
    <col min="4093" max="4093" width="15.140625" style="19" customWidth="1"/>
    <col min="4094" max="4097" width="16.140625" style="19" customWidth="1"/>
    <col min="4098" max="4335" width="15.7109375" style="19"/>
    <col min="4336" max="4336" width="19.140625" style="19" customWidth="1"/>
    <col min="4337" max="4337" width="15.140625" style="19" customWidth="1"/>
    <col min="4338" max="4341" width="16.140625" style="19" customWidth="1"/>
    <col min="4342" max="4347" width="15.7109375" style="19"/>
    <col min="4348" max="4348" width="21.28515625" style="19" bestFit="1" customWidth="1"/>
    <col min="4349" max="4349" width="15.140625" style="19" customWidth="1"/>
    <col min="4350" max="4353" width="16.140625" style="19" customWidth="1"/>
    <col min="4354" max="4591" width="15.7109375" style="19"/>
    <col min="4592" max="4592" width="19.140625" style="19" customWidth="1"/>
    <col min="4593" max="4593" width="15.140625" style="19" customWidth="1"/>
    <col min="4594" max="4597" width="16.140625" style="19" customWidth="1"/>
    <col min="4598" max="4603" width="15.7109375" style="19"/>
    <col min="4604" max="4604" width="21.28515625" style="19" bestFit="1" customWidth="1"/>
    <col min="4605" max="4605" width="15.140625" style="19" customWidth="1"/>
    <col min="4606" max="4609" width="16.140625" style="19" customWidth="1"/>
    <col min="4610" max="4847" width="15.7109375" style="19"/>
    <col min="4848" max="4848" width="19.140625" style="19" customWidth="1"/>
    <col min="4849" max="4849" width="15.140625" style="19" customWidth="1"/>
    <col min="4850" max="4853" width="16.140625" style="19" customWidth="1"/>
    <col min="4854" max="4859" width="15.7109375" style="19"/>
    <col min="4860" max="4860" width="21.28515625" style="19" bestFit="1" customWidth="1"/>
    <col min="4861" max="4861" width="15.140625" style="19" customWidth="1"/>
    <col min="4862" max="4865" width="16.140625" style="19" customWidth="1"/>
    <col min="4866" max="5103" width="15.7109375" style="19"/>
    <col min="5104" max="5104" width="19.140625" style="19" customWidth="1"/>
    <col min="5105" max="5105" width="15.140625" style="19" customWidth="1"/>
    <col min="5106" max="5109" width="16.140625" style="19" customWidth="1"/>
    <col min="5110" max="5115" width="15.7109375" style="19"/>
    <col min="5116" max="5116" width="21.28515625" style="19" bestFit="1" customWidth="1"/>
    <col min="5117" max="5117" width="15.140625" style="19" customWidth="1"/>
    <col min="5118" max="5121" width="16.140625" style="19" customWidth="1"/>
    <col min="5122" max="5359" width="15.7109375" style="19"/>
    <col min="5360" max="5360" width="19.140625" style="19" customWidth="1"/>
    <col min="5361" max="5361" width="15.140625" style="19" customWidth="1"/>
    <col min="5362" max="5365" width="16.140625" style="19" customWidth="1"/>
    <col min="5366" max="5371" width="15.7109375" style="19"/>
    <col min="5372" max="5372" width="21.28515625" style="19" bestFit="1" customWidth="1"/>
    <col min="5373" max="5373" width="15.140625" style="19" customWidth="1"/>
    <col min="5374" max="5377" width="16.140625" style="19" customWidth="1"/>
    <col min="5378" max="5615" width="15.7109375" style="19"/>
    <col min="5616" max="5616" width="19.140625" style="19" customWidth="1"/>
    <col min="5617" max="5617" width="15.140625" style="19" customWidth="1"/>
    <col min="5618" max="5621" width="16.140625" style="19" customWidth="1"/>
    <col min="5622" max="5627" width="15.7109375" style="19"/>
    <col min="5628" max="5628" width="21.28515625" style="19" bestFit="1" customWidth="1"/>
    <col min="5629" max="5629" width="15.140625" style="19" customWidth="1"/>
    <col min="5630" max="5633" width="16.140625" style="19" customWidth="1"/>
    <col min="5634" max="5871" width="15.7109375" style="19"/>
    <col min="5872" max="5872" width="19.140625" style="19" customWidth="1"/>
    <col min="5873" max="5873" width="15.140625" style="19" customWidth="1"/>
    <col min="5874" max="5877" width="16.140625" style="19" customWidth="1"/>
    <col min="5878" max="5883" width="15.7109375" style="19"/>
    <col min="5884" max="5884" width="21.28515625" style="19" bestFit="1" customWidth="1"/>
    <col min="5885" max="5885" width="15.140625" style="19" customWidth="1"/>
    <col min="5886" max="5889" width="16.140625" style="19" customWidth="1"/>
    <col min="5890" max="6127" width="15.7109375" style="19"/>
    <col min="6128" max="6128" width="19.140625" style="19" customWidth="1"/>
    <col min="6129" max="6129" width="15.140625" style="19" customWidth="1"/>
    <col min="6130" max="6133" width="16.140625" style="19" customWidth="1"/>
    <col min="6134" max="6139" width="15.7109375" style="19"/>
    <col min="6140" max="6140" width="21.28515625" style="19" bestFit="1" customWidth="1"/>
    <col min="6141" max="6141" width="15.140625" style="19" customWidth="1"/>
    <col min="6142" max="6145" width="16.140625" style="19" customWidth="1"/>
    <col min="6146" max="6383" width="15.7109375" style="19"/>
    <col min="6384" max="6384" width="19.140625" style="19" customWidth="1"/>
    <col min="6385" max="6385" width="15.140625" style="19" customWidth="1"/>
    <col min="6386" max="6389" width="16.140625" style="19" customWidth="1"/>
    <col min="6390" max="6395" width="15.7109375" style="19"/>
    <col min="6396" max="6396" width="21.28515625" style="19" bestFit="1" customWidth="1"/>
    <col min="6397" max="6397" width="15.140625" style="19" customWidth="1"/>
    <col min="6398" max="6401" width="16.140625" style="19" customWidth="1"/>
    <col min="6402" max="6639" width="15.7109375" style="19"/>
    <col min="6640" max="6640" width="19.140625" style="19" customWidth="1"/>
    <col min="6641" max="6641" width="15.140625" style="19" customWidth="1"/>
    <col min="6642" max="6645" width="16.140625" style="19" customWidth="1"/>
    <col min="6646" max="6651" width="15.7109375" style="19"/>
    <col min="6652" max="6652" width="21.28515625" style="19" bestFit="1" customWidth="1"/>
    <col min="6653" max="6653" width="15.140625" style="19" customWidth="1"/>
    <col min="6654" max="6657" width="16.140625" style="19" customWidth="1"/>
    <col min="6658" max="6895" width="15.7109375" style="19"/>
    <col min="6896" max="6896" width="19.140625" style="19" customWidth="1"/>
    <col min="6897" max="6897" width="15.140625" style="19" customWidth="1"/>
    <col min="6898" max="6901" width="16.140625" style="19" customWidth="1"/>
    <col min="6902" max="6907" width="15.7109375" style="19"/>
    <col min="6908" max="6908" width="21.28515625" style="19" bestFit="1" customWidth="1"/>
    <col min="6909" max="6909" width="15.140625" style="19" customWidth="1"/>
    <col min="6910" max="6913" width="16.140625" style="19" customWidth="1"/>
    <col min="6914" max="7151" width="15.7109375" style="19"/>
    <col min="7152" max="7152" width="19.140625" style="19" customWidth="1"/>
    <col min="7153" max="7153" width="15.140625" style="19" customWidth="1"/>
    <col min="7154" max="7157" width="16.140625" style="19" customWidth="1"/>
    <col min="7158" max="7163" width="15.7109375" style="19"/>
    <col min="7164" max="7164" width="21.28515625" style="19" bestFit="1" customWidth="1"/>
    <col min="7165" max="7165" width="15.140625" style="19" customWidth="1"/>
    <col min="7166" max="7169" width="16.140625" style="19" customWidth="1"/>
    <col min="7170" max="7407" width="15.7109375" style="19"/>
    <col min="7408" max="7408" width="19.140625" style="19" customWidth="1"/>
    <col min="7409" max="7409" width="15.140625" style="19" customWidth="1"/>
    <col min="7410" max="7413" width="16.140625" style="19" customWidth="1"/>
    <col min="7414" max="7419" width="15.7109375" style="19"/>
    <col min="7420" max="7420" width="21.28515625" style="19" bestFit="1" customWidth="1"/>
    <col min="7421" max="7421" width="15.140625" style="19" customWidth="1"/>
    <col min="7422" max="7425" width="16.140625" style="19" customWidth="1"/>
    <col min="7426" max="7663" width="15.7109375" style="19"/>
    <col min="7664" max="7664" width="19.140625" style="19" customWidth="1"/>
    <col min="7665" max="7665" width="15.140625" style="19" customWidth="1"/>
    <col min="7666" max="7669" width="16.140625" style="19" customWidth="1"/>
    <col min="7670" max="7675" width="15.7109375" style="19"/>
    <col min="7676" max="7676" width="21.28515625" style="19" bestFit="1" customWidth="1"/>
    <col min="7677" max="7677" width="15.140625" style="19" customWidth="1"/>
    <col min="7678" max="7681" width="16.140625" style="19" customWidth="1"/>
    <col min="7682" max="7919" width="15.7109375" style="19"/>
    <col min="7920" max="7920" width="19.140625" style="19" customWidth="1"/>
    <col min="7921" max="7921" width="15.140625" style="19" customWidth="1"/>
    <col min="7922" max="7925" width="16.140625" style="19" customWidth="1"/>
    <col min="7926" max="7931" width="15.7109375" style="19"/>
    <col min="7932" max="7932" width="21.28515625" style="19" bestFit="1" customWidth="1"/>
    <col min="7933" max="7933" width="15.140625" style="19" customWidth="1"/>
    <col min="7934" max="7937" width="16.140625" style="19" customWidth="1"/>
    <col min="7938" max="8175" width="15.7109375" style="19"/>
    <col min="8176" max="8176" width="19.140625" style="19" customWidth="1"/>
    <col min="8177" max="8177" width="15.140625" style="19" customWidth="1"/>
    <col min="8178" max="8181" width="16.140625" style="19" customWidth="1"/>
    <col min="8182" max="8187" width="15.7109375" style="19"/>
    <col min="8188" max="8188" width="21.28515625" style="19" bestFit="1" customWidth="1"/>
    <col min="8189" max="8189" width="15.140625" style="19" customWidth="1"/>
    <col min="8190" max="8193" width="16.140625" style="19" customWidth="1"/>
    <col min="8194" max="8431" width="15.7109375" style="19"/>
    <col min="8432" max="8432" width="19.140625" style="19" customWidth="1"/>
    <col min="8433" max="8433" width="15.140625" style="19" customWidth="1"/>
    <col min="8434" max="8437" width="16.140625" style="19" customWidth="1"/>
    <col min="8438" max="8443" width="15.7109375" style="19"/>
    <col min="8444" max="8444" width="21.28515625" style="19" bestFit="1" customWidth="1"/>
    <col min="8445" max="8445" width="15.140625" style="19" customWidth="1"/>
    <col min="8446" max="8449" width="16.140625" style="19" customWidth="1"/>
    <col min="8450" max="8687" width="15.7109375" style="19"/>
    <col min="8688" max="8688" width="19.140625" style="19" customWidth="1"/>
    <col min="8689" max="8689" width="15.140625" style="19" customWidth="1"/>
    <col min="8690" max="8693" width="16.140625" style="19" customWidth="1"/>
    <col min="8694" max="8699" width="15.7109375" style="19"/>
    <col min="8700" max="8700" width="21.28515625" style="19" bestFit="1" customWidth="1"/>
    <col min="8701" max="8701" width="15.140625" style="19" customWidth="1"/>
    <col min="8702" max="8705" width="16.140625" style="19" customWidth="1"/>
    <col min="8706" max="8943" width="15.7109375" style="19"/>
    <col min="8944" max="8944" width="19.140625" style="19" customWidth="1"/>
    <col min="8945" max="8945" width="15.140625" style="19" customWidth="1"/>
    <col min="8946" max="8949" width="16.140625" style="19" customWidth="1"/>
    <col min="8950" max="8955" width="15.7109375" style="19"/>
    <col min="8956" max="8956" width="21.28515625" style="19" bestFit="1" customWidth="1"/>
    <col min="8957" max="8957" width="15.140625" style="19" customWidth="1"/>
    <col min="8958" max="8961" width="16.140625" style="19" customWidth="1"/>
    <col min="8962" max="9199" width="15.7109375" style="19"/>
    <col min="9200" max="9200" width="19.140625" style="19" customWidth="1"/>
    <col min="9201" max="9201" width="15.140625" style="19" customWidth="1"/>
    <col min="9202" max="9205" width="16.140625" style="19" customWidth="1"/>
    <col min="9206" max="9211" width="15.7109375" style="19"/>
    <col min="9212" max="9212" width="21.28515625" style="19" bestFit="1" customWidth="1"/>
    <col min="9213" max="9213" width="15.140625" style="19" customWidth="1"/>
    <col min="9214" max="9217" width="16.140625" style="19" customWidth="1"/>
    <col min="9218" max="9455" width="15.7109375" style="19"/>
    <col min="9456" max="9456" width="19.140625" style="19" customWidth="1"/>
    <col min="9457" max="9457" width="15.140625" style="19" customWidth="1"/>
    <col min="9458" max="9461" width="16.140625" style="19" customWidth="1"/>
    <col min="9462" max="9467" width="15.7109375" style="19"/>
    <col min="9468" max="9468" width="21.28515625" style="19" bestFit="1" customWidth="1"/>
    <col min="9469" max="9469" width="15.140625" style="19" customWidth="1"/>
    <col min="9470" max="9473" width="16.140625" style="19" customWidth="1"/>
    <col min="9474" max="9711" width="15.7109375" style="19"/>
    <col min="9712" max="9712" width="19.140625" style="19" customWidth="1"/>
    <col min="9713" max="9713" width="15.140625" style="19" customWidth="1"/>
    <col min="9714" max="9717" width="16.140625" style="19" customWidth="1"/>
    <col min="9718" max="9723" width="15.7109375" style="19"/>
    <col min="9724" max="9724" width="21.28515625" style="19" bestFit="1" customWidth="1"/>
    <col min="9725" max="9725" width="15.140625" style="19" customWidth="1"/>
    <col min="9726" max="9729" width="16.140625" style="19" customWidth="1"/>
    <col min="9730" max="9967" width="15.7109375" style="19"/>
    <col min="9968" max="9968" width="19.140625" style="19" customWidth="1"/>
    <col min="9969" max="9969" width="15.140625" style="19" customWidth="1"/>
    <col min="9970" max="9973" width="16.140625" style="19" customWidth="1"/>
    <col min="9974" max="9979" width="15.7109375" style="19"/>
    <col min="9980" max="9980" width="21.28515625" style="19" bestFit="1" customWidth="1"/>
    <col min="9981" max="9981" width="15.140625" style="19" customWidth="1"/>
    <col min="9982" max="9985" width="16.140625" style="19" customWidth="1"/>
    <col min="9986" max="10223" width="15.7109375" style="19"/>
    <col min="10224" max="10224" width="19.140625" style="19" customWidth="1"/>
    <col min="10225" max="10225" width="15.140625" style="19" customWidth="1"/>
    <col min="10226" max="10229" width="16.140625" style="19" customWidth="1"/>
    <col min="10230" max="10235" width="15.7109375" style="19"/>
    <col min="10236" max="10236" width="21.28515625" style="19" bestFit="1" customWidth="1"/>
    <col min="10237" max="10237" width="15.140625" style="19" customWidth="1"/>
    <col min="10238" max="10241" width="16.140625" style="19" customWidth="1"/>
    <col min="10242" max="10479" width="15.7109375" style="19"/>
    <col min="10480" max="10480" width="19.140625" style="19" customWidth="1"/>
    <col min="10481" max="10481" width="15.140625" style="19" customWidth="1"/>
    <col min="10482" max="10485" width="16.140625" style="19" customWidth="1"/>
    <col min="10486" max="10491" width="15.7109375" style="19"/>
    <col min="10492" max="10492" width="21.28515625" style="19" bestFit="1" customWidth="1"/>
    <col min="10493" max="10493" width="15.140625" style="19" customWidth="1"/>
    <col min="10494" max="10497" width="16.140625" style="19" customWidth="1"/>
    <col min="10498" max="10735" width="15.7109375" style="19"/>
    <col min="10736" max="10736" width="19.140625" style="19" customWidth="1"/>
    <col min="10737" max="10737" width="15.140625" style="19" customWidth="1"/>
    <col min="10738" max="10741" width="16.140625" style="19" customWidth="1"/>
    <col min="10742" max="10747" width="15.7109375" style="19"/>
    <col min="10748" max="10748" width="21.28515625" style="19" bestFit="1" customWidth="1"/>
    <col min="10749" max="10749" width="15.140625" style="19" customWidth="1"/>
    <col min="10750" max="10753" width="16.140625" style="19" customWidth="1"/>
    <col min="10754" max="10991" width="15.7109375" style="19"/>
    <col min="10992" max="10992" width="19.140625" style="19" customWidth="1"/>
    <col min="10993" max="10993" width="15.140625" style="19" customWidth="1"/>
    <col min="10994" max="10997" width="16.140625" style="19" customWidth="1"/>
    <col min="10998" max="11003" width="15.7109375" style="19"/>
    <col min="11004" max="11004" width="21.28515625" style="19" bestFit="1" customWidth="1"/>
    <col min="11005" max="11005" width="15.140625" style="19" customWidth="1"/>
    <col min="11006" max="11009" width="16.140625" style="19" customWidth="1"/>
    <col min="11010" max="11247" width="15.7109375" style="19"/>
    <col min="11248" max="11248" width="19.140625" style="19" customWidth="1"/>
    <col min="11249" max="11249" width="15.140625" style="19" customWidth="1"/>
    <col min="11250" max="11253" width="16.140625" style="19" customWidth="1"/>
    <col min="11254" max="11259" width="15.7109375" style="19"/>
    <col min="11260" max="11260" width="21.28515625" style="19" bestFit="1" customWidth="1"/>
    <col min="11261" max="11261" width="15.140625" style="19" customWidth="1"/>
    <col min="11262" max="11265" width="16.140625" style="19" customWidth="1"/>
    <col min="11266" max="11503" width="15.7109375" style="19"/>
    <col min="11504" max="11504" width="19.140625" style="19" customWidth="1"/>
    <col min="11505" max="11505" width="15.140625" style="19" customWidth="1"/>
    <col min="11506" max="11509" width="16.140625" style="19" customWidth="1"/>
    <col min="11510" max="11515" width="15.7109375" style="19"/>
    <col min="11516" max="11516" width="21.28515625" style="19" bestFit="1" customWidth="1"/>
    <col min="11517" max="11517" width="15.140625" style="19" customWidth="1"/>
    <col min="11518" max="11521" width="16.140625" style="19" customWidth="1"/>
    <col min="11522" max="11759" width="15.7109375" style="19"/>
    <col min="11760" max="11760" width="19.140625" style="19" customWidth="1"/>
    <col min="11761" max="11761" width="15.140625" style="19" customWidth="1"/>
    <col min="11762" max="11765" width="16.140625" style="19" customWidth="1"/>
    <col min="11766" max="11771" width="15.7109375" style="19"/>
    <col min="11772" max="11772" width="21.28515625" style="19" bestFit="1" customWidth="1"/>
    <col min="11773" max="11773" width="15.140625" style="19" customWidth="1"/>
    <col min="11774" max="11777" width="16.140625" style="19" customWidth="1"/>
    <col min="11778" max="12015" width="15.7109375" style="19"/>
    <col min="12016" max="12016" width="19.140625" style="19" customWidth="1"/>
    <col min="12017" max="12017" width="15.140625" style="19" customWidth="1"/>
    <col min="12018" max="12021" width="16.140625" style="19" customWidth="1"/>
    <col min="12022" max="12027" width="15.7109375" style="19"/>
    <col min="12028" max="12028" width="21.28515625" style="19" bestFit="1" customWidth="1"/>
    <col min="12029" max="12029" width="15.140625" style="19" customWidth="1"/>
    <col min="12030" max="12033" width="16.140625" style="19" customWidth="1"/>
    <col min="12034" max="12271" width="15.7109375" style="19"/>
    <col min="12272" max="12272" width="19.140625" style="19" customWidth="1"/>
    <col min="12273" max="12273" width="15.140625" style="19" customWidth="1"/>
    <col min="12274" max="12277" width="16.140625" style="19" customWidth="1"/>
    <col min="12278" max="12283" width="15.7109375" style="19"/>
    <col min="12284" max="12284" width="21.28515625" style="19" bestFit="1" customWidth="1"/>
    <col min="12285" max="12285" width="15.140625" style="19" customWidth="1"/>
    <col min="12286" max="12289" width="16.140625" style="19" customWidth="1"/>
    <col min="12290" max="12527" width="15.7109375" style="19"/>
    <col min="12528" max="12528" width="19.140625" style="19" customWidth="1"/>
    <col min="12529" max="12529" width="15.140625" style="19" customWidth="1"/>
    <col min="12530" max="12533" width="16.140625" style="19" customWidth="1"/>
    <col min="12534" max="12539" width="15.7109375" style="19"/>
    <col min="12540" max="12540" width="21.28515625" style="19" bestFit="1" customWidth="1"/>
    <col min="12541" max="12541" width="15.140625" style="19" customWidth="1"/>
    <col min="12542" max="12545" width="16.140625" style="19" customWidth="1"/>
    <col min="12546" max="12783" width="15.7109375" style="19"/>
    <col min="12784" max="12784" width="19.140625" style="19" customWidth="1"/>
    <col min="12785" max="12785" width="15.140625" style="19" customWidth="1"/>
    <col min="12786" max="12789" width="16.140625" style="19" customWidth="1"/>
    <col min="12790" max="12795" width="15.7109375" style="19"/>
    <col min="12796" max="12796" width="21.28515625" style="19" bestFit="1" customWidth="1"/>
    <col min="12797" max="12797" width="15.140625" style="19" customWidth="1"/>
    <col min="12798" max="12801" width="16.140625" style="19" customWidth="1"/>
    <col min="12802" max="13039" width="15.7109375" style="19"/>
    <col min="13040" max="13040" width="19.140625" style="19" customWidth="1"/>
    <col min="13041" max="13041" width="15.140625" style="19" customWidth="1"/>
    <col min="13042" max="13045" width="16.140625" style="19" customWidth="1"/>
    <col min="13046" max="13051" width="15.7109375" style="19"/>
    <col min="13052" max="13052" width="21.28515625" style="19" bestFit="1" customWidth="1"/>
    <col min="13053" max="13053" width="15.140625" style="19" customWidth="1"/>
    <col min="13054" max="13057" width="16.140625" style="19" customWidth="1"/>
    <col min="13058" max="13295" width="15.7109375" style="19"/>
    <col min="13296" max="13296" width="19.140625" style="19" customWidth="1"/>
    <col min="13297" max="13297" width="15.140625" style="19" customWidth="1"/>
    <col min="13298" max="13301" width="16.140625" style="19" customWidth="1"/>
    <col min="13302" max="13307" width="15.7109375" style="19"/>
    <col min="13308" max="13308" width="21.28515625" style="19" bestFit="1" customWidth="1"/>
    <col min="13309" max="13309" width="15.140625" style="19" customWidth="1"/>
    <col min="13310" max="13313" width="16.140625" style="19" customWidth="1"/>
    <col min="13314" max="13551" width="15.7109375" style="19"/>
    <col min="13552" max="13552" width="19.140625" style="19" customWidth="1"/>
    <col min="13553" max="13553" width="15.140625" style="19" customWidth="1"/>
    <col min="13554" max="13557" width="16.140625" style="19" customWidth="1"/>
    <col min="13558" max="13563" width="15.7109375" style="19"/>
    <col min="13564" max="13564" width="21.28515625" style="19" bestFit="1" customWidth="1"/>
    <col min="13565" max="13565" width="15.140625" style="19" customWidth="1"/>
    <col min="13566" max="13569" width="16.140625" style="19" customWidth="1"/>
    <col min="13570" max="13807" width="15.7109375" style="19"/>
    <col min="13808" max="13808" width="19.140625" style="19" customWidth="1"/>
    <col min="13809" max="13809" width="15.140625" style="19" customWidth="1"/>
    <col min="13810" max="13813" width="16.140625" style="19" customWidth="1"/>
    <col min="13814" max="13819" width="15.7109375" style="19"/>
    <col min="13820" max="13820" width="21.28515625" style="19" bestFit="1" customWidth="1"/>
    <col min="13821" max="13821" width="15.140625" style="19" customWidth="1"/>
    <col min="13822" max="13825" width="16.140625" style="19" customWidth="1"/>
    <col min="13826" max="14063" width="15.7109375" style="19"/>
    <col min="14064" max="14064" width="19.140625" style="19" customWidth="1"/>
    <col min="14065" max="14065" width="15.140625" style="19" customWidth="1"/>
    <col min="14066" max="14069" width="16.140625" style="19" customWidth="1"/>
    <col min="14070" max="14075" width="15.7109375" style="19"/>
    <col min="14076" max="14076" width="21.28515625" style="19" bestFit="1" customWidth="1"/>
    <col min="14077" max="14077" width="15.140625" style="19" customWidth="1"/>
    <col min="14078" max="14081" width="16.140625" style="19" customWidth="1"/>
    <col min="14082" max="14319" width="15.7109375" style="19"/>
    <col min="14320" max="14320" width="19.140625" style="19" customWidth="1"/>
    <col min="14321" max="14321" width="15.140625" style="19" customWidth="1"/>
    <col min="14322" max="14325" width="16.140625" style="19" customWidth="1"/>
    <col min="14326" max="14331" width="15.7109375" style="19"/>
    <col min="14332" max="14332" width="21.28515625" style="19" bestFit="1" customWidth="1"/>
    <col min="14333" max="14333" width="15.140625" style="19" customWidth="1"/>
    <col min="14334" max="14337" width="16.140625" style="19" customWidth="1"/>
    <col min="14338" max="14575" width="15.7109375" style="19"/>
    <col min="14576" max="14576" width="19.140625" style="19" customWidth="1"/>
    <col min="14577" max="14577" width="15.140625" style="19" customWidth="1"/>
    <col min="14578" max="14581" width="16.140625" style="19" customWidth="1"/>
    <col min="14582" max="14587" width="15.7109375" style="19"/>
    <col min="14588" max="14588" width="21.28515625" style="19" bestFit="1" customWidth="1"/>
    <col min="14589" max="14589" width="15.140625" style="19" customWidth="1"/>
    <col min="14590" max="14593" width="16.140625" style="19" customWidth="1"/>
    <col min="14594" max="14831" width="15.7109375" style="19"/>
    <col min="14832" max="14832" width="19.140625" style="19" customWidth="1"/>
    <col min="14833" max="14833" width="15.140625" style="19" customWidth="1"/>
    <col min="14834" max="14837" width="16.140625" style="19" customWidth="1"/>
    <col min="14838" max="14843" width="15.7109375" style="19"/>
    <col min="14844" max="14844" width="21.28515625" style="19" bestFit="1" customWidth="1"/>
    <col min="14845" max="14845" width="15.140625" style="19" customWidth="1"/>
    <col min="14846" max="14849" width="16.140625" style="19" customWidth="1"/>
    <col min="14850" max="15087" width="15.7109375" style="19"/>
    <col min="15088" max="15088" width="19.140625" style="19" customWidth="1"/>
    <col min="15089" max="15089" width="15.140625" style="19" customWidth="1"/>
    <col min="15090" max="15093" width="16.140625" style="19" customWidth="1"/>
    <col min="15094" max="15099" width="15.7109375" style="19"/>
    <col min="15100" max="15100" width="21.28515625" style="19" bestFit="1" customWidth="1"/>
    <col min="15101" max="15101" width="15.140625" style="19" customWidth="1"/>
    <col min="15102" max="15105" width="16.140625" style="19" customWidth="1"/>
    <col min="15106" max="15343" width="15.7109375" style="19"/>
    <col min="15344" max="15344" width="19.140625" style="19" customWidth="1"/>
    <col min="15345" max="15345" width="15.140625" style="19" customWidth="1"/>
    <col min="15346" max="15349" width="16.140625" style="19" customWidth="1"/>
    <col min="15350" max="15355" width="15.7109375" style="19"/>
    <col min="15356" max="15356" width="21.28515625" style="19" bestFit="1" customWidth="1"/>
    <col min="15357" max="15357" width="15.140625" style="19" customWidth="1"/>
    <col min="15358" max="15361" width="16.140625" style="19" customWidth="1"/>
    <col min="15362" max="15599" width="15.7109375" style="19"/>
    <col min="15600" max="15600" width="19.140625" style="19" customWidth="1"/>
    <col min="15601" max="15601" width="15.140625" style="19" customWidth="1"/>
    <col min="15602" max="15605" width="16.140625" style="19" customWidth="1"/>
    <col min="15606" max="15611" width="15.7109375" style="19"/>
    <col min="15612" max="15612" width="21.28515625" style="19" bestFit="1" customWidth="1"/>
    <col min="15613" max="15613" width="15.140625" style="19" customWidth="1"/>
    <col min="15614" max="15617" width="16.140625" style="19" customWidth="1"/>
    <col min="15618" max="15855" width="15.7109375" style="19"/>
    <col min="15856" max="15856" width="19.140625" style="19" customWidth="1"/>
    <col min="15857" max="15857" width="15.140625" style="19" customWidth="1"/>
    <col min="15858" max="15861" width="16.140625" style="19" customWidth="1"/>
    <col min="15862" max="15867" width="15.7109375" style="19"/>
    <col min="15868" max="15868" width="21.28515625" style="19" bestFit="1" customWidth="1"/>
    <col min="15869" max="15869" width="15.140625" style="19" customWidth="1"/>
    <col min="15870" max="15873" width="16.140625" style="19" customWidth="1"/>
    <col min="15874" max="16111" width="15.7109375" style="19"/>
    <col min="16112" max="16112" width="19.140625" style="19" customWidth="1"/>
    <col min="16113" max="16113" width="15.140625" style="19" customWidth="1"/>
    <col min="16114" max="16117" width="16.140625" style="19" customWidth="1"/>
    <col min="16118" max="16123" width="15.7109375" style="19"/>
    <col min="16124" max="16124" width="21.28515625" style="19" bestFit="1" customWidth="1"/>
    <col min="16125" max="16125" width="15.140625" style="19" customWidth="1"/>
    <col min="16126" max="16129" width="16.140625" style="19" customWidth="1"/>
    <col min="16130" max="16367" width="15.7109375" style="19"/>
    <col min="16368" max="16368" width="19.140625" style="19" customWidth="1"/>
    <col min="16369" max="16369" width="15.140625" style="19" customWidth="1"/>
    <col min="16370" max="16373" width="16.140625" style="19" customWidth="1"/>
    <col min="16374" max="16384" width="15.7109375" style="19"/>
  </cols>
  <sheetData>
    <row r="1" spans="1:8" ht="33.75" customHeight="1" thickBot="1">
      <c r="A1" s="1017" t="s">
        <v>442</v>
      </c>
      <c r="B1" s="1017"/>
      <c r="C1" s="1017"/>
      <c r="D1" s="1017"/>
      <c r="E1" s="279"/>
      <c r="F1" s="279"/>
    </row>
    <row r="2" spans="1:8" ht="42.75" customHeight="1" thickBot="1">
      <c r="A2" s="149" t="s">
        <v>68</v>
      </c>
      <c r="B2" s="157" t="s">
        <v>191</v>
      </c>
      <c r="C2" s="157" t="s">
        <v>192</v>
      </c>
      <c r="D2" s="157" t="s">
        <v>443</v>
      </c>
    </row>
    <row r="3" spans="1:8" ht="21" customHeight="1">
      <c r="A3" s="2">
        <v>1400</v>
      </c>
      <c r="B3" s="3">
        <v>883985</v>
      </c>
      <c r="C3" s="3">
        <v>8566043</v>
      </c>
      <c r="D3" s="3">
        <v>7004434</v>
      </c>
    </row>
    <row r="4" spans="1:8" ht="21" customHeight="1" thickBot="1">
      <c r="A4" s="2">
        <v>1401</v>
      </c>
      <c r="B4" s="3">
        <f>SUM(B5:B37)</f>
        <v>937016</v>
      </c>
      <c r="C4" s="3">
        <f t="shared" ref="C4" si="0">SUM(C5:C37)</f>
        <v>8969798</v>
      </c>
      <c r="D4" s="3">
        <f>SUM(D5:D37)</f>
        <v>7263403</v>
      </c>
    </row>
    <row r="5" spans="1:8" ht="21" customHeight="1" thickBot="1">
      <c r="A5" s="5" t="s">
        <v>41</v>
      </c>
      <c r="B5" s="244">
        <v>38698</v>
      </c>
      <c r="C5" s="7">
        <v>372676</v>
      </c>
      <c r="D5" s="173">
        <v>315052</v>
      </c>
      <c r="H5" s="326"/>
    </row>
    <row r="6" spans="1:8" ht="21" customHeight="1" thickBot="1">
      <c r="A6" s="11" t="s">
        <v>42</v>
      </c>
      <c r="B6" s="244">
        <v>27023</v>
      </c>
      <c r="C6" s="21">
        <v>186008</v>
      </c>
      <c r="D6" s="174">
        <v>135070</v>
      </c>
      <c r="H6" s="326"/>
    </row>
    <row r="7" spans="1:8" ht="21" customHeight="1" thickBot="1">
      <c r="A7" s="11" t="s">
        <v>43</v>
      </c>
      <c r="B7" s="244">
        <v>17222</v>
      </c>
      <c r="C7" s="21">
        <v>96508</v>
      </c>
      <c r="D7" s="174">
        <v>63306</v>
      </c>
      <c r="H7" s="326"/>
    </row>
    <row r="8" spans="1:8" ht="21" customHeight="1" thickBot="1">
      <c r="A8" s="11" t="s">
        <v>0</v>
      </c>
      <c r="B8" s="244">
        <v>80151</v>
      </c>
      <c r="C8" s="21">
        <v>689995</v>
      </c>
      <c r="D8" s="174">
        <v>583915</v>
      </c>
      <c r="H8" s="326"/>
    </row>
    <row r="9" spans="1:8" ht="21" customHeight="1" thickBot="1">
      <c r="A9" s="11" t="s">
        <v>33</v>
      </c>
      <c r="B9" s="244">
        <v>23623</v>
      </c>
      <c r="C9" s="21">
        <v>299548</v>
      </c>
      <c r="D9" s="174">
        <v>260217</v>
      </c>
      <c r="H9" s="326"/>
    </row>
    <row r="10" spans="1:8" ht="21" customHeight="1" thickBot="1">
      <c r="A10" s="11" t="s">
        <v>44</v>
      </c>
      <c r="B10" s="244">
        <v>5285</v>
      </c>
      <c r="C10" s="21">
        <v>57590</v>
      </c>
      <c r="D10" s="174">
        <v>41631</v>
      </c>
      <c r="H10" s="326"/>
    </row>
    <row r="11" spans="1:8" ht="21" customHeight="1" thickBot="1">
      <c r="A11" s="11" t="s">
        <v>1</v>
      </c>
      <c r="B11" s="244">
        <v>14205</v>
      </c>
      <c r="C11" s="21">
        <v>221826</v>
      </c>
      <c r="D11" s="174">
        <v>186184</v>
      </c>
      <c r="H11" s="326"/>
    </row>
    <row r="12" spans="1:8" ht="21" customHeight="1" thickBot="1">
      <c r="A12" s="11" t="s">
        <v>45</v>
      </c>
      <c r="B12" s="244">
        <v>8308</v>
      </c>
      <c r="C12" s="21">
        <v>68892</v>
      </c>
      <c r="D12" s="174">
        <v>46912</v>
      </c>
      <c r="H12" s="326"/>
    </row>
    <row r="13" spans="1:8" ht="21" customHeight="1" thickBot="1">
      <c r="A13" s="11" t="s">
        <v>46</v>
      </c>
      <c r="B13" s="244">
        <v>7859</v>
      </c>
      <c r="C13" s="21">
        <v>72867</v>
      </c>
      <c r="D13" s="174">
        <v>54334</v>
      </c>
      <c r="H13" s="326"/>
    </row>
    <row r="14" spans="1:8" ht="21" customHeight="1" thickBot="1">
      <c r="A14" s="11" t="s">
        <v>47</v>
      </c>
      <c r="B14" s="244">
        <v>60589</v>
      </c>
      <c r="C14" s="21">
        <v>585711</v>
      </c>
      <c r="D14" s="174">
        <v>481131</v>
      </c>
      <c r="H14" s="326"/>
    </row>
    <row r="15" spans="1:8" ht="21" customHeight="1" thickBot="1">
      <c r="A15" s="11" t="s">
        <v>28</v>
      </c>
      <c r="B15" s="244">
        <v>6911</v>
      </c>
      <c r="C15" s="21">
        <v>57689</v>
      </c>
      <c r="D15" s="174">
        <v>39955</v>
      </c>
      <c r="H15" s="326"/>
    </row>
    <row r="16" spans="1:8" ht="21" customHeight="1" thickBot="1">
      <c r="A16" s="11" t="s">
        <v>2</v>
      </c>
      <c r="B16" s="244">
        <v>55525</v>
      </c>
      <c r="C16" s="21">
        <v>568452</v>
      </c>
      <c r="D16" s="174">
        <v>450973</v>
      </c>
      <c r="H16" s="326"/>
    </row>
    <row r="17" spans="1:8" ht="21" customHeight="1" thickBot="1">
      <c r="A17" s="11" t="s">
        <v>3</v>
      </c>
      <c r="B17" s="244">
        <v>10201</v>
      </c>
      <c r="C17" s="21">
        <v>110468</v>
      </c>
      <c r="D17" s="174">
        <v>88569</v>
      </c>
      <c r="H17" s="326"/>
    </row>
    <row r="18" spans="1:8" ht="21" customHeight="1" thickBot="1">
      <c r="A18" s="11" t="s">
        <v>4</v>
      </c>
      <c r="B18" s="244">
        <v>11924</v>
      </c>
      <c r="C18" s="21">
        <v>110439</v>
      </c>
      <c r="D18" s="174">
        <v>85555</v>
      </c>
      <c r="H18" s="326"/>
    </row>
    <row r="19" spans="1:8" ht="21" customHeight="1" thickBot="1">
      <c r="A19" s="11" t="s">
        <v>48</v>
      </c>
      <c r="B19" s="244">
        <v>12447</v>
      </c>
      <c r="C19" s="21">
        <v>155366</v>
      </c>
      <c r="D19" s="174">
        <v>93956</v>
      </c>
      <c r="H19" s="326"/>
    </row>
    <row r="20" spans="1:8" ht="21" customHeight="1" thickBot="1">
      <c r="A20" s="11" t="s">
        <v>49</v>
      </c>
      <c r="B20" s="244">
        <v>80111</v>
      </c>
      <c r="C20" s="21">
        <v>957332</v>
      </c>
      <c r="D20" s="174">
        <v>820771</v>
      </c>
      <c r="H20" s="326"/>
    </row>
    <row r="21" spans="1:8" ht="21" customHeight="1" thickBot="1">
      <c r="A21" s="11" t="s">
        <v>50</v>
      </c>
      <c r="B21" s="244">
        <v>39466</v>
      </c>
      <c r="C21" s="21">
        <v>462176</v>
      </c>
      <c r="D21" s="174">
        <v>418887</v>
      </c>
      <c r="H21" s="326"/>
    </row>
    <row r="22" spans="1:8" ht="21" customHeight="1" thickBot="1">
      <c r="A22" s="11" t="s">
        <v>51</v>
      </c>
      <c r="B22" s="244">
        <v>62306</v>
      </c>
      <c r="C22" s="21">
        <v>989467</v>
      </c>
      <c r="D22" s="174">
        <v>857153</v>
      </c>
      <c r="H22" s="326"/>
    </row>
    <row r="23" spans="1:8" ht="21" customHeight="1" thickBot="1">
      <c r="A23" s="11" t="s">
        <v>5</v>
      </c>
      <c r="B23" s="244">
        <v>54926</v>
      </c>
      <c r="C23" s="21">
        <v>414951</v>
      </c>
      <c r="D23" s="174">
        <v>324030</v>
      </c>
      <c r="H23" s="326"/>
    </row>
    <row r="24" spans="1:8" ht="21" customHeight="1" thickBot="1">
      <c r="A24" s="11" t="s">
        <v>52</v>
      </c>
      <c r="B24" s="244">
        <v>13067</v>
      </c>
      <c r="C24" s="21">
        <v>160006</v>
      </c>
      <c r="D24" s="174">
        <v>134906</v>
      </c>
      <c r="H24" s="326"/>
    </row>
    <row r="25" spans="1:8" ht="21" customHeight="1" thickBot="1">
      <c r="A25" s="11" t="s">
        <v>6</v>
      </c>
      <c r="B25" s="244">
        <v>10668</v>
      </c>
      <c r="C25" s="21">
        <v>130597</v>
      </c>
      <c r="D25" s="174">
        <v>103188</v>
      </c>
      <c r="H25" s="326"/>
    </row>
    <row r="26" spans="1:8" ht="21" customHeight="1" thickBot="1">
      <c r="A26" s="11" t="s">
        <v>53</v>
      </c>
      <c r="B26" s="244">
        <v>13126</v>
      </c>
      <c r="C26" s="21">
        <v>95518</v>
      </c>
      <c r="D26" s="174">
        <v>64990</v>
      </c>
      <c r="H26" s="326"/>
    </row>
    <row r="27" spans="1:8" ht="21" customHeight="1" thickBot="1">
      <c r="A27" s="11" t="s">
        <v>54</v>
      </c>
      <c r="B27" s="244">
        <v>37050</v>
      </c>
      <c r="C27" s="21">
        <v>336096</v>
      </c>
      <c r="D27" s="174">
        <v>275903</v>
      </c>
      <c r="H27" s="326"/>
    </row>
    <row r="28" spans="1:8" ht="21" customHeight="1" thickBot="1">
      <c r="A28" s="11" t="s">
        <v>55</v>
      </c>
      <c r="B28" s="244">
        <v>14391</v>
      </c>
      <c r="C28" s="21">
        <v>117625</v>
      </c>
      <c r="D28" s="174">
        <v>83154</v>
      </c>
      <c r="H28" s="326"/>
    </row>
    <row r="29" spans="1:8" ht="21" customHeight="1" thickBot="1">
      <c r="A29" s="11" t="s">
        <v>56</v>
      </c>
      <c r="B29" s="244">
        <v>7283</v>
      </c>
      <c r="C29" s="21">
        <v>62784</v>
      </c>
      <c r="D29" s="174">
        <v>43964</v>
      </c>
      <c r="H29" s="326"/>
    </row>
    <row r="30" spans="1:8" ht="21" customHeight="1" thickBot="1">
      <c r="A30" s="11" t="s">
        <v>7</v>
      </c>
      <c r="B30" s="244">
        <v>34769</v>
      </c>
      <c r="C30" s="21">
        <v>149356</v>
      </c>
      <c r="D30" s="174">
        <v>96391</v>
      </c>
      <c r="H30" s="326"/>
    </row>
    <row r="31" spans="1:8" ht="21" customHeight="1" thickBot="1">
      <c r="A31" s="11" t="s">
        <v>57</v>
      </c>
      <c r="B31" s="244">
        <v>30935</v>
      </c>
      <c r="C31" s="21">
        <v>223541</v>
      </c>
      <c r="D31" s="174">
        <v>175627</v>
      </c>
      <c r="H31" s="326"/>
    </row>
    <row r="32" spans="1:8" ht="21" customHeight="1" thickBot="1">
      <c r="A32" s="11" t="s">
        <v>8</v>
      </c>
      <c r="B32" s="244">
        <v>13116</v>
      </c>
      <c r="C32" s="21">
        <v>102567</v>
      </c>
      <c r="D32" s="174">
        <v>66961</v>
      </c>
      <c r="H32" s="326"/>
    </row>
    <row r="33" spans="1:12" ht="21" customHeight="1" thickBot="1">
      <c r="A33" s="11" t="s">
        <v>9</v>
      </c>
      <c r="B33" s="244">
        <v>76002</v>
      </c>
      <c r="C33" s="21">
        <v>341086</v>
      </c>
      <c r="D33" s="174">
        <v>240783</v>
      </c>
      <c r="H33" s="326"/>
    </row>
    <row r="34" spans="1:12" ht="21" customHeight="1" thickBot="1">
      <c r="A34" s="11" t="s">
        <v>58</v>
      </c>
      <c r="B34" s="244">
        <v>15434</v>
      </c>
      <c r="C34" s="21">
        <v>193673</v>
      </c>
      <c r="D34" s="174">
        <v>164284</v>
      </c>
      <c r="H34" s="326"/>
    </row>
    <row r="35" spans="1:12" ht="21" customHeight="1" thickBot="1">
      <c r="A35" s="11" t="s">
        <v>10</v>
      </c>
      <c r="B35" s="244">
        <v>18714</v>
      </c>
      <c r="C35" s="21">
        <v>231550</v>
      </c>
      <c r="D35" s="174">
        <v>187169</v>
      </c>
      <c r="H35" s="326"/>
    </row>
    <row r="36" spans="1:12" ht="21" customHeight="1" thickBot="1">
      <c r="A36" s="11" t="s">
        <v>11</v>
      </c>
      <c r="B36" s="244">
        <v>16430</v>
      </c>
      <c r="C36" s="21">
        <v>115948</v>
      </c>
      <c r="D36" s="174">
        <v>81509</v>
      </c>
      <c r="H36" s="326"/>
    </row>
    <row r="37" spans="1:12" ht="21" customHeight="1" thickBot="1">
      <c r="A37" s="11" t="s">
        <v>59</v>
      </c>
      <c r="B37" s="244">
        <v>19251</v>
      </c>
      <c r="C37" s="21">
        <v>231490</v>
      </c>
      <c r="D37" s="174">
        <v>196973</v>
      </c>
      <c r="H37" s="326"/>
    </row>
    <row r="38" spans="1:12" ht="12.75" customHeight="1">
      <c r="A38" s="154"/>
      <c r="B38" s="155"/>
      <c r="C38" s="155"/>
      <c r="D38" s="155"/>
      <c r="L38" s="326"/>
    </row>
    <row r="39" spans="1:12" ht="12.75" customHeight="1">
      <c r="A39" s="154"/>
      <c r="B39" s="155"/>
      <c r="C39" s="155"/>
      <c r="D39" s="155"/>
    </row>
    <row r="40" spans="1:12" ht="12.75" customHeight="1">
      <c r="A40" s="26"/>
      <c r="B40" s="150"/>
      <c r="C40" s="150"/>
      <c r="D40" s="150"/>
    </row>
    <row r="41" spans="1:12" ht="12.75" customHeight="1">
      <c r="A41" s="26"/>
      <c r="B41" s="150"/>
      <c r="C41" s="150"/>
      <c r="D41" s="150"/>
    </row>
  </sheetData>
  <mergeCells count="1">
    <mergeCell ref="A1:D1"/>
  </mergeCells>
  <printOptions horizontalCentered="1" verticalCentered="1"/>
  <pageMargins left="0.39370078740157483" right="0.59055118110236227" top="0.19685039370078741" bottom="0.39370078740157483" header="0" footer="0"/>
  <pageSetup paperSize="9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721CE-C7FE-4816-B4C1-60F99D5C2439}">
  <sheetPr>
    <tabColor rgb="FF9999FF"/>
    <pageSetUpPr fitToPage="1"/>
  </sheetPr>
  <dimension ref="A1:Q44"/>
  <sheetViews>
    <sheetView rightToLeft="1" view="pageBreakPreview" zoomScale="60" workbookViewId="0">
      <selection sqref="A1:P1"/>
    </sheetView>
  </sheetViews>
  <sheetFormatPr defaultColWidth="35.140625" defaultRowHeight="18.75"/>
  <cols>
    <col min="1" max="1" width="17.5703125" style="87" customWidth="1"/>
    <col min="2" max="15" width="7.85546875" style="87" customWidth="1"/>
    <col min="16" max="16" width="8.42578125" style="87" bestFit="1" customWidth="1"/>
    <col min="17" max="256" width="35.140625" style="87"/>
    <col min="257" max="257" width="17.5703125" style="87" customWidth="1"/>
    <col min="258" max="258" width="8.42578125" style="87" bestFit="1" customWidth="1"/>
    <col min="259" max="259" width="6.5703125" style="87" customWidth="1"/>
    <col min="260" max="260" width="9.5703125" style="87" customWidth="1"/>
    <col min="261" max="261" width="7.140625" style="87" bestFit="1" customWidth="1"/>
    <col min="262" max="262" width="6.5703125" style="87" customWidth="1"/>
    <col min="263" max="263" width="7.140625" style="87" bestFit="1" customWidth="1"/>
    <col min="264" max="264" width="6.5703125" style="87" customWidth="1"/>
    <col min="265" max="265" width="7.85546875" style="87" bestFit="1" customWidth="1"/>
    <col min="266" max="266" width="7.28515625" style="87" bestFit="1" customWidth="1"/>
    <col min="267" max="269" width="6.5703125" style="87" customWidth="1"/>
    <col min="270" max="270" width="8.28515625" style="87" bestFit="1" customWidth="1"/>
    <col min="271" max="271" width="7.7109375" style="87" bestFit="1" customWidth="1"/>
    <col min="272" max="272" width="7.85546875" style="87" customWidth="1"/>
    <col min="273" max="512" width="35.140625" style="87"/>
    <col min="513" max="513" width="17.5703125" style="87" customWidth="1"/>
    <col min="514" max="514" width="8.42578125" style="87" bestFit="1" customWidth="1"/>
    <col min="515" max="515" width="6.5703125" style="87" customWidth="1"/>
    <col min="516" max="516" width="9.5703125" style="87" customWidth="1"/>
    <col min="517" max="517" width="7.140625" style="87" bestFit="1" customWidth="1"/>
    <col min="518" max="518" width="6.5703125" style="87" customWidth="1"/>
    <col min="519" max="519" width="7.140625" style="87" bestFit="1" customWidth="1"/>
    <col min="520" max="520" width="6.5703125" style="87" customWidth="1"/>
    <col min="521" max="521" width="7.85546875" style="87" bestFit="1" customWidth="1"/>
    <col min="522" max="522" width="7.28515625" style="87" bestFit="1" customWidth="1"/>
    <col min="523" max="525" width="6.5703125" style="87" customWidth="1"/>
    <col min="526" max="526" width="8.28515625" style="87" bestFit="1" customWidth="1"/>
    <col min="527" max="527" width="7.7109375" style="87" bestFit="1" customWidth="1"/>
    <col min="528" max="528" width="7.85546875" style="87" customWidth="1"/>
    <col min="529" max="768" width="35.140625" style="87"/>
    <col min="769" max="769" width="17.5703125" style="87" customWidth="1"/>
    <col min="770" max="770" width="8.42578125" style="87" bestFit="1" customWidth="1"/>
    <col min="771" max="771" width="6.5703125" style="87" customWidth="1"/>
    <col min="772" max="772" width="9.5703125" style="87" customWidth="1"/>
    <col min="773" max="773" width="7.140625" style="87" bestFit="1" customWidth="1"/>
    <col min="774" max="774" width="6.5703125" style="87" customWidth="1"/>
    <col min="775" max="775" width="7.140625" style="87" bestFit="1" customWidth="1"/>
    <col min="776" max="776" width="6.5703125" style="87" customWidth="1"/>
    <col min="777" max="777" width="7.85546875" style="87" bestFit="1" customWidth="1"/>
    <col min="778" max="778" width="7.28515625" style="87" bestFit="1" customWidth="1"/>
    <col min="779" max="781" width="6.5703125" style="87" customWidth="1"/>
    <col min="782" max="782" width="8.28515625" style="87" bestFit="1" customWidth="1"/>
    <col min="783" max="783" width="7.7109375" style="87" bestFit="1" customWidth="1"/>
    <col min="784" max="784" width="7.85546875" style="87" customWidth="1"/>
    <col min="785" max="1024" width="35.140625" style="87"/>
    <col min="1025" max="1025" width="17.5703125" style="87" customWidth="1"/>
    <col min="1026" max="1026" width="8.42578125" style="87" bestFit="1" customWidth="1"/>
    <col min="1027" max="1027" width="6.5703125" style="87" customWidth="1"/>
    <col min="1028" max="1028" width="9.5703125" style="87" customWidth="1"/>
    <col min="1029" max="1029" width="7.140625" style="87" bestFit="1" customWidth="1"/>
    <col min="1030" max="1030" width="6.5703125" style="87" customWidth="1"/>
    <col min="1031" max="1031" width="7.140625" style="87" bestFit="1" customWidth="1"/>
    <col min="1032" max="1032" width="6.5703125" style="87" customWidth="1"/>
    <col min="1033" max="1033" width="7.85546875" style="87" bestFit="1" customWidth="1"/>
    <col min="1034" max="1034" width="7.28515625" style="87" bestFit="1" customWidth="1"/>
    <col min="1035" max="1037" width="6.5703125" style="87" customWidth="1"/>
    <col min="1038" max="1038" width="8.28515625" style="87" bestFit="1" customWidth="1"/>
    <col min="1039" max="1039" width="7.7109375" style="87" bestFit="1" customWidth="1"/>
    <col min="1040" max="1040" width="7.85546875" style="87" customWidth="1"/>
    <col min="1041" max="1280" width="35.140625" style="87"/>
    <col min="1281" max="1281" width="17.5703125" style="87" customWidth="1"/>
    <col min="1282" max="1282" width="8.42578125" style="87" bestFit="1" customWidth="1"/>
    <col min="1283" max="1283" width="6.5703125" style="87" customWidth="1"/>
    <col min="1284" max="1284" width="9.5703125" style="87" customWidth="1"/>
    <col min="1285" max="1285" width="7.140625" style="87" bestFit="1" customWidth="1"/>
    <col min="1286" max="1286" width="6.5703125" style="87" customWidth="1"/>
    <col min="1287" max="1287" width="7.140625" style="87" bestFit="1" customWidth="1"/>
    <col min="1288" max="1288" width="6.5703125" style="87" customWidth="1"/>
    <col min="1289" max="1289" width="7.85546875" style="87" bestFit="1" customWidth="1"/>
    <col min="1290" max="1290" width="7.28515625" style="87" bestFit="1" customWidth="1"/>
    <col min="1291" max="1293" width="6.5703125" style="87" customWidth="1"/>
    <col min="1294" max="1294" width="8.28515625" style="87" bestFit="1" customWidth="1"/>
    <col min="1295" max="1295" width="7.7109375" style="87" bestFit="1" customWidth="1"/>
    <col min="1296" max="1296" width="7.85546875" style="87" customWidth="1"/>
    <col min="1297" max="1536" width="35.140625" style="87"/>
    <col min="1537" max="1537" width="17.5703125" style="87" customWidth="1"/>
    <col min="1538" max="1538" width="8.42578125" style="87" bestFit="1" customWidth="1"/>
    <col min="1539" max="1539" width="6.5703125" style="87" customWidth="1"/>
    <col min="1540" max="1540" width="9.5703125" style="87" customWidth="1"/>
    <col min="1541" max="1541" width="7.140625" style="87" bestFit="1" customWidth="1"/>
    <col min="1542" max="1542" width="6.5703125" style="87" customWidth="1"/>
    <col min="1543" max="1543" width="7.140625" style="87" bestFit="1" customWidth="1"/>
    <col min="1544" max="1544" width="6.5703125" style="87" customWidth="1"/>
    <col min="1545" max="1545" width="7.85546875" style="87" bestFit="1" customWidth="1"/>
    <col min="1546" max="1546" width="7.28515625" style="87" bestFit="1" customWidth="1"/>
    <col min="1547" max="1549" width="6.5703125" style="87" customWidth="1"/>
    <col min="1550" max="1550" width="8.28515625" style="87" bestFit="1" customWidth="1"/>
    <col min="1551" max="1551" width="7.7109375" style="87" bestFit="1" customWidth="1"/>
    <col min="1552" max="1552" width="7.85546875" style="87" customWidth="1"/>
    <col min="1553" max="1792" width="35.140625" style="87"/>
    <col min="1793" max="1793" width="17.5703125" style="87" customWidth="1"/>
    <col min="1794" max="1794" width="8.42578125" style="87" bestFit="1" customWidth="1"/>
    <col min="1795" max="1795" width="6.5703125" style="87" customWidth="1"/>
    <col min="1796" max="1796" width="9.5703125" style="87" customWidth="1"/>
    <col min="1797" max="1797" width="7.140625" style="87" bestFit="1" customWidth="1"/>
    <col min="1798" max="1798" width="6.5703125" style="87" customWidth="1"/>
    <col min="1799" max="1799" width="7.140625" style="87" bestFit="1" customWidth="1"/>
    <col min="1800" max="1800" width="6.5703125" style="87" customWidth="1"/>
    <col min="1801" max="1801" width="7.85546875" style="87" bestFit="1" customWidth="1"/>
    <col min="1802" max="1802" width="7.28515625" style="87" bestFit="1" customWidth="1"/>
    <col min="1803" max="1805" width="6.5703125" style="87" customWidth="1"/>
    <col min="1806" max="1806" width="8.28515625" style="87" bestFit="1" customWidth="1"/>
    <col min="1807" max="1807" width="7.7109375" style="87" bestFit="1" customWidth="1"/>
    <col min="1808" max="1808" width="7.85546875" style="87" customWidth="1"/>
    <col min="1809" max="2048" width="35.140625" style="87"/>
    <col min="2049" max="2049" width="17.5703125" style="87" customWidth="1"/>
    <col min="2050" max="2050" width="8.42578125" style="87" bestFit="1" customWidth="1"/>
    <col min="2051" max="2051" width="6.5703125" style="87" customWidth="1"/>
    <col min="2052" max="2052" width="9.5703125" style="87" customWidth="1"/>
    <col min="2053" max="2053" width="7.140625" style="87" bestFit="1" customWidth="1"/>
    <col min="2054" max="2054" width="6.5703125" style="87" customWidth="1"/>
    <col min="2055" max="2055" width="7.140625" style="87" bestFit="1" customWidth="1"/>
    <col min="2056" max="2056" width="6.5703125" style="87" customWidth="1"/>
    <col min="2057" max="2057" width="7.85546875" style="87" bestFit="1" customWidth="1"/>
    <col min="2058" max="2058" width="7.28515625" style="87" bestFit="1" customWidth="1"/>
    <col min="2059" max="2061" width="6.5703125" style="87" customWidth="1"/>
    <col min="2062" max="2062" width="8.28515625" style="87" bestFit="1" customWidth="1"/>
    <col min="2063" max="2063" width="7.7109375" style="87" bestFit="1" customWidth="1"/>
    <col min="2064" max="2064" width="7.85546875" style="87" customWidth="1"/>
    <col min="2065" max="2304" width="35.140625" style="87"/>
    <col min="2305" max="2305" width="17.5703125" style="87" customWidth="1"/>
    <col min="2306" max="2306" width="8.42578125" style="87" bestFit="1" customWidth="1"/>
    <col min="2307" max="2307" width="6.5703125" style="87" customWidth="1"/>
    <col min="2308" max="2308" width="9.5703125" style="87" customWidth="1"/>
    <col min="2309" max="2309" width="7.140625" style="87" bestFit="1" customWidth="1"/>
    <col min="2310" max="2310" width="6.5703125" style="87" customWidth="1"/>
    <col min="2311" max="2311" width="7.140625" style="87" bestFit="1" customWidth="1"/>
    <col min="2312" max="2312" width="6.5703125" style="87" customWidth="1"/>
    <col min="2313" max="2313" width="7.85546875" style="87" bestFit="1" customWidth="1"/>
    <col min="2314" max="2314" width="7.28515625" style="87" bestFit="1" customWidth="1"/>
    <col min="2315" max="2317" width="6.5703125" style="87" customWidth="1"/>
    <col min="2318" max="2318" width="8.28515625" style="87" bestFit="1" customWidth="1"/>
    <col min="2319" max="2319" width="7.7109375" style="87" bestFit="1" customWidth="1"/>
    <col min="2320" max="2320" width="7.85546875" style="87" customWidth="1"/>
    <col min="2321" max="2560" width="35.140625" style="87"/>
    <col min="2561" max="2561" width="17.5703125" style="87" customWidth="1"/>
    <col min="2562" max="2562" width="8.42578125" style="87" bestFit="1" customWidth="1"/>
    <col min="2563" max="2563" width="6.5703125" style="87" customWidth="1"/>
    <col min="2564" max="2564" width="9.5703125" style="87" customWidth="1"/>
    <col min="2565" max="2565" width="7.140625" style="87" bestFit="1" customWidth="1"/>
    <col min="2566" max="2566" width="6.5703125" style="87" customWidth="1"/>
    <col min="2567" max="2567" width="7.140625" style="87" bestFit="1" customWidth="1"/>
    <col min="2568" max="2568" width="6.5703125" style="87" customWidth="1"/>
    <col min="2569" max="2569" width="7.85546875" style="87" bestFit="1" customWidth="1"/>
    <col min="2570" max="2570" width="7.28515625" style="87" bestFit="1" customWidth="1"/>
    <col min="2571" max="2573" width="6.5703125" style="87" customWidth="1"/>
    <col min="2574" max="2574" width="8.28515625" style="87" bestFit="1" customWidth="1"/>
    <col min="2575" max="2575" width="7.7109375" style="87" bestFit="1" customWidth="1"/>
    <col min="2576" max="2576" width="7.85546875" style="87" customWidth="1"/>
    <col min="2577" max="2816" width="35.140625" style="87"/>
    <col min="2817" max="2817" width="17.5703125" style="87" customWidth="1"/>
    <col min="2818" max="2818" width="8.42578125" style="87" bestFit="1" customWidth="1"/>
    <col min="2819" max="2819" width="6.5703125" style="87" customWidth="1"/>
    <col min="2820" max="2820" width="9.5703125" style="87" customWidth="1"/>
    <col min="2821" max="2821" width="7.140625" style="87" bestFit="1" customWidth="1"/>
    <col min="2822" max="2822" width="6.5703125" style="87" customWidth="1"/>
    <col min="2823" max="2823" width="7.140625" style="87" bestFit="1" customWidth="1"/>
    <col min="2824" max="2824" width="6.5703125" style="87" customWidth="1"/>
    <col min="2825" max="2825" width="7.85546875" style="87" bestFit="1" customWidth="1"/>
    <col min="2826" max="2826" width="7.28515625" style="87" bestFit="1" customWidth="1"/>
    <col min="2827" max="2829" width="6.5703125" style="87" customWidth="1"/>
    <col min="2830" max="2830" width="8.28515625" style="87" bestFit="1" customWidth="1"/>
    <col min="2831" max="2831" width="7.7109375" style="87" bestFit="1" customWidth="1"/>
    <col min="2832" max="2832" width="7.85546875" style="87" customWidth="1"/>
    <col min="2833" max="3072" width="35.140625" style="87"/>
    <col min="3073" max="3073" width="17.5703125" style="87" customWidth="1"/>
    <col min="3074" max="3074" width="8.42578125" style="87" bestFit="1" customWidth="1"/>
    <col min="3075" max="3075" width="6.5703125" style="87" customWidth="1"/>
    <col min="3076" max="3076" width="9.5703125" style="87" customWidth="1"/>
    <col min="3077" max="3077" width="7.140625" style="87" bestFit="1" customWidth="1"/>
    <col min="3078" max="3078" width="6.5703125" style="87" customWidth="1"/>
    <col min="3079" max="3079" width="7.140625" style="87" bestFit="1" customWidth="1"/>
    <col min="3080" max="3080" width="6.5703125" style="87" customWidth="1"/>
    <col min="3081" max="3081" width="7.85546875" style="87" bestFit="1" customWidth="1"/>
    <col min="3082" max="3082" width="7.28515625" style="87" bestFit="1" customWidth="1"/>
    <col min="3083" max="3085" width="6.5703125" style="87" customWidth="1"/>
    <col min="3086" max="3086" width="8.28515625" style="87" bestFit="1" customWidth="1"/>
    <col min="3087" max="3087" width="7.7109375" style="87" bestFit="1" customWidth="1"/>
    <col min="3088" max="3088" width="7.85546875" style="87" customWidth="1"/>
    <col min="3089" max="3328" width="35.140625" style="87"/>
    <col min="3329" max="3329" width="17.5703125" style="87" customWidth="1"/>
    <col min="3330" max="3330" width="8.42578125" style="87" bestFit="1" customWidth="1"/>
    <col min="3331" max="3331" width="6.5703125" style="87" customWidth="1"/>
    <col min="3332" max="3332" width="9.5703125" style="87" customWidth="1"/>
    <col min="3333" max="3333" width="7.140625" style="87" bestFit="1" customWidth="1"/>
    <col min="3334" max="3334" width="6.5703125" style="87" customWidth="1"/>
    <col min="3335" max="3335" width="7.140625" style="87" bestFit="1" customWidth="1"/>
    <col min="3336" max="3336" width="6.5703125" style="87" customWidth="1"/>
    <col min="3337" max="3337" width="7.85546875" style="87" bestFit="1" customWidth="1"/>
    <col min="3338" max="3338" width="7.28515625" style="87" bestFit="1" customWidth="1"/>
    <col min="3339" max="3341" width="6.5703125" style="87" customWidth="1"/>
    <col min="3342" max="3342" width="8.28515625" style="87" bestFit="1" customWidth="1"/>
    <col min="3343" max="3343" width="7.7109375" style="87" bestFit="1" customWidth="1"/>
    <col min="3344" max="3344" width="7.85546875" style="87" customWidth="1"/>
    <col min="3345" max="3584" width="35.140625" style="87"/>
    <col min="3585" max="3585" width="17.5703125" style="87" customWidth="1"/>
    <col min="3586" max="3586" width="8.42578125" style="87" bestFit="1" customWidth="1"/>
    <col min="3587" max="3587" width="6.5703125" style="87" customWidth="1"/>
    <col min="3588" max="3588" width="9.5703125" style="87" customWidth="1"/>
    <col min="3589" max="3589" width="7.140625" style="87" bestFit="1" customWidth="1"/>
    <col min="3590" max="3590" width="6.5703125" style="87" customWidth="1"/>
    <col min="3591" max="3591" width="7.140625" style="87" bestFit="1" customWidth="1"/>
    <col min="3592" max="3592" width="6.5703125" style="87" customWidth="1"/>
    <col min="3593" max="3593" width="7.85546875" style="87" bestFit="1" customWidth="1"/>
    <col min="3594" max="3594" width="7.28515625" style="87" bestFit="1" customWidth="1"/>
    <col min="3595" max="3597" width="6.5703125" style="87" customWidth="1"/>
    <col min="3598" max="3598" width="8.28515625" style="87" bestFit="1" customWidth="1"/>
    <col min="3599" max="3599" width="7.7109375" style="87" bestFit="1" customWidth="1"/>
    <col min="3600" max="3600" width="7.85546875" style="87" customWidth="1"/>
    <col min="3601" max="3840" width="35.140625" style="87"/>
    <col min="3841" max="3841" width="17.5703125" style="87" customWidth="1"/>
    <col min="3842" max="3842" width="8.42578125" style="87" bestFit="1" customWidth="1"/>
    <col min="3843" max="3843" width="6.5703125" style="87" customWidth="1"/>
    <col min="3844" max="3844" width="9.5703125" style="87" customWidth="1"/>
    <col min="3845" max="3845" width="7.140625" style="87" bestFit="1" customWidth="1"/>
    <col min="3846" max="3846" width="6.5703125" style="87" customWidth="1"/>
    <col min="3847" max="3847" width="7.140625" style="87" bestFit="1" customWidth="1"/>
    <col min="3848" max="3848" width="6.5703125" style="87" customWidth="1"/>
    <col min="3849" max="3849" width="7.85546875" style="87" bestFit="1" customWidth="1"/>
    <col min="3850" max="3850" width="7.28515625" style="87" bestFit="1" customWidth="1"/>
    <col min="3851" max="3853" width="6.5703125" style="87" customWidth="1"/>
    <col min="3854" max="3854" width="8.28515625" style="87" bestFit="1" customWidth="1"/>
    <col min="3855" max="3855" width="7.7109375" style="87" bestFit="1" customWidth="1"/>
    <col min="3856" max="3856" width="7.85546875" style="87" customWidth="1"/>
    <col min="3857" max="4096" width="35.140625" style="87"/>
    <col min="4097" max="4097" width="17.5703125" style="87" customWidth="1"/>
    <col min="4098" max="4098" width="8.42578125" style="87" bestFit="1" customWidth="1"/>
    <col min="4099" max="4099" width="6.5703125" style="87" customWidth="1"/>
    <col min="4100" max="4100" width="9.5703125" style="87" customWidth="1"/>
    <col min="4101" max="4101" width="7.140625" style="87" bestFit="1" customWidth="1"/>
    <col min="4102" max="4102" width="6.5703125" style="87" customWidth="1"/>
    <col min="4103" max="4103" width="7.140625" style="87" bestFit="1" customWidth="1"/>
    <col min="4104" max="4104" width="6.5703125" style="87" customWidth="1"/>
    <col min="4105" max="4105" width="7.85546875" style="87" bestFit="1" customWidth="1"/>
    <col min="4106" max="4106" width="7.28515625" style="87" bestFit="1" customWidth="1"/>
    <col min="4107" max="4109" width="6.5703125" style="87" customWidth="1"/>
    <col min="4110" max="4110" width="8.28515625" style="87" bestFit="1" customWidth="1"/>
    <col min="4111" max="4111" width="7.7109375" style="87" bestFit="1" customWidth="1"/>
    <col min="4112" max="4112" width="7.85546875" style="87" customWidth="1"/>
    <col min="4113" max="4352" width="35.140625" style="87"/>
    <col min="4353" max="4353" width="17.5703125" style="87" customWidth="1"/>
    <col min="4354" max="4354" width="8.42578125" style="87" bestFit="1" customWidth="1"/>
    <col min="4355" max="4355" width="6.5703125" style="87" customWidth="1"/>
    <col min="4356" max="4356" width="9.5703125" style="87" customWidth="1"/>
    <col min="4357" max="4357" width="7.140625" style="87" bestFit="1" customWidth="1"/>
    <col min="4358" max="4358" width="6.5703125" style="87" customWidth="1"/>
    <col min="4359" max="4359" width="7.140625" style="87" bestFit="1" customWidth="1"/>
    <col min="4360" max="4360" width="6.5703125" style="87" customWidth="1"/>
    <col min="4361" max="4361" width="7.85546875" style="87" bestFit="1" customWidth="1"/>
    <col min="4362" max="4362" width="7.28515625" style="87" bestFit="1" customWidth="1"/>
    <col min="4363" max="4365" width="6.5703125" style="87" customWidth="1"/>
    <col min="4366" max="4366" width="8.28515625" style="87" bestFit="1" customWidth="1"/>
    <col min="4367" max="4367" width="7.7109375" style="87" bestFit="1" customWidth="1"/>
    <col min="4368" max="4368" width="7.85546875" style="87" customWidth="1"/>
    <col min="4369" max="4608" width="35.140625" style="87"/>
    <col min="4609" max="4609" width="17.5703125" style="87" customWidth="1"/>
    <col min="4610" max="4610" width="8.42578125" style="87" bestFit="1" customWidth="1"/>
    <col min="4611" max="4611" width="6.5703125" style="87" customWidth="1"/>
    <col min="4612" max="4612" width="9.5703125" style="87" customWidth="1"/>
    <col min="4613" max="4613" width="7.140625" style="87" bestFit="1" customWidth="1"/>
    <col min="4614" max="4614" width="6.5703125" style="87" customWidth="1"/>
    <col min="4615" max="4615" width="7.140625" style="87" bestFit="1" customWidth="1"/>
    <col min="4616" max="4616" width="6.5703125" style="87" customWidth="1"/>
    <col min="4617" max="4617" width="7.85546875" style="87" bestFit="1" customWidth="1"/>
    <col min="4618" max="4618" width="7.28515625" style="87" bestFit="1" customWidth="1"/>
    <col min="4619" max="4621" width="6.5703125" style="87" customWidth="1"/>
    <col min="4622" max="4622" width="8.28515625" style="87" bestFit="1" customWidth="1"/>
    <col min="4623" max="4623" width="7.7109375" style="87" bestFit="1" customWidth="1"/>
    <col min="4624" max="4624" width="7.85546875" style="87" customWidth="1"/>
    <col min="4625" max="4864" width="35.140625" style="87"/>
    <col min="4865" max="4865" width="17.5703125" style="87" customWidth="1"/>
    <col min="4866" max="4866" width="8.42578125" style="87" bestFit="1" customWidth="1"/>
    <col min="4867" max="4867" width="6.5703125" style="87" customWidth="1"/>
    <col min="4868" max="4868" width="9.5703125" style="87" customWidth="1"/>
    <col min="4869" max="4869" width="7.140625" style="87" bestFit="1" customWidth="1"/>
    <col min="4870" max="4870" width="6.5703125" style="87" customWidth="1"/>
    <col min="4871" max="4871" width="7.140625" style="87" bestFit="1" customWidth="1"/>
    <col min="4872" max="4872" width="6.5703125" style="87" customWidth="1"/>
    <col min="4873" max="4873" width="7.85546875" style="87" bestFit="1" customWidth="1"/>
    <col min="4874" max="4874" width="7.28515625" style="87" bestFit="1" customWidth="1"/>
    <col min="4875" max="4877" width="6.5703125" style="87" customWidth="1"/>
    <col min="4878" max="4878" width="8.28515625" style="87" bestFit="1" customWidth="1"/>
    <col min="4879" max="4879" width="7.7109375" style="87" bestFit="1" customWidth="1"/>
    <col min="4880" max="4880" width="7.85546875" style="87" customWidth="1"/>
    <col min="4881" max="5120" width="35.140625" style="87"/>
    <col min="5121" max="5121" width="17.5703125" style="87" customWidth="1"/>
    <col min="5122" max="5122" width="8.42578125" style="87" bestFit="1" customWidth="1"/>
    <col min="5123" max="5123" width="6.5703125" style="87" customWidth="1"/>
    <col min="5124" max="5124" width="9.5703125" style="87" customWidth="1"/>
    <col min="5125" max="5125" width="7.140625" style="87" bestFit="1" customWidth="1"/>
    <col min="5126" max="5126" width="6.5703125" style="87" customWidth="1"/>
    <col min="5127" max="5127" width="7.140625" style="87" bestFit="1" customWidth="1"/>
    <col min="5128" max="5128" width="6.5703125" style="87" customWidth="1"/>
    <col min="5129" max="5129" width="7.85546875" style="87" bestFit="1" customWidth="1"/>
    <col min="5130" max="5130" width="7.28515625" style="87" bestFit="1" customWidth="1"/>
    <col min="5131" max="5133" width="6.5703125" style="87" customWidth="1"/>
    <col min="5134" max="5134" width="8.28515625" style="87" bestFit="1" customWidth="1"/>
    <col min="5135" max="5135" width="7.7109375" style="87" bestFit="1" customWidth="1"/>
    <col min="5136" max="5136" width="7.85546875" style="87" customWidth="1"/>
    <col min="5137" max="5376" width="35.140625" style="87"/>
    <col min="5377" max="5377" width="17.5703125" style="87" customWidth="1"/>
    <col min="5378" max="5378" width="8.42578125" style="87" bestFit="1" customWidth="1"/>
    <col min="5379" max="5379" width="6.5703125" style="87" customWidth="1"/>
    <col min="5380" max="5380" width="9.5703125" style="87" customWidth="1"/>
    <col min="5381" max="5381" width="7.140625" style="87" bestFit="1" customWidth="1"/>
    <col min="5382" max="5382" width="6.5703125" style="87" customWidth="1"/>
    <col min="5383" max="5383" width="7.140625" style="87" bestFit="1" customWidth="1"/>
    <col min="5384" max="5384" width="6.5703125" style="87" customWidth="1"/>
    <col min="5385" max="5385" width="7.85546875" style="87" bestFit="1" customWidth="1"/>
    <col min="5386" max="5386" width="7.28515625" style="87" bestFit="1" customWidth="1"/>
    <col min="5387" max="5389" width="6.5703125" style="87" customWidth="1"/>
    <col min="5390" max="5390" width="8.28515625" style="87" bestFit="1" customWidth="1"/>
    <col min="5391" max="5391" width="7.7109375" style="87" bestFit="1" customWidth="1"/>
    <col min="5392" max="5392" width="7.85546875" style="87" customWidth="1"/>
    <col min="5393" max="5632" width="35.140625" style="87"/>
    <col min="5633" max="5633" width="17.5703125" style="87" customWidth="1"/>
    <col min="5634" max="5634" width="8.42578125" style="87" bestFit="1" customWidth="1"/>
    <col min="5635" max="5635" width="6.5703125" style="87" customWidth="1"/>
    <col min="5636" max="5636" width="9.5703125" style="87" customWidth="1"/>
    <col min="5637" max="5637" width="7.140625" style="87" bestFit="1" customWidth="1"/>
    <col min="5638" max="5638" width="6.5703125" style="87" customWidth="1"/>
    <col min="5639" max="5639" width="7.140625" style="87" bestFit="1" customWidth="1"/>
    <col min="5640" max="5640" width="6.5703125" style="87" customWidth="1"/>
    <col min="5641" max="5641" width="7.85546875" style="87" bestFit="1" customWidth="1"/>
    <col min="5642" max="5642" width="7.28515625" style="87" bestFit="1" customWidth="1"/>
    <col min="5643" max="5645" width="6.5703125" style="87" customWidth="1"/>
    <col min="5646" max="5646" width="8.28515625" style="87" bestFit="1" customWidth="1"/>
    <col min="5647" max="5647" width="7.7109375" style="87" bestFit="1" customWidth="1"/>
    <col min="5648" max="5648" width="7.85546875" style="87" customWidth="1"/>
    <col min="5649" max="5888" width="35.140625" style="87"/>
    <col min="5889" max="5889" width="17.5703125" style="87" customWidth="1"/>
    <col min="5890" max="5890" width="8.42578125" style="87" bestFit="1" customWidth="1"/>
    <col min="5891" max="5891" width="6.5703125" style="87" customWidth="1"/>
    <col min="5892" max="5892" width="9.5703125" style="87" customWidth="1"/>
    <col min="5893" max="5893" width="7.140625" style="87" bestFit="1" customWidth="1"/>
    <col min="5894" max="5894" width="6.5703125" style="87" customWidth="1"/>
    <col min="5895" max="5895" width="7.140625" style="87" bestFit="1" customWidth="1"/>
    <col min="5896" max="5896" width="6.5703125" style="87" customWidth="1"/>
    <col min="5897" max="5897" width="7.85546875" style="87" bestFit="1" customWidth="1"/>
    <col min="5898" max="5898" width="7.28515625" style="87" bestFit="1" customWidth="1"/>
    <col min="5899" max="5901" width="6.5703125" style="87" customWidth="1"/>
    <col min="5902" max="5902" width="8.28515625" style="87" bestFit="1" customWidth="1"/>
    <col min="5903" max="5903" width="7.7109375" style="87" bestFit="1" customWidth="1"/>
    <col min="5904" max="5904" width="7.85546875" style="87" customWidth="1"/>
    <col min="5905" max="6144" width="35.140625" style="87"/>
    <col min="6145" max="6145" width="17.5703125" style="87" customWidth="1"/>
    <col min="6146" max="6146" width="8.42578125" style="87" bestFit="1" customWidth="1"/>
    <col min="6147" max="6147" width="6.5703125" style="87" customWidth="1"/>
    <col min="6148" max="6148" width="9.5703125" style="87" customWidth="1"/>
    <col min="6149" max="6149" width="7.140625" style="87" bestFit="1" customWidth="1"/>
    <col min="6150" max="6150" width="6.5703125" style="87" customWidth="1"/>
    <col min="6151" max="6151" width="7.140625" style="87" bestFit="1" customWidth="1"/>
    <col min="6152" max="6152" width="6.5703125" style="87" customWidth="1"/>
    <col min="6153" max="6153" width="7.85546875" style="87" bestFit="1" customWidth="1"/>
    <col min="6154" max="6154" width="7.28515625" style="87" bestFit="1" customWidth="1"/>
    <col min="6155" max="6157" width="6.5703125" style="87" customWidth="1"/>
    <col min="6158" max="6158" width="8.28515625" style="87" bestFit="1" customWidth="1"/>
    <col min="6159" max="6159" width="7.7109375" style="87" bestFit="1" customWidth="1"/>
    <col min="6160" max="6160" width="7.85546875" style="87" customWidth="1"/>
    <col min="6161" max="6400" width="35.140625" style="87"/>
    <col min="6401" max="6401" width="17.5703125" style="87" customWidth="1"/>
    <col min="6402" max="6402" width="8.42578125" style="87" bestFit="1" customWidth="1"/>
    <col min="6403" max="6403" width="6.5703125" style="87" customWidth="1"/>
    <col min="6404" max="6404" width="9.5703125" style="87" customWidth="1"/>
    <col min="6405" max="6405" width="7.140625" style="87" bestFit="1" customWidth="1"/>
    <col min="6406" max="6406" width="6.5703125" style="87" customWidth="1"/>
    <col min="6407" max="6407" width="7.140625" style="87" bestFit="1" customWidth="1"/>
    <col min="6408" max="6408" width="6.5703125" style="87" customWidth="1"/>
    <col min="6409" max="6409" width="7.85546875" style="87" bestFit="1" customWidth="1"/>
    <col min="6410" max="6410" width="7.28515625" style="87" bestFit="1" customWidth="1"/>
    <col min="6411" max="6413" width="6.5703125" style="87" customWidth="1"/>
    <col min="6414" max="6414" width="8.28515625" style="87" bestFit="1" customWidth="1"/>
    <col min="6415" max="6415" width="7.7109375" style="87" bestFit="1" customWidth="1"/>
    <col min="6416" max="6416" width="7.85546875" style="87" customWidth="1"/>
    <col min="6417" max="6656" width="35.140625" style="87"/>
    <col min="6657" max="6657" width="17.5703125" style="87" customWidth="1"/>
    <col min="6658" max="6658" width="8.42578125" style="87" bestFit="1" customWidth="1"/>
    <col min="6659" max="6659" width="6.5703125" style="87" customWidth="1"/>
    <col min="6660" max="6660" width="9.5703125" style="87" customWidth="1"/>
    <col min="6661" max="6661" width="7.140625" style="87" bestFit="1" customWidth="1"/>
    <col min="6662" max="6662" width="6.5703125" style="87" customWidth="1"/>
    <col min="6663" max="6663" width="7.140625" style="87" bestFit="1" customWidth="1"/>
    <col min="6664" max="6664" width="6.5703125" style="87" customWidth="1"/>
    <col min="6665" max="6665" width="7.85546875" style="87" bestFit="1" customWidth="1"/>
    <col min="6666" max="6666" width="7.28515625" style="87" bestFit="1" customWidth="1"/>
    <col min="6667" max="6669" width="6.5703125" style="87" customWidth="1"/>
    <col min="6670" max="6670" width="8.28515625" style="87" bestFit="1" customWidth="1"/>
    <col min="6671" max="6671" width="7.7109375" style="87" bestFit="1" customWidth="1"/>
    <col min="6672" max="6672" width="7.85546875" style="87" customWidth="1"/>
    <col min="6673" max="6912" width="35.140625" style="87"/>
    <col min="6913" max="6913" width="17.5703125" style="87" customWidth="1"/>
    <col min="6914" max="6914" width="8.42578125" style="87" bestFit="1" customWidth="1"/>
    <col min="6915" max="6915" width="6.5703125" style="87" customWidth="1"/>
    <col min="6916" max="6916" width="9.5703125" style="87" customWidth="1"/>
    <col min="6917" max="6917" width="7.140625" style="87" bestFit="1" customWidth="1"/>
    <col min="6918" max="6918" width="6.5703125" style="87" customWidth="1"/>
    <col min="6919" max="6919" width="7.140625" style="87" bestFit="1" customWidth="1"/>
    <col min="6920" max="6920" width="6.5703125" style="87" customWidth="1"/>
    <col min="6921" max="6921" width="7.85546875" style="87" bestFit="1" customWidth="1"/>
    <col min="6922" max="6922" width="7.28515625" style="87" bestFit="1" customWidth="1"/>
    <col min="6923" max="6925" width="6.5703125" style="87" customWidth="1"/>
    <col min="6926" max="6926" width="8.28515625" style="87" bestFit="1" customWidth="1"/>
    <col min="6927" max="6927" width="7.7109375" style="87" bestFit="1" customWidth="1"/>
    <col min="6928" max="6928" width="7.85546875" style="87" customWidth="1"/>
    <col min="6929" max="7168" width="35.140625" style="87"/>
    <col min="7169" max="7169" width="17.5703125" style="87" customWidth="1"/>
    <col min="7170" max="7170" width="8.42578125" style="87" bestFit="1" customWidth="1"/>
    <col min="7171" max="7171" width="6.5703125" style="87" customWidth="1"/>
    <col min="7172" max="7172" width="9.5703125" style="87" customWidth="1"/>
    <col min="7173" max="7173" width="7.140625" style="87" bestFit="1" customWidth="1"/>
    <col min="7174" max="7174" width="6.5703125" style="87" customWidth="1"/>
    <col min="7175" max="7175" width="7.140625" style="87" bestFit="1" customWidth="1"/>
    <col min="7176" max="7176" width="6.5703125" style="87" customWidth="1"/>
    <col min="7177" max="7177" width="7.85546875" style="87" bestFit="1" customWidth="1"/>
    <col min="7178" max="7178" width="7.28515625" style="87" bestFit="1" customWidth="1"/>
    <col min="7179" max="7181" width="6.5703125" style="87" customWidth="1"/>
    <col min="7182" max="7182" width="8.28515625" style="87" bestFit="1" customWidth="1"/>
    <col min="7183" max="7183" width="7.7109375" style="87" bestFit="1" customWidth="1"/>
    <col min="7184" max="7184" width="7.85546875" style="87" customWidth="1"/>
    <col min="7185" max="7424" width="35.140625" style="87"/>
    <col min="7425" max="7425" width="17.5703125" style="87" customWidth="1"/>
    <col min="7426" max="7426" width="8.42578125" style="87" bestFit="1" customWidth="1"/>
    <col min="7427" max="7427" width="6.5703125" style="87" customWidth="1"/>
    <col min="7428" max="7428" width="9.5703125" style="87" customWidth="1"/>
    <col min="7429" max="7429" width="7.140625" style="87" bestFit="1" customWidth="1"/>
    <col min="7430" max="7430" width="6.5703125" style="87" customWidth="1"/>
    <col min="7431" max="7431" width="7.140625" style="87" bestFit="1" customWidth="1"/>
    <col min="7432" max="7432" width="6.5703125" style="87" customWidth="1"/>
    <col min="7433" max="7433" width="7.85546875" style="87" bestFit="1" customWidth="1"/>
    <col min="7434" max="7434" width="7.28515625" style="87" bestFit="1" customWidth="1"/>
    <col min="7435" max="7437" width="6.5703125" style="87" customWidth="1"/>
    <col min="7438" max="7438" width="8.28515625" style="87" bestFit="1" customWidth="1"/>
    <col min="7439" max="7439" width="7.7109375" style="87" bestFit="1" customWidth="1"/>
    <col min="7440" max="7440" width="7.85546875" style="87" customWidth="1"/>
    <col min="7441" max="7680" width="35.140625" style="87"/>
    <col min="7681" max="7681" width="17.5703125" style="87" customWidth="1"/>
    <col min="7682" max="7682" width="8.42578125" style="87" bestFit="1" customWidth="1"/>
    <col min="7683" max="7683" width="6.5703125" style="87" customWidth="1"/>
    <col min="7684" max="7684" width="9.5703125" style="87" customWidth="1"/>
    <col min="7685" max="7685" width="7.140625" style="87" bestFit="1" customWidth="1"/>
    <col min="7686" max="7686" width="6.5703125" style="87" customWidth="1"/>
    <col min="7687" max="7687" width="7.140625" style="87" bestFit="1" customWidth="1"/>
    <col min="7688" max="7688" width="6.5703125" style="87" customWidth="1"/>
    <col min="7689" max="7689" width="7.85546875" style="87" bestFit="1" customWidth="1"/>
    <col min="7690" max="7690" width="7.28515625" style="87" bestFit="1" customWidth="1"/>
    <col min="7691" max="7693" width="6.5703125" style="87" customWidth="1"/>
    <col min="7694" max="7694" width="8.28515625" style="87" bestFit="1" customWidth="1"/>
    <col min="7695" max="7695" width="7.7109375" style="87" bestFit="1" customWidth="1"/>
    <col min="7696" max="7696" width="7.85546875" style="87" customWidth="1"/>
    <col min="7697" max="7936" width="35.140625" style="87"/>
    <col min="7937" max="7937" width="17.5703125" style="87" customWidth="1"/>
    <col min="7938" max="7938" width="8.42578125" style="87" bestFit="1" customWidth="1"/>
    <col min="7939" max="7939" width="6.5703125" style="87" customWidth="1"/>
    <col min="7940" max="7940" width="9.5703125" style="87" customWidth="1"/>
    <col min="7941" max="7941" width="7.140625" style="87" bestFit="1" customWidth="1"/>
    <col min="7942" max="7942" width="6.5703125" style="87" customWidth="1"/>
    <col min="7943" max="7943" width="7.140625" style="87" bestFit="1" customWidth="1"/>
    <col min="7944" max="7944" width="6.5703125" style="87" customWidth="1"/>
    <col min="7945" max="7945" width="7.85546875" style="87" bestFit="1" customWidth="1"/>
    <col min="7946" max="7946" width="7.28515625" style="87" bestFit="1" customWidth="1"/>
    <col min="7947" max="7949" width="6.5703125" style="87" customWidth="1"/>
    <col min="7950" max="7950" width="8.28515625" style="87" bestFit="1" customWidth="1"/>
    <col min="7951" max="7951" width="7.7109375" style="87" bestFit="1" customWidth="1"/>
    <col min="7952" max="7952" width="7.85546875" style="87" customWidth="1"/>
    <col min="7953" max="8192" width="35.140625" style="87"/>
    <col min="8193" max="8193" width="17.5703125" style="87" customWidth="1"/>
    <col min="8194" max="8194" width="8.42578125" style="87" bestFit="1" customWidth="1"/>
    <col min="8195" max="8195" width="6.5703125" style="87" customWidth="1"/>
    <col min="8196" max="8196" width="9.5703125" style="87" customWidth="1"/>
    <col min="8197" max="8197" width="7.140625" style="87" bestFit="1" customWidth="1"/>
    <col min="8198" max="8198" width="6.5703125" style="87" customWidth="1"/>
    <col min="8199" max="8199" width="7.140625" style="87" bestFit="1" customWidth="1"/>
    <col min="8200" max="8200" width="6.5703125" style="87" customWidth="1"/>
    <col min="8201" max="8201" width="7.85546875" style="87" bestFit="1" customWidth="1"/>
    <col min="8202" max="8202" width="7.28515625" style="87" bestFit="1" customWidth="1"/>
    <col min="8203" max="8205" width="6.5703125" style="87" customWidth="1"/>
    <col min="8206" max="8206" width="8.28515625" style="87" bestFit="1" customWidth="1"/>
    <col min="8207" max="8207" width="7.7109375" style="87" bestFit="1" customWidth="1"/>
    <col min="8208" max="8208" width="7.85546875" style="87" customWidth="1"/>
    <col min="8209" max="8448" width="35.140625" style="87"/>
    <col min="8449" max="8449" width="17.5703125" style="87" customWidth="1"/>
    <col min="8450" max="8450" width="8.42578125" style="87" bestFit="1" customWidth="1"/>
    <col min="8451" max="8451" width="6.5703125" style="87" customWidth="1"/>
    <col min="8452" max="8452" width="9.5703125" style="87" customWidth="1"/>
    <col min="8453" max="8453" width="7.140625" style="87" bestFit="1" customWidth="1"/>
    <col min="8454" max="8454" width="6.5703125" style="87" customWidth="1"/>
    <col min="8455" max="8455" width="7.140625" style="87" bestFit="1" customWidth="1"/>
    <col min="8456" max="8456" width="6.5703125" style="87" customWidth="1"/>
    <col min="8457" max="8457" width="7.85546875" style="87" bestFit="1" customWidth="1"/>
    <col min="8458" max="8458" width="7.28515625" style="87" bestFit="1" customWidth="1"/>
    <col min="8459" max="8461" width="6.5703125" style="87" customWidth="1"/>
    <col min="8462" max="8462" width="8.28515625" style="87" bestFit="1" customWidth="1"/>
    <col min="8463" max="8463" width="7.7109375" style="87" bestFit="1" customWidth="1"/>
    <col min="8464" max="8464" width="7.85546875" style="87" customWidth="1"/>
    <col min="8465" max="8704" width="35.140625" style="87"/>
    <col min="8705" max="8705" width="17.5703125" style="87" customWidth="1"/>
    <col min="8706" max="8706" width="8.42578125" style="87" bestFit="1" customWidth="1"/>
    <col min="8707" max="8707" width="6.5703125" style="87" customWidth="1"/>
    <col min="8708" max="8708" width="9.5703125" style="87" customWidth="1"/>
    <col min="8709" max="8709" width="7.140625" style="87" bestFit="1" customWidth="1"/>
    <col min="8710" max="8710" width="6.5703125" style="87" customWidth="1"/>
    <col min="8711" max="8711" width="7.140625" style="87" bestFit="1" customWidth="1"/>
    <col min="8712" max="8712" width="6.5703125" style="87" customWidth="1"/>
    <col min="8713" max="8713" width="7.85546875" style="87" bestFit="1" customWidth="1"/>
    <col min="8714" max="8714" width="7.28515625" style="87" bestFit="1" customWidth="1"/>
    <col min="8715" max="8717" width="6.5703125" style="87" customWidth="1"/>
    <col min="8718" max="8718" width="8.28515625" style="87" bestFit="1" customWidth="1"/>
    <col min="8719" max="8719" width="7.7109375" style="87" bestFit="1" customWidth="1"/>
    <col min="8720" max="8720" width="7.85546875" style="87" customWidth="1"/>
    <col min="8721" max="8960" width="35.140625" style="87"/>
    <col min="8961" max="8961" width="17.5703125" style="87" customWidth="1"/>
    <col min="8962" max="8962" width="8.42578125" style="87" bestFit="1" customWidth="1"/>
    <col min="8963" max="8963" width="6.5703125" style="87" customWidth="1"/>
    <col min="8964" max="8964" width="9.5703125" style="87" customWidth="1"/>
    <col min="8965" max="8965" width="7.140625" style="87" bestFit="1" customWidth="1"/>
    <col min="8966" max="8966" width="6.5703125" style="87" customWidth="1"/>
    <col min="8967" max="8967" width="7.140625" style="87" bestFit="1" customWidth="1"/>
    <col min="8968" max="8968" width="6.5703125" style="87" customWidth="1"/>
    <col min="8969" max="8969" width="7.85546875" style="87" bestFit="1" customWidth="1"/>
    <col min="8970" max="8970" width="7.28515625" style="87" bestFit="1" customWidth="1"/>
    <col min="8971" max="8973" width="6.5703125" style="87" customWidth="1"/>
    <col min="8974" max="8974" width="8.28515625" style="87" bestFit="1" customWidth="1"/>
    <col min="8975" max="8975" width="7.7109375" style="87" bestFit="1" customWidth="1"/>
    <col min="8976" max="8976" width="7.85546875" style="87" customWidth="1"/>
    <col min="8977" max="9216" width="35.140625" style="87"/>
    <col min="9217" max="9217" width="17.5703125" style="87" customWidth="1"/>
    <col min="9218" max="9218" width="8.42578125" style="87" bestFit="1" customWidth="1"/>
    <col min="9219" max="9219" width="6.5703125" style="87" customWidth="1"/>
    <col min="9220" max="9220" width="9.5703125" style="87" customWidth="1"/>
    <col min="9221" max="9221" width="7.140625" style="87" bestFit="1" customWidth="1"/>
    <col min="9222" max="9222" width="6.5703125" style="87" customWidth="1"/>
    <col min="9223" max="9223" width="7.140625" style="87" bestFit="1" customWidth="1"/>
    <col min="9224" max="9224" width="6.5703125" style="87" customWidth="1"/>
    <col min="9225" max="9225" width="7.85546875" style="87" bestFit="1" customWidth="1"/>
    <col min="9226" max="9226" width="7.28515625" style="87" bestFit="1" customWidth="1"/>
    <col min="9227" max="9229" width="6.5703125" style="87" customWidth="1"/>
    <col min="9230" max="9230" width="8.28515625" style="87" bestFit="1" customWidth="1"/>
    <col min="9231" max="9231" width="7.7109375" style="87" bestFit="1" customWidth="1"/>
    <col min="9232" max="9232" width="7.85546875" style="87" customWidth="1"/>
    <col min="9233" max="9472" width="35.140625" style="87"/>
    <col min="9473" max="9473" width="17.5703125" style="87" customWidth="1"/>
    <col min="9474" max="9474" width="8.42578125" style="87" bestFit="1" customWidth="1"/>
    <col min="9475" max="9475" width="6.5703125" style="87" customWidth="1"/>
    <col min="9476" max="9476" width="9.5703125" style="87" customWidth="1"/>
    <col min="9477" max="9477" width="7.140625" style="87" bestFit="1" customWidth="1"/>
    <col min="9478" max="9478" width="6.5703125" style="87" customWidth="1"/>
    <col min="9479" max="9479" width="7.140625" style="87" bestFit="1" customWidth="1"/>
    <col min="9480" max="9480" width="6.5703125" style="87" customWidth="1"/>
    <col min="9481" max="9481" width="7.85546875" style="87" bestFit="1" customWidth="1"/>
    <col min="9482" max="9482" width="7.28515625" style="87" bestFit="1" customWidth="1"/>
    <col min="9483" max="9485" width="6.5703125" style="87" customWidth="1"/>
    <col min="9486" max="9486" width="8.28515625" style="87" bestFit="1" customWidth="1"/>
    <col min="9487" max="9487" width="7.7109375" style="87" bestFit="1" customWidth="1"/>
    <col min="9488" max="9488" width="7.85546875" style="87" customWidth="1"/>
    <col min="9489" max="9728" width="35.140625" style="87"/>
    <col min="9729" max="9729" width="17.5703125" style="87" customWidth="1"/>
    <col min="9730" max="9730" width="8.42578125" style="87" bestFit="1" customWidth="1"/>
    <col min="9731" max="9731" width="6.5703125" style="87" customWidth="1"/>
    <col min="9732" max="9732" width="9.5703125" style="87" customWidth="1"/>
    <col min="9733" max="9733" width="7.140625" style="87" bestFit="1" customWidth="1"/>
    <col min="9734" max="9734" width="6.5703125" style="87" customWidth="1"/>
    <col min="9735" max="9735" width="7.140625" style="87" bestFit="1" customWidth="1"/>
    <col min="9736" max="9736" width="6.5703125" style="87" customWidth="1"/>
    <col min="9737" max="9737" width="7.85546875" style="87" bestFit="1" customWidth="1"/>
    <col min="9738" max="9738" width="7.28515625" style="87" bestFit="1" customWidth="1"/>
    <col min="9739" max="9741" width="6.5703125" style="87" customWidth="1"/>
    <col min="9742" max="9742" width="8.28515625" style="87" bestFit="1" customWidth="1"/>
    <col min="9743" max="9743" width="7.7109375" style="87" bestFit="1" customWidth="1"/>
    <col min="9744" max="9744" width="7.85546875" style="87" customWidth="1"/>
    <col min="9745" max="9984" width="35.140625" style="87"/>
    <col min="9985" max="9985" width="17.5703125" style="87" customWidth="1"/>
    <col min="9986" max="9986" width="8.42578125" style="87" bestFit="1" customWidth="1"/>
    <col min="9987" max="9987" width="6.5703125" style="87" customWidth="1"/>
    <col min="9988" max="9988" width="9.5703125" style="87" customWidth="1"/>
    <col min="9989" max="9989" width="7.140625" style="87" bestFit="1" customWidth="1"/>
    <col min="9990" max="9990" width="6.5703125" style="87" customWidth="1"/>
    <col min="9991" max="9991" width="7.140625" style="87" bestFit="1" customWidth="1"/>
    <col min="9992" max="9992" width="6.5703125" style="87" customWidth="1"/>
    <col min="9993" max="9993" width="7.85546875" style="87" bestFit="1" customWidth="1"/>
    <col min="9994" max="9994" width="7.28515625" style="87" bestFit="1" customWidth="1"/>
    <col min="9995" max="9997" width="6.5703125" style="87" customWidth="1"/>
    <col min="9998" max="9998" width="8.28515625" style="87" bestFit="1" customWidth="1"/>
    <col min="9999" max="9999" width="7.7109375" style="87" bestFit="1" customWidth="1"/>
    <col min="10000" max="10000" width="7.85546875" style="87" customWidth="1"/>
    <col min="10001" max="10240" width="35.140625" style="87"/>
    <col min="10241" max="10241" width="17.5703125" style="87" customWidth="1"/>
    <col min="10242" max="10242" width="8.42578125" style="87" bestFit="1" customWidth="1"/>
    <col min="10243" max="10243" width="6.5703125" style="87" customWidth="1"/>
    <col min="10244" max="10244" width="9.5703125" style="87" customWidth="1"/>
    <col min="10245" max="10245" width="7.140625" style="87" bestFit="1" customWidth="1"/>
    <col min="10246" max="10246" width="6.5703125" style="87" customWidth="1"/>
    <col min="10247" max="10247" width="7.140625" style="87" bestFit="1" customWidth="1"/>
    <col min="10248" max="10248" width="6.5703125" style="87" customWidth="1"/>
    <col min="10249" max="10249" width="7.85546875" style="87" bestFit="1" customWidth="1"/>
    <col min="10250" max="10250" width="7.28515625" style="87" bestFit="1" customWidth="1"/>
    <col min="10251" max="10253" width="6.5703125" style="87" customWidth="1"/>
    <col min="10254" max="10254" width="8.28515625" style="87" bestFit="1" customWidth="1"/>
    <col min="10255" max="10255" width="7.7109375" style="87" bestFit="1" customWidth="1"/>
    <col min="10256" max="10256" width="7.85546875" style="87" customWidth="1"/>
    <col min="10257" max="10496" width="35.140625" style="87"/>
    <col min="10497" max="10497" width="17.5703125" style="87" customWidth="1"/>
    <col min="10498" max="10498" width="8.42578125" style="87" bestFit="1" customWidth="1"/>
    <col min="10499" max="10499" width="6.5703125" style="87" customWidth="1"/>
    <col min="10500" max="10500" width="9.5703125" style="87" customWidth="1"/>
    <col min="10501" max="10501" width="7.140625" style="87" bestFit="1" customWidth="1"/>
    <col min="10502" max="10502" width="6.5703125" style="87" customWidth="1"/>
    <col min="10503" max="10503" width="7.140625" style="87" bestFit="1" customWidth="1"/>
    <col min="10504" max="10504" width="6.5703125" style="87" customWidth="1"/>
    <col min="10505" max="10505" width="7.85546875" style="87" bestFit="1" customWidth="1"/>
    <col min="10506" max="10506" width="7.28515625" style="87" bestFit="1" customWidth="1"/>
    <col min="10507" max="10509" width="6.5703125" style="87" customWidth="1"/>
    <col min="10510" max="10510" width="8.28515625" style="87" bestFit="1" customWidth="1"/>
    <col min="10511" max="10511" width="7.7109375" style="87" bestFit="1" customWidth="1"/>
    <col min="10512" max="10512" width="7.85546875" style="87" customWidth="1"/>
    <col min="10513" max="10752" width="35.140625" style="87"/>
    <col min="10753" max="10753" width="17.5703125" style="87" customWidth="1"/>
    <col min="10754" max="10754" width="8.42578125" style="87" bestFit="1" customWidth="1"/>
    <col min="10755" max="10755" width="6.5703125" style="87" customWidth="1"/>
    <col min="10756" max="10756" width="9.5703125" style="87" customWidth="1"/>
    <col min="10757" max="10757" width="7.140625" style="87" bestFit="1" customWidth="1"/>
    <col min="10758" max="10758" width="6.5703125" style="87" customWidth="1"/>
    <col min="10759" max="10759" width="7.140625" style="87" bestFit="1" customWidth="1"/>
    <col min="10760" max="10760" width="6.5703125" style="87" customWidth="1"/>
    <col min="10761" max="10761" width="7.85546875" style="87" bestFit="1" customWidth="1"/>
    <col min="10762" max="10762" width="7.28515625" style="87" bestFit="1" customWidth="1"/>
    <col min="10763" max="10765" width="6.5703125" style="87" customWidth="1"/>
    <col min="10766" max="10766" width="8.28515625" style="87" bestFit="1" customWidth="1"/>
    <col min="10767" max="10767" width="7.7109375" style="87" bestFit="1" customWidth="1"/>
    <col min="10768" max="10768" width="7.85546875" style="87" customWidth="1"/>
    <col min="10769" max="11008" width="35.140625" style="87"/>
    <col min="11009" max="11009" width="17.5703125" style="87" customWidth="1"/>
    <col min="11010" max="11010" width="8.42578125" style="87" bestFit="1" customWidth="1"/>
    <col min="11011" max="11011" width="6.5703125" style="87" customWidth="1"/>
    <col min="11012" max="11012" width="9.5703125" style="87" customWidth="1"/>
    <col min="11013" max="11013" width="7.140625" style="87" bestFit="1" customWidth="1"/>
    <col min="11014" max="11014" width="6.5703125" style="87" customWidth="1"/>
    <col min="11015" max="11015" width="7.140625" style="87" bestFit="1" customWidth="1"/>
    <col min="11016" max="11016" width="6.5703125" style="87" customWidth="1"/>
    <col min="11017" max="11017" width="7.85546875" style="87" bestFit="1" customWidth="1"/>
    <col min="11018" max="11018" width="7.28515625" style="87" bestFit="1" customWidth="1"/>
    <col min="11019" max="11021" width="6.5703125" style="87" customWidth="1"/>
    <col min="11022" max="11022" width="8.28515625" style="87" bestFit="1" customWidth="1"/>
    <col min="11023" max="11023" width="7.7109375" style="87" bestFit="1" customWidth="1"/>
    <col min="11024" max="11024" width="7.85546875" style="87" customWidth="1"/>
    <col min="11025" max="11264" width="35.140625" style="87"/>
    <col min="11265" max="11265" width="17.5703125" style="87" customWidth="1"/>
    <col min="11266" max="11266" width="8.42578125" style="87" bestFit="1" customWidth="1"/>
    <col min="11267" max="11267" width="6.5703125" style="87" customWidth="1"/>
    <col min="11268" max="11268" width="9.5703125" style="87" customWidth="1"/>
    <col min="11269" max="11269" width="7.140625" style="87" bestFit="1" customWidth="1"/>
    <col min="11270" max="11270" width="6.5703125" style="87" customWidth="1"/>
    <col min="11271" max="11271" width="7.140625" style="87" bestFit="1" customWidth="1"/>
    <col min="11272" max="11272" width="6.5703125" style="87" customWidth="1"/>
    <col min="11273" max="11273" width="7.85546875" style="87" bestFit="1" customWidth="1"/>
    <col min="11274" max="11274" width="7.28515625" style="87" bestFit="1" customWidth="1"/>
    <col min="11275" max="11277" width="6.5703125" style="87" customWidth="1"/>
    <col min="11278" max="11278" width="8.28515625" style="87" bestFit="1" customWidth="1"/>
    <col min="11279" max="11279" width="7.7109375" style="87" bestFit="1" customWidth="1"/>
    <col min="11280" max="11280" width="7.85546875" style="87" customWidth="1"/>
    <col min="11281" max="11520" width="35.140625" style="87"/>
    <col min="11521" max="11521" width="17.5703125" style="87" customWidth="1"/>
    <col min="11522" max="11522" width="8.42578125" style="87" bestFit="1" customWidth="1"/>
    <col min="11523" max="11523" width="6.5703125" style="87" customWidth="1"/>
    <col min="11524" max="11524" width="9.5703125" style="87" customWidth="1"/>
    <col min="11525" max="11525" width="7.140625" style="87" bestFit="1" customWidth="1"/>
    <col min="11526" max="11526" width="6.5703125" style="87" customWidth="1"/>
    <col min="11527" max="11527" width="7.140625" style="87" bestFit="1" customWidth="1"/>
    <col min="11528" max="11528" width="6.5703125" style="87" customWidth="1"/>
    <col min="11529" max="11529" width="7.85546875" style="87" bestFit="1" customWidth="1"/>
    <col min="11530" max="11530" width="7.28515625" style="87" bestFit="1" customWidth="1"/>
    <col min="11531" max="11533" width="6.5703125" style="87" customWidth="1"/>
    <col min="11534" max="11534" width="8.28515625" style="87" bestFit="1" customWidth="1"/>
    <col min="11535" max="11535" width="7.7109375" style="87" bestFit="1" customWidth="1"/>
    <col min="11536" max="11536" width="7.85546875" style="87" customWidth="1"/>
    <col min="11537" max="11776" width="35.140625" style="87"/>
    <col min="11777" max="11777" width="17.5703125" style="87" customWidth="1"/>
    <col min="11778" max="11778" width="8.42578125" style="87" bestFit="1" customWidth="1"/>
    <col min="11779" max="11779" width="6.5703125" style="87" customWidth="1"/>
    <col min="11780" max="11780" width="9.5703125" style="87" customWidth="1"/>
    <col min="11781" max="11781" width="7.140625" style="87" bestFit="1" customWidth="1"/>
    <col min="11782" max="11782" width="6.5703125" style="87" customWidth="1"/>
    <col min="11783" max="11783" width="7.140625" style="87" bestFit="1" customWidth="1"/>
    <col min="11784" max="11784" width="6.5703125" style="87" customWidth="1"/>
    <col min="11785" max="11785" width="7.85546875" style="87" bestFit="1" customWidth="1"/>
    <col min="11786" max="11786" width="7.28515625" style="87" bestFit="1" customWidth="1"/>
    <col min="11787" max="11789" width="6.5703125" style="87" customWidth="1"/>
    <col min="11790" max="11790" width="8.28515625" style="87" bestFit="1" customWidth="1"/>
    <col min="11791" max="11791" width="7.7109375" style="87" bestFit="1" customWidth="1"/>
    <col min="11792" max="11792" width="7.85546875" style="87" customWidth="1"/>
    <col min="11793" max="12032" width="35.140625" style="87"/>
    <col min="12033" max="12033" width="17.5703125" style="87" customWidth="1"/>
    <col min="12034" max="12034" width="8.42578125" style="87" bestFit="1" customWidth="1"/>
    <col min="12035" max="12035" width="6.5703125" style="87" customWidth="1"/>
    <col min="12036" max="12036" width="9.5703125" style="87" customWidth="1"/>
    <col min="12037" max="12037" width="7.140625" style="87" bestFit="1" customWidth="1"/>
    <col min="12038" max="12038" width="6.5703125" style="87" customWidth="1"/>
    <col min="12039" max="12039" width="7.140625" style="87" bestFit="1" customWidth="1"/>
    <col min="12040" max="12040" width="6.5703125" style="87" customWidth="1"/>
    <col min="12041" max="12041" width="7.85546875" style="87" bestFit="1" customWidth="1"/>
    <col min="12042" max="12042" width="7.28515625" style="87" bestFit="1" customWidth="1"/>
    <col min="12043" max="12045" width="6.5703125" style="87" customWidth="1"/>
    <col min="12046" max="12046" width="8.28515625" style="87" bestFit="1" customWidth="1"/>
    <col min="12047" max="12047" width="7.7109375" style="87" bestFit="1" customWidth="1"/>
    <col min="12048" max="12048" width="7.85546875" style="87" customWidth="1"/>
    <col min="12049" max="12288" width="35.140625" style="87"/>
    <col min="12289" max="12289" width="17.5703125" style="87" customWidth="1"/>
    <col min="12290" max="12290" width="8.42578125" style="87" bestFit="1" customWidth="1"/>
    <col min="12291" max="12291" width="6.5703125" style="87" customWidth="1"/>
    <col min="12292" max="12292" width="9.5703125" style="87" customWidth="1"/>
    <col min="12293" max="12293" width="7.140625" style="87" bestFit="1" customWidth="1"/>
    <col min="12294" max="12294" width="6.5703125" style="87" customWidth="1"/>
    <col min="12295" max="12295" width="7.140625" style="87" bestFit="1" customWidth="1"/>
    <col min="12296" max="12296" width="6.5703125" style="87" customWidth="1"/>
    <col min="12297" max="12297" width="7.85546875" style="87" bestFit="1" customWidth="1"/>
    <col min="12298" max="12298" width="7.28515625" style="87" bestFit="1" customWidth="1"/>
    <col min="12299" max="12301" width="6.5703125" style="87" customWidth="1"/>
    <col min="12302" max="12302" width="8.28515625" style="87" bestFit="1" customWidth="1"/>
    <col min="12303" max="12303" width="7.7109375" style="87" bestFit="1" customWidth="1"/>
    <col min="12304" max="12304" width="7.85546875" style="87" customWidth="1"/>
    <col min="12305" max="12544" width="35.140625" style="87"/>
    <col min="12545" max="12545" width="17.5703125" style="87" customWidth="1"/>
    <col min="12546" max="12546" width="8.42578125" style="87" bestFit="1" customWidth="1"/>
    <col min="12547" max="12547" width="6.5703125" style="87" customWidth="1"/>
    <col min="12548" max="12548" width="9.5703125" style="87" customWidth="1"/>
    <col min="12549" max="12549" width="7.140625" style="87" bestFit="1" customWidth="1"/>
    <col min="12550" max="12550" width="6.5703125" style="87" customWidth="1"/>
    <col min="12551" max="12551" width="7.140625" style="87" bestFit="1" customWidth="1"/>
    <col min="12552" max="12552" width="6.5703125" style="87" customWidth="1"/>
    <col min="12553" max="12553" width="7.85546875" style="87" bestFit="1" customWidth="1"/>
    <col min="12554" max="12554" width="7.28515625" style="87" bestFit="1" customWidth="1"/>
    <col min="12555" max="12557" width="6.5703125" style="87" customWidth="1"/>
    <col min="12558" max="12558" width="8.28515625" style="87" bestFit="1" customWidth="1"/>
    <col min="12559" max="12559" width="7.7109375" style="87" bestFit="1" customWidth="1"/>
    <col min="12560" max="12560" width="7.85546875" style="87" customWidth="1"/>
    <col min="12561" max="12800" width="35.140625" style="87"/>
    <col min="12801" max="12801" width="17.5703125" style="87" customWidth="1"/>
    <col min="12802" max="12802" width="8.42578125" style="87" bestFit="1" customWidth="1"/>
    <col min="12803" max="12803" width="6.5703125" style="87" customWidth="1"/>
    <col min="12804" max="12804" width="9.5703125" style="87" customWidth="1"/>
    <col min="12805" max="12805" width="7.140625" style="87" bestFit="1" customWidth="1"/>
    <col min="12806" max="12806" width="6.5703125" style="87" customWidth="1"/>
    <col min="12807" max="12807" width="7.140625" style="87" bestFit="1" customWidth="1"/>
    <col min="12808" max="12808" width="6.5703125" style="87" customWidth="1"/>
    <col min="12809" max="12809" width="7.85546875" style="87" bestFit="1" customWidth="1"/>
    <col min="12810" max="12810" width="7.28515625" style="87" bestFit="1" customWidth="1"/>
    <col min="12811" max="12813" width="6.5703125" style="87" customWidth="1"/>
    <col min="12814" max="12814" width="8.28515625" style="87" bestFit="1" customWidth="1"/>
    <col min="12815" max="12815" width="7.7109375" style="87" bestFit="1" customWidth="1"/>
    <col min="12816" max="12816" width="7.85546875" style="87" customWidth="1"/>
    <col min="12817" max="13056" width="35.140625" style="87"/>
    <col min="13057" max="13057" width="17.5703125" style="87" customWidth="1"/>
    <col min="13058" max="13058" width="8.42578125" style="87" bestFit="1" customWidth="1"/>
    <col min="13059" max="13059" width="6.5703125" style="87" customWidth="1"/>
    <col min="13060" max="13060" width="9.5703125" style="87" customWidth="1"/>
    <col min="13061" max="13061" width="7.140625" style="87" bestFit="1" customWidth="1"/>
    <col min="13062" max="13062" width="6.5703125" style="87" customWidth="1"/>
    <col min="13063" max="13063" width="7.140625" style="87" bestFit="1" customWidth="1"/>
    <col min="13064" max="13064" width="6.5703125" style="87" customWidth="1"/>
    <col min="13065" max="13065" width="7.85546875" style="87" bestFit="1" customWidth="1"/>
    <col min="13066" max="13066" width="7.28515625" style="87" bestFit="1" customWidth="1"/>
    <col min="13067" max="13069" width="6.5703125" style="87" customWidth="1"/>
    <col min="13070" max="13070" width="8.28515625" style="87" bestFit="1" customWidth="1"/>
    <col min="13071" max="13071" width="7.7109375" style="87" bestFit="1" customWidth="1"/>
    <col min="13072" max="13072" width="7.85546875" style="87" customWidth="1"/>
    <col min="13073" max="13312" width="35.140625" style="87"/>
    <col min="13313" max="13313" width="17.5703125" style="87" customWidth="1"/>
    <col min="13314" max="13314" width="8.42578125" style="87" bestFit="1" customWidth="1"/>
    <col min="13315" max="13315" width="6.5703125" style="87" customWidth="1"/>
    <col min="13316" max="13316" width="9.5703125" style="87" customWidth="1"/>
    <col min="13317" max="13317" width="7.140625" style="87" bestFit="1" customWidth="1"/>
    <col min="13318" max="13318" width="6.5703125" style="87" customWidth="1"/>
    <col min="13319" max="13319" width="7.140625" style="87" bestFit="1" customWidth="1"/>
    <col min="13320" max="13320" width="6.5703125" style="87" customWidth="1"/>
    <col min="13321" max="13321" width="7.85546875" style="87" bestFit="1" customWidth="1"/>
    <col min="13322" max="13322" width="7.28515625" style="87" bestFit="1" customWidth="1"/>
    <col min="13323" max="13325" width="6.5703125" style="87" customWidth="1"/>
    <col min="13326" max="13326" width="8.28515625" style="87" bestFit="1" customWidth="1"/>
    <col min="13327" max="13327" width="7.7109375" style="87" bestFit="1" customWidth="1"/>
    <col min="13328" max="13328" width="7.85546875" style="87" customWidth="1"/>
    <col min="13329" max="13568" width="35.140625" style="87"/>
    <col min="13569" max="13569" width="17.5703125" style="87" customWidth="1"/>
    <col min="13570" max="13570" width="8.42578125" style="87" bestFit="1" customWidth="1"/>
    <col min="13571" max="13571" width="6.5703125" style="87" customWidth="1"/>
    <col min="13572" max="13572" width="9.5703125" style="87" customWidth="1"/>
    <col min="13573" max="13573" width="7.140625" style="87" bestFit="1" customWidth="1"/>
    <col min="13574" max="13574" width="6.5703125" style="87" customWidth="1"/>
    <col min="13575" max="13575" width="7.140625" style="87" bestFit="1" customWidth="1"/>
    <col min="13576" max="13576" width="6.5703125" style="87" customWidth="1"/>
    <col min="13577" max="13577" width="7.85546875" style="87" bestFit="1" customWidth="1"/>
    <col min="13578" max="13578" width="7.28515625" style="87" bestFit="1" customWidth="1"/>
    <col min="13579" max="13581" width="6.5703125" style="87" customWidth="1"/>
    <col min="13582" max="13582" width="8.28515625" style="87" bestFit="1" customWidth="1"/>
    <col min="13583" max="13583" width="7.7109375" style="87" bestFit="1" customWidth="1"/>
    <col min="13584" max="13584" width="7.85546875" style="87" customWidth="1"/>
    <col min="13585" max="13824" width="35.140625" style="87"/>
    <col min="13825" max="13825" width="17.5703125" style="87" customWidth="1"/>
    <col min="13826" max="13826" width="8.42578125" style="87" bestFit="1" customWidth="1"/>
    <col min="13827" max="13827" width="6.5703125" style="87" customWidth="1"/>
    <col min="13828" max="13828" width="9.5703125" style="87" customWidth="1"/>
    <col min="13829" max="13829" width="7.140625" style="87" bestFit="1" customWidth="1"/>
    <col min="13830" max="13830" width="6.5703125" style="87" customWidth="1"/>
    <col min="13831" max="13831" width="7.140625" style="87" bestFit="1" customWidth="1"/>
    <col min="13832" max="13832" width="6.5703125" style="87" customWidth="1"/>
    <col min="13833" max="13833" width="7.85546875" style="87" bestFit="1" customWidth="1"/>
    <col min="13834" max="13834" width="7.28515625" style="87" bestFit="1" customWidth="1"/>
    <col min="13835" max="13837" width="6.5703125" style="87" customWidth="1"/>
    <col min="13838" max="13838" width="8.28515625" style="87" bestFit="1" customWidth="1"/>
    <col min="13839" max="13839" width="7.7109375" style="87" bestFit="1" customWidth="1"/>
    <col min="13840" max="13840" width="7.85546875" style="87" customWidth="1"/>
    <col min="13841" max="14080" width="35.140625" style="87"/>
    <col min="14081" max="14081" width="17.5703125" style="87" customWidth="1"/>
    <col min="14082" max="14082" width="8.42578125" style="87" bestFit="1" customWidth="1"/>
    <col min="14083" max="14083" width="6.5703125" style="87" customWidth="1"/>
    <col min="14084" max="14084" width="9.5703125" style="87" customWidth="1"/>
    <col min="14085" max="14085" width="7.140625" style="87" bestFit="1" customWidth="1"/>
    <col min="14086" max="14086" width="6.5703125" style="87" customWidth="1"/>
    <col min="14087" max="14087" width="7.140625" style="87" bestFit="1" customWidth="1"/>
    <col min="14088" max="14088" width="6.5703125" style="87" customWidth="1"/>
    <col min="14089" max="14089" width="7.85546875" style="87" bestFit="1" customWidth="1"/>
    <col min="14090" max="14090" width="7.28515625" style="87" bestFit="1" customWidth="1"/>
    <col min="14091" max="14093" width="6.5703125" style="87" customWidth="1"/>
    <col min="14094" max="14094" width="8.28515625" style="87" bestFit="1" customWidth="1"/>
    <col min="14095" max="14095" width="7.7109375" style="87" bestFit="1" customWidth="1"/>
    <col min="14096" max="14096" width="7.85546875" style="87" customWidth="1"/>
    <col min="14097" max="14336" width="35.140625" style="87"/>
    <col min="14337" max="14337" width="17.5703125" style="87" customWidth="1"/>
    <col min="14338" max="14338" width="8.42578125" style="87" bestFit="1" customWidth="1"/>
    <col min="14339" max="14339" width="6.5703125" style="87" customWidth="1"/>
    <col min="14340" max="14340" width="9.5703125" style="87" customWidth="1"/>
    <col min="14341" max="14341" width="7.140625" style="87" bestFit="1" customWidth="1"/>
    <col min="14342" max="14342" width="6.5703125" style="87" customWidth="1"/>
    <col min="14343" max="14343" width="7.140625" style="87" bestFit="1" customWidth="1"/>
    <col min="14344" max="14344" width="6.5703125" style="87" customWidth="1"/>
    <col min="14345" max="14345" width="7.85546875" style="87" bestFit="1" customWidth="1"/>
    <col min="14346" max="14346" width="7.28515625" style="87" bestFit="1" customWidth="1"/>
    <col min="14347" max="14349" width="6.5703125" style="87" customWidth="1"/>
    <col min="14350" max="14350" width="8.28515625" style="87" bestFit="1" customWidth="1"/>
    <col min="14351" max="14351" width="7.7109375" style="87" bestFit="1" customWidth="1"/>
    <col min="14352" max="14352" width="7.85546875" style="87" customWidth="1"/>
    <col min="14353" max="14592" width="35.140625" style="87"/>
    <col min="14593" max="14593" width="17.5703125" style="87" customWidth="1"/>
    <col min="14594" max="14594" width="8.42578125" style="87" bestFit="1" customWidth="1"/>
    <col min="14595" max="14595" width="6.5703125" style="87" customWidth="1"/>
    <col min="14596" max="14596" width="9.5703125" style="87" customWidth="1"/>
    <col min="14597" max="14597" width="7.140625" style="87" bestFit="1" customWidth="1"/>
    <col min="14598" max="14598" width="6.5703125" style="87" customWidth="1"/>
    <col min="14599" max="14599" width="7.140625" style="87" bestFit="1" customWidth="1"/>
    <col min="14600" max="14600" width="6.5703125" style="87" customWidth="1"/>
    <col min="14601" max="14601" width="7.85546875" style="87" bestFit="1" customWidth="1"/>
    <col min="14602" max="14602" width="7.28515625" style="87" bestFit="1" customWidth="1"/>
    <col min="14603" max="14605" width="6.5703125" style="87" customWidth="1"/>
    <col min="14606" max="14606" width="8.28515625" style="87" bestFit="1" customWidth="1"/>
    <col min="14607" max="14607" width="7.7109375" style="87" bestFit="1" customWidth="1"/>
    <col min="14608" max="14608" width="7.85546875" style="87" customWidth="1"/>
    <col min="14609" max="14848" width="35.140625" style="87"/>
    <col min="14849" max="14849" width="17.5703125" style="87" customWidth="1"/>
    <col min="14850" max="14850" width="8.42578125" style="87" bestFit="1" customWidth="1"/>
    <col min="14851" max="14851" width="6.5703125" style="87" customWidth="1"/>
    <col min="14852" max="14852" width="9.5703125" style="87" customWidth="1"/>
    <col min="14853" max="14853" width="7.140625" style="87" bestFit="1" customWidth="1"/>
    <col min="14854" max="14854" width="6.5703125" style="87" customWidth="1"/>
    <col min="14855" max="14855" width="7.140625" style="87" bestFit="1" customWidth="1"/>
    <col min="14856" max="14856" width="6.5703125" style="87" customWidth="1"/>
    <col min="14857" max="14857" width="7.85546875" style="87" bestFit="1" customWidth="1"/>
    <col min="14858" max="14858" width="7.28515625" style="87" bestFit="1" customWidth="1"/>
    <col min="14859" max="14861" width="6.5703125" style="87" customWidth="1"/>
    <col min="14862" max="14862" width="8.28515625" style="87" bestFit="1" customWidth="1"/>
    <col min="14863" max="14863" width="7.7109375" style="87" bestFit="1" customWidth="1"/>
    <col min="14864" max="14864" width="7.85546875" style="87" customWidth="1"/>
    <col min="14865" max="15104" width="35.140625" style="87"/>
    <col min="15105" max="15105" width="17.5703125" style="87" customWidth="1"/>
    <col min="15106" max="15106" width="8.42578125" style="87" bestFit="1" customWidth="1"/>
    <col min="15107" max="15107" width="6.5703125" style="87" customWidth="1"/>
    <col min="15108" max="15108" width="9.5703125" style="87" customWidth="1"/>
    <col min="15109" max="15109" width="7.140625" style="87" bestFit="1" customWidth="1"/>
    <col min="15110" max="15110" width="6.5703125" style="87" customWidth="1"/>
    <col min="15111" max="15111" width="7.140625" style="87" bestFit="1" customWidth="1"/>
    <col min="15112" max="15112" width="6.5703125" style="87" customWidth="1"/>
    <col min="15113" max="15113" width="7.85546875" style="87" bestFit="1" customWidth="1"/>
    <col min="15114" max="15114" width="7.28515625" style="87" bestFit="1" customWidth="1"/>
    <col min="15115" max="15117" width="6.5703125" style="87" customWidth="1"/>
    <col min="15118" max="15118" width="8.28515625" style="87" bestFit="1" customWidth="1"/>
    <col min="15119" max="15119" width="7.7109375" style="87" bestFit="1" customWidth="1"/>
    <col min="15120" max="15120" width="7.85546875" style="87" customWidth="1"/>
    <col min="15121" max="15360" width="35.140625" style="87"/>
    <col min="15361" max="15361" width="17.5703125" style="87" customWidth="1"/>
    <col min="15362" max="15362" width="8.42578125" style="87" bestFit="1" customWidth="1"/>
    <col min="15363" max="15363" width="6.5703125" style="87" customWidth="1"/>
    <col min="15364" max="15364" width="9.5703125" style="87" customWidth="1"/>
    <col min="15365" max="15365" width="7.140625" style="87" bestFit="1" customWidth="1"/>
    <col min="15366" max="15366" width="6.5703125" style="87" customWidth="1"/>
    <col min="15367" max="15367" width="7.140625" style="87" bestFit="1" customWidth="1"/>
    <col min="15368" max="15368" width="6.5703125" style="87" customWidth="1"/>
    <col min="15369" max="15369" width="7.85546875" style="87" bestFit="1" customWidth="1"/>
    <col min="15370" max="15370" width="7.28515625" style="87" bestFit="1" customWidth="1"/>
    <col min="15371" max="15373" width="6.5703125" style="87" customWidth="1"/>
    <col min="15374" max="15374" width="8.28515625" style="87" bestFit="1" customWidth="1"/>
    <col min="15375" max="15375" width="7.7109375" style="87" bestFit="1" customWidth="1"/>
    <col min="15376" max="15376" width="7.85546875" style="87" customWidth="1"/>
    <col min="15377" max="15616" width="35.140625" style="87"/>
    <col min="15617" max="15617" width="17.5703125" style="87" customWidth="1"/>
    <col min="15618" max="15618" width="8.42578125" style="87" bestFit="1" customWidth="1"/>
    <col min="15619" max="15619" width="6.5703125" style="87" customWidth="1"/>
    <col min="15620" max="15620" width="9.5703125" style="87" customWidth="1"/>
    <col min="15621" max="15621" width="7.140625" style="87" bestFit="1" customWidth="1"/>
    <col min="15622" max="15622" width="6.5703125" style="87" customWidth="1"/>
    <col min="15623" max="15623" width="7.140625" style="87" bestFit="1" customWidth="1"/>
    <col min="15624" max="15624" width="6.5703125" style="87" customWidth="1"/>
    <col min="15625" max="15625" width="7.85546875" style="87" bestFit="1" customWidth="1"/>
    <col min="15626" max="15626" width="7.28515625" style="87" bestFit="1" customWidth="1"/>
    <col min="15627" max="15629" width="6.5703125" style="87" customWidth="1"/>
    <col min="15630" max="15630" width="8.28515625" style="87" bestFit="1" customWidth="1"/>
    <col min="15631" max="15631" width="7.7109375" style="87" bestFit="1" customWidth="1"/>
    <col min="15632" max="15632" width="7.85546875" style="87" customWidth="1"/>
    <col min="15633" max="15872" width="35.140625" style="87"/>
    <col min="15873" max="15873" width="17.5703125" style="87" customWidth="1"/>
    <col min="15874" max="15874" width="8.42578125" style="87" bestFit="1" customWidth="1"/>
    <col min="15875" max="15875" width="6.5703125" style="87" customWidth="1"/>
    <col min="15876" max="15876" width="9.5703125" style="87" customWidth="1"/>
    <col min="15877" max="15877" width="7.140625" style="87" bestFit="1" customWidth="1"/>
    <col min="15878" max="15878" width="6.5703125" style="87" customWidth="1"/>
    <col min="15879" max="15879" width="7.140625" style="87" bestFit="1" customWidth="1"/>
    <col min="15880" max="15880" width="6.5703125" style="87" customWidth="1"/>
    <col min="15881" max="15881" width="7.85546875" style="87" bestFit="1" customWidth="1"/>
    <col min="15882" max="15882" width="7.28515625" style="87" bestFit="1" customWidth="1"/>
    <col min="15883" max="15885" width="6.5703125" style="87" customWidth="1"/>
    <col min="15886" max="15886" width="8.28515625" style="87" bestFit="1" customWidth="1"/>
    <col min="15887" max="15887" width="7.7109375" style="87" bestFit="1" customWidth="1"/>
    <col min="15888" max="15888" width="7.85546875" style="87" customWidth="1"/>
    <col min="15889" max="16128" width="35.140625" style="87"/>
    <col min="16129" max="16129" width="17.5703125" style="87" customWidth="1"/>
    <col min="16130" max="16130" width="8.42578125" style="87" bestFit="1" customWidth="1"/>
    <col min="16131" max="16131" width="6.5703125" style="87" customWidth="1"/>
    <col min="16132" max="16132" width="9.5703125" style="87" customWidth="1"/>
    <col min="16133" max="16133" width="7.140625" style="87" bestFit="1" customWidth="1"/>
    <col min="16134" max="16134" width="6.5703125" style="87" customWidth="1"/>
    <col min="16135" max="16135" width="7.140625" style="87" bestFit="1" customWidth="1"/>
    <col min="16136" max="16136" width="6.5703125" style="87" customWidth="1"/>
    <col min="16137" max="16137" width="7.85546875" style="87" bestFit="1" customWidth="1"/>
    <col min="16138" max="16138" width="7.28515625" style="87" bestFit="1" customWidth="1"/>
    <col min="16139" max="16141" width="6.5703125" style="87" customWidth="1"/>
    <col min="16142" max="16142" width="8.28515625" style="87" bestFit="1" customWidth="1"/>
    <col min="16143" max="16143" width="7.7109375" style="87" bestFit="1" customWidth="1"/>
    <col min="16144" max="16144" width="7.85546875" style="87" customWidth="1"/>
    <col min="16145" max="16384" width="35.140625" style="87"/>
  </cols>
  <sheetData>
    <row r="1" spans="1:17" ht="33.75" customHeight="1" thickBot="1">
      <c r="A1" s="1056" t="s">
        <v>424</v>
      </c>
      <c r="B1" s="1056"/>
      <c r="C1" s="1056"/>
      <c r="D1" s="1056"/>
      <c r="E1" s="1056"/>
      <c r="F1" s="1056"/>
      <c r="G1" s="1056"/>
      <c r="H1" s="1056"/>
      <c r="I1" s="1056"/>
      <c r="J1" s="1056"/>
      <c r="K1" s="1056"/>
      <c r="L1" s="1056"/>
      <c r="M1" s="1056"/>
      <c r="N1" s="1056"/>
      <c r="O1" s="1056"/>
      <c r="P1" s="1056"/>
    </row>
    <row r="2" spans="1:17" ht="20.25" customHeight="1" thickBot="1">
      <c r="A2" s="1011" t="s">
        <v>68</v>
      </c>
      <c r="B2" s="1057" t="s">
        <v>154</v>
      </c>
      <c r="C2" s="1058"/>
      <c r="D2" s="1059"/>
      <c r="E2" s="1060" t="s">
        <v>155</v>
      </c>
      <c r="F2" s="1058"/>
      <c r="G2" s="1059"/>
      <c r="H2" s="1060" t="s">
        <v>156</v>
      </c>
      <c r="I2" s="1058"/>
      <c r="J2" s="1061"/>
      <c r="K2" s="1057" t="s">
        <v>157</v>
      </c>
      <c r="L2" s="1058"/>
      <c r="M2" s="1059"/>
      <c r="N2" s="1062" t="s">
        <v>158</v>
      </c>
      <c r="O2" s="1062"/>
      <c r="P2" s="1062"/>
    </row>
    <row r="3" spans="1:17" ht="25.5" customHeight="1" thickBot="1">
      <c r="A3" s="1012"/>
      <c r="B3" s="122" t="s">
        <v>105</v>
      </c>
      <c r="C3" s="122" t="s">
        <v>107</v>
      </c>
      <c r="D3" s="122" t="s">
        <v>32</v>
      </c>
      <c r="E3" s="122" t="s">
        <v>105</v>
      </c>
      <c r="F3" s="122" t="s">
        <v>107</v>
      </c>
      <c r="G3" s="122" t="s">
        <v>32</v>
      </c>
      <c r="H3" s="122" t="s">
        <v>105</v>
      </c>
      <c r="I3" s="122" t="s">
        <v>107</v>
      </c>
      <c r="J3" s="122" t="s">
        <v>32</v>
      </c>
      <c r="K3" s="122" t="s">
        <v>105</v>
      </c>
      <c r="L3" s="122" t="s">
        <v>107</v>
      </c>
      <c r="M3" s="122" t="s">
        <v>32</v>
      </c>
      <c r="N3" s="122" t="s">
        <v>105</v>
      </c>
      <c r="O3" s="122" t="s">
        <v>107</v>
      </c>
      <c r="P3" s="122" t="s">
        <v>32</v>
      </c>
    </row>
    <row r="4" spans="1:17" s="89" customFormat="1" ht="24.75" customHeight="1">
      <c r="A4" s="88">
        <v>1395</v>
      </c>
      <c r="B4" s="88">
        <v>16687</v>
      </c>
      <c r="C4" s="88">
        <v>498</v>
      </c>
      <c r="D4" s="88">
        <v>17185</v>
      </c>
      <c r="E4" s="88">
        <v>6062</v>
      </c>
      <c r="F4" s="88">
        <v>242</v>
      </c>
      <c r="G4" s="88">
        <v>6304</v>
      </c>
      <c r="H4" s="88">
        <v>1917</v>
      </c>
      <c r="I4" s="88">
        <v>425</v>
      </c>
      <c r="J4" s="88">
        <v>2342</v>
      </c>
      <c r="K4" s="88">
        <v>362</v>
      </c>
      <c r="L4" s="88">
        <v>5</v>
      </c>
      <c r="M4" s="88">
        <v>367</v>
      </c>
      <c r="N4" s="88">
        <v>25028</v>
      </c>
      <c r="O4" s="88">
        <v>1170</v>
      </c>
      <c r="P4" s="88">
        <v>26198</v>
      </c>
    </row>
    <row r="5" spans="1:17" s="89" customFormat="1" ht="24.75" customHeight="1">
      <c r="A5" s="88">
        <v>1396</v>
      </c>
      <c r="B5" s="88">
        <v>19421</v>
      </c>
      <c r="C5" s="88">
        <v>638</v>
      </c>
      <c r="D5" s="88">
        <v>20059</v>
      </c>
      <c r="E5" s="88">
        <v>7190</v>
      </c>
      <c r="F5" s="88">
        <v>279</v>
      </c>
      <c r="G5" s="88">
        <v>7469</v>
      </c>
      <c r="H5" s="88">
        <v>2521</v>
      </c>
      <c r="I5" s="88">
        <v>4029</v>
      </c>
      <c r="J5" s="88">
        <v>6550</v>
      </c>
      <c r="K5" s="88">
        <v>413</v>
      </c>
      <c r="L5" s="323">
        <v>5</v>
      </c>
      <c r="M5" s="88">
        <v>418</v>
      </c>
      <c r="N5" s="88">
        <v>29545</v>
      </c>
      <c r="O5" s="88">
        <v>4951</v>
      </c>
      <c r="P5" s="88">
        <v>34496</v>
      </c>
    </row>
    <row r="6" spans="1:17" s="89" customFormat="1" ht="24.75" customHeight="1">
      <c r="A6" s="88">
        <v>1397</v>
      </c>
      <c r="B6" s="88">
        <v>21204</v>
      </c>
      <c r="C6" s="88">
        <v>640</v>
      </c>
      <c r="D6" s="88">
        <v>21844</v>
      </c>
      <c r="E6" s="88">
        <v>7485</v>
      </c>
      <c r="F6" s="88">
        <v>258</v>
      </c>
      <c r="G6" s="88">
        <v>7743</v>
      </c>
      <c r="H6" s="88">
        <v>2445</v>
      </c>
      <c r="I6" s="88">
        <v>11759</v>
      </c>
      <c r="J6" s="88">
        <v>14204</v>
      </c>
      <c r="K6" s="88">
        <v>620</v>
      </c>
      <c r="L6" s="323">
        <v>12</v>
      </c>
      <c r="M6" s="88">
        <v>632</v>
      </c>
      <c r="N6" s="88">
        <v>31754</v>
      </c>
      <c r="O6" s="88">
        <v>12669</v>
      </c>
      <c r="P6" s="88">
        <v>44423</v>
      </c>
    </row>
    <row r="7" spans="1:17" s="89" customFormat="1" ht="24.75" customHeight="1">
      <c r="A7" s="88">
        <v>1398</v>
      </c>
      <c r="B7" s="88">
        <v>24757</v>
      </c>
      <c r="C7" s="88">
        <v>805</v>
      </c>
      <c r="D7" s="88">
        <v>25562</v>
      </c>
      <c r="E7" s="88">
        <v>8408</v>
      </c>
      <c r="F7" s="88">
        <v>336</v>
      </c>
      <c r="G7" s="88">
        <v>8744</v>
      </c>
      <c r="H7" s="88">
        <v>3178</v>
      </c>
      <c r="I7" s="88">
        <v>12939</v>
      </c>
      <c r="J7" s="88">
        <v>16117</v>
      </c>
      <c r="K7" s="88">
        <v>667</v>
      </c>
      <c r="L7" s="323">
        <v>12</v>
      </c>
      <c r="M7" s="88">
        <v>679</v>
      </c>
      <c r="N7" s="88">
        <v>37010</v>
      </c>
      <c r="O7" s="88">
        <v>14092</v>
      </c>
      <c r="P7" s="88">
        <v>51102</v>
      </c>
    </row>
    <row r="8" spans="1:17" ht="20.25" customHeight="1">
      <c r="A8" s="88">
        <v>1399</v>
      </c>
      <c r="B8" s="88">
        <v>18141</v>
      </c>
      <c r="C8" s="88">
        <v>634</v>
      </c>
      <c r="D8" s="88">
        <v>18777</v>
      </c>
      <c r="E8" s="88">
        <v>8230</v>
      </c>
      <c r="F8" s="88">
        <v>453</v>
      </c>
      <c r="G8" s="88">
        <v>8688</v>
      </c>
      <c r="H8" s="88">
        <v>2531</v>
      </c>
      <c r="I8" s="88">
        <v>7518</v>
      </c>
      <c r="J8" s="88">
        <v>10049</v>
      </c>
      <c r="K8" s="88">
        <v>747</v>
      </c>
      <c r="L8" s="323">
        <v>12</v>
      </c>
      <c r="M8" s="88">
        <v>759</v>
      </c>
      <c r="N8" s="88">
        <v>29649</v>
      </c>
      <c r="O8" s="88">
        <v>8617</v>
      </c>
      <c r="P8" s="88">
        <v>38273</v>
      </c>
    </row>
    <row r="9" spans="1:17" ht="20.25" customHeight="1">
      <c r="A9" s="88">
        <v>1400</v>
      </c>
      <c r="B9" s="88">
        <v>20165</v>
      </c>
      <c r="C9" s="88">
        <v>933</v>
      </c>
      <c r="D9" s="88">
        <v>21098</v>
      </c>
      <c r="E9" s="88">
        <v>7739</v>
      </c>
      <c r="F9" s="88">
        <v>327</v>
      </c>
      <c r="G9" s="88">
        <v>8066</v>
      </c>
      <c r="H9" s="88">
        <v>2805</v>
      </c>
      <c r="I9" s="88">
        <v>7215</v>
      </c>
      <c r="J9" s="88">
        <v>10020</v>
      </c>
      <c r="K9" s="88">
        <v>830</v>
      </c>
      <c r="L9" s="323">
        <v>13</v>
      </c>
      <c r="M9" s="88">
        <v>843</v>
      </c>
      <c r="N9" s="88">
        <v>31539</v>
      </c>
      <c r="O9" s="88">
        <v>8488</v>
      </c>
      <c r="P9" s="88">
        <v>40027</v>
      </c>
      <c r="Q9" s="92"/>
    </row>
    <row r="10" spans="1:17" ht="20.25" customHeight="1" thickBot="1">
      <c r="A10" s="88">
        <v>1401</v>
      </c>
      <c r="B10" s="88">
        <f>SUM(B11:B43)</f>
        <v>21620</v>
      </c>
      <c r="C10" s="88">
        <f t="shared" ref="C10:I10" si="0">SUM(C11:C43)</f>
        <v>1186</v>
      </c>
      <c r="D10" s="88">
        <f>B10+C10</f>
        <v>22806</v>
      </c>
      <c r="E10" s="88">
        <f t="shared" si="0"/>
        <v>12313</v>
      </c>
      <c r="F10" s="88">
        <f t="shared" si="0"/>
        <v>883</v>
      </c>
      <c r="G10" s="88">
        <f>E10+F10</f>
        <v>13196</v>
      </c>
      <c r="H10" s="88">
        <f t="shared" si="0"/>
        <v>2556</v>
      </c>
      <c r="I10" s="88">
        <f t="shared" si="0"/>
        <v>5676</v>
      </c>
      <c r="J10" s="88">
        <f>H10+I10</f>
        <v>8232</v>
      </c>
      <c r="K10" s="88">
        <v>741</v>
      </c>
      <c r="L10" s="323">
        <v>12</v>
      </c>
      <c r="M10" s="88">
        <f>K10+L10</f>
        <v>753</v>
      </c>
      <c r="N10" s="88">
        <f>K10+H10+E10+B10</f>
        <v>37230</v>
      </c>
      <c r="O10" s="88">
        <f>L10+I10+F10+C10</f>
        <v>7757</v>
      </c>
      <c r="P10" s="88">
        <f>N10+O10</f>
        <v>44987</v>
      </c>
      <c r="Q10" s="92"/>
    </row>
    <row r="11" spans="1:17" ht="20.25" customHeight="1" thickBot="1">
      <c r="A11" s="5" t="s">
        <v>41</v>
      </c>
      <c r="B11" s="91">
        <v>243</v>
      </c>
      <c r="C11" s="90">
        <v>13</v>
      </c>
      <c r="D11" s="91">
        <f t="shared" ref="D11:D43" si="1">B11+C11</f>
        <v>256</v>
      </c>
      <c r="E11" s="90">
        <v>16</v>
      </c>
      <c r="F11" s="91">
        <v>1</v>
      </c>
      <c r="G11" s="90">
        <f t="shared" ref="G11:G43" si="2">E11+F11</f>
        <v>17</v>
      </c>
      <c r="H11" s="91">
        <v>0</v>
      </c>
      <c r="I11" s="90">
        <v>0</v>
      </c>
      <c r="J11" s="91">
        <f t="shared" ref="J11:J43" si="3">H11+I11</f>
        <v>0</v>
      </c>
      <c r="K11" s="90">
        <v>4</v>
      </c>
      <c r="L11" s="324">
        <v>0</v>
      </c>
      <c r="M11" s="90">
        <f t="shared" ref="M11:M43" si="4">K11+L11</f>
        <v>4</v>
      </c>
      <c r="N11" s="91">
        <f t="shared" ref="N11:N43" si="5">K11+H11+E11+B11</f>
        <v>263</v>
      </c>
      <c r="O11" s="90">
        <f t="shared" ref="O11:O43" si="6">L11+I11+F11+C11</f>
        <v>14</v>
      </c>
      <c r="P11" s="91">
        <f t="shared" ref="P11:P43" si="7">N11+O11</f>
        <v>277</v>
      </c>
    </row>
    <row r="12" spans="1:17" ht="20.25" customHeight="1" thickBot="1">
      <c r="A12" s="11" t="s">
        <v>42</v>
      </c>
      <c r="B12" s="103">
        <v>133</v>
      </c>
      <c r="C12" s="102">
        <v>0</v>
      </c>
      <c r="D12" s="103">
        <f t="shared" si="1"/>
        <v>133</v>
      </c>
      <c r="E12" s="102">
        <v>3</v>
      </c>
      <c r="F12" s="103">
        <v>1</v>
      </c>
      <c r="G12" s="102">
        <f t="shared" si="2"/>
        <v>4</v>
      </c>
      <c r="H12" s="103">
        <v>0</v>
      </c>
      <c r="I12" s="102">
        <v>0</v>
      </c>
      <c r="J12" s="103">
        <f t="shared" si="3"/>
        <v>0</v>
      </c>
      <c r="K12" s="102">
        <v>2</v>
      </c>
      <c r="L12" s="325">
        <v>0</v>
      </c>
      <c r="M12" s="102">
        <f t="shared" si="4"/>
        <v>2</v>
      </c>
      <c r="N12" s="103">
        <f t="shared" si="5"/>
        <v>138</v>
      </c>
      <c r="O12" s="102">
        <f t="shared" si="6"/>
        <v>1</v>
      </c>
      <c r="P12" s="103">
        <f t="shared" si="7"/>
        <v>139</v>
      </c>
    </row>
    <row r="13" spans="1:17" ht="20.25" customHeight="1" thickBot="1">
      <c r="A13" s="11" t="s">
        <v>43</v>
      </c>
      <c r="B13" s="103">
        <v>3</v>
      </c>
      <c r="C13" s="102">
        <v>0</v>
      </c>
      <c r="D13" s="103">
        <f t="shared" si="1"/>
        <v>3</v>
      </c>
      <c r="E13" s="102">
        <v>1</v>
      </c>
      <c r="F13" s="103">
        <v>0</v>
      </c>
      <c r="G13" s="102">
        <f t="shared" si="2"/>
        <v>1</v>
      </c>
      <c r="H13" s="103">
        <v>0</v>
      </c>
      <c r="I13" s="102">
        <v>0</v>
      </c>
      <c r="J13" s="103">
        <f t="shared" si="3"/>
        <v>0</v>
      </c>
      <c r="K13" s="102">
        <v>0</v>
      </c>
      <c r="L13" s="325">
        <v>0</v>
      </c>
      <c r="M13" s="102">
        <f t="shared" si="4"/>
        <v>0</v>
      </c>
      <c r="N13" s="103">
        <f t="shared" si="5"/>
        <v>4</v>
      </c>
      <c r="O13" s="102">
        <f t="shared" si="6"/>
        <v>0</v>
      </c>
      <c r="P13" s="103">
        <f t="shared" si="7"/>
        <v>4</v>
      </c>
    </row>
    <row r="14" spans="1:17" ht="20.25" customHeight="1" thickBot="1">
      <c r="A14" s="11" t="s">
        <v>0</v>
      </c>
      <c r="B14" s="103">
        <v>2182</v>
      </c>
      <c r="C14" s="102">
        <v>147</v>
      </c>
      <c r="D14" s="103">
        <f t="shared" si="1"/>
        <v>2329</v>
      </c>
      <c r="E14" s="102">
        <v>1302</v>
      </c>
      <c r="F14" s="103">
        <v>28</v>
      </c>
      <c r="G14" s="102">
        <f t="shared" si="2"/>
        <v>1330</v>
      </c>
      <c r="H14" s="103">
        <v>256</v>
      </c>
      <c r="I14" s="102">
        <v>704</v>
      </c>
      <c r="J14" s="103">
        <f t="shared" si="3"/>
        <v>960</v>
      </c>
      <c r="K14" s="102">
        <v>47</v>
      </c>
      <c r="L14" s="324">
        <v>2</v>
      </c>
      <c r="M14" s="102">
        <f t="shared" si="4"/>
        <v>49</v>
      </c>
      <c r="N14" s="103">
        <f t="shared" si="5"/>
        <v>3787</v>
      </c>
      <c r="O14" s="102">
        <f t="shared" si="6"/>
        <v>881</v>
      </c>
      <c r="P14" s="103">
        <f t="shared" si="7"/>
        <v>4668</v>
      </c>
    </row>
    <row r="15" spans="1:17" ht="20.25" customHeight="1" thickBot="1">
      <c r="A15" s="11" t="s">
        <v>33</v>
      </c>
      <c r="B15" s="103">
        <v>869</v>
      </c>
      <c r="C15" s="102">
        <v>37</v>
      </c>
      <c r="D15" s="103">
        <f t="shared" si="1"/>
        <v>906</v>
      </c>
      <c r="E15" s="102">
        <v>369</v>
      </c>
      <c r="F15" s="103">
        <v>21</v>
      </c>
      <c r="G15" s="102">
        <f t="shared" si="2"/>
        <v>390</v>
      </c>
      <c r="H15" s="103">
        <v>118</v>
      </c>
      <c r="I15" s="102">
        <v>270</v>
      </c>
      <c r="J15" s="103">
        <f t="shared" si="3"/>
        <v>388</v>
      </c>
      <c r="K15" s="102">
        <v>51</v>
      </c>
      <c r="L15" s="325">
        <v>1</v>
      </c>
      <c r="M15" s="102">
        <f t="shared" si="4"/>
        <v>52</v>
      </c>
      <c r="N15" s="103">
        <f t="shared" si="5"/>
        <v>1407</v>
      </c>
      <c r="O15" s="102">
        <f t="shared" si="6"/>
        <v>329</v>
      </c>
      <c r="P15" s="103">
        <f t="shared" si="7"/>
        <v>1736</v>
      </c>
    </row>
    <row r="16" spans="1:17" ht="20.25" customHeight="1" thickBot="1">
      <c r="A16" s="11" t="s">
        <v>44</v>
      </c>
      <c r="B16" s="103">
        <v>86</v>
      </c>
      <c r="C16" s="102">
        <v>1</v>
      </c>
      <c r="D16" s="103">
        <f t="shared" si="1"/>
        <v>87</v>
      </c>
      <c r="E16" s="102">
        <v>15</v>
      </c>
      <c r="F16" s="103">
        <v>0</v>
      </c>
      <c r="G16" s="102">
        <f t="shared" si="2"/>
        <v>15</v>
      </c>
      <c r="H16" s="103">
        <v>1</v>
      </c>
      <c r="I16" s="102">
        <v>0</v>
      </c>
      <c r="J16" s="103">
        <f t="shared" si="3"/>
        <v>1</v>
      </c>
      <c r="K16" s="102">
        <v>0</v>
      </c>
      <c r="L16" s="325">
        <v>0</v>
      </c>
      <c r="M16" s="102">
        <f t="shared" si="4"/>
        <v>0</v>
      </c>
      <c r="N16" s="103">
        <f t="shared" si="5"/>
        <v>102</v>
      </c>
      <c r="O16" s="102">
        <f t="shared" si="6"/>
        <v>1</v>
      </c>
      <c r="P16" s="103">
        <f t="shared" si="7"/>
        <v>103</v>
      </c>
    </row>
    <row r="17" spans="1:16" ht="20.25" customHeight="1" thickBot="1">
      <c r="A17" s="11" t="s">
        <v>1</v>
      </c>
      <c r="B17" s="103">
        <v>218</v>
      </c>
      <c r="C17" s="102">
        <v>12</v>
      </c>
      <c r="D17" s="103">
        <f t="shared" si="1"/>
        <v>230</v>
      </c>
      <c r="E17" s="102">
        <v>100</v>
      </c>
      <c r="F17" s="103">
        <v>4</v>
      </c>
      <c r="G17" s="102">
        <f t="shared" si="2"/>
        <v>104</v>
      </c>
      <c r="H17" s="103">
        <v>48</v>
      </c>
      <c r="I17" s="102">
        <v>109</v>
      </c>
      <c r="J17" s="103">
        <f t="shared" si="3"/>
        <v>157</v>
      </c>
      <c r="K17" s="102">
        <v>7</v>
      </c>
      <c r="L17" s="324">
        <v>0</v>
      </c>
      <c r="M17" s="102">
        <f t="shared" si="4"/>
        <v>7</v>
      </c>
      <c r="N17" s="103">
        <f t="shared" si="5"/>
        <v>373</v>
      </c>
      <c r="O17" s="102">
        <f t="shared" si="6"/>
        <v>125</v>
      </c>
      <c r="P17" s="103">
        <f t="shared" si="7"/>
        <v>498</v>
      </c>
    </row>
    <row r="18" spans="1:16" ht="20.25" customHeight="1" thickBot="1">
      <c r="A18" s="11" t="s">
        <v>45</v>
      </c>
      <c r="B18" s="103">
        <v>5</v>
      </c>
      <c r="C18" s="102">
        <v>0</v>
      </c>
      <c r="D18" s="103">
        <f t="shared" si="1"/>
        <v>5</v>
      </c>
      <c r="E18" s="102">
        <v>10</v>
      </c>
      <c r="F18" s="103">
        <v>0</v>
      </c>
      <c r="G18" s="102">
        <f t="shared" si="2"/>
        <v>10</v>
      </c>
      <c r="H18" s="103">
        <v>1</v>
      </c>
      <c r="I18" s="102">
        <v>0</v>
      </c>
      <c r="J18" s="103">
        <f t="shared" si="3"/>
        <v>1</v>
      </c>
      <c r="K18" s="102">
        <v>0</v>
      </c>
      <c r="L18" s="325">
        <v>0</v>
      </c>
      <c r="M18" s="102">
        <f t="shared" si="4"/>
        <v>0</v>
      </c>
      <c r="N18" s="103">
        <f t="shared" si="5"/>
        <v>16</v>
      </c>
      <c r="O18" s="102">
        <f t="shared" si="6"/>
        <v>0</v>
      </c>
      <c r="P18" s="103">
        <f t="shared" si="7"/>
        <v>16</v>
      </c>
    </row>
    <row r="19" spans="1:16" ht="20.25" customHeight="1" thickBot="1">
      <c r="A19" s="11" t="s">
        <v>46</v>
      </c>
      <c r="B19" s="103">
        <v>163</v>
      </c>
      <c r="C19" s="102">
        <v>13</v>
      </c>
      <c r="D19" s="103">
        <f t="shared" si="1"/>
        <v>176</v>
      </c>
      <c r="E19" s="102">
        <v>5</v>
      </c>
      <c r="F19" s="103">
        <v>0</v>
      </c>
      <c r="G19" s="102">
        <f t="shared" si="2"/>
        <v>5</v>
      </c>
      <c r="H19" s="103">
        <v>4</v>
      </c>
      <c r="I19" s="102">
        <v>1</v>
      </c>
      <c r="J19" s="103">
        <f t="shared" si="3"/>
        <v>5</v>
      </c>
      <c r="K19" s="102">
        <v>0</v>
      </c>
      <c r="L19" s="325">
        <v>0</v>
      </c>
      <c r="M19" s="102">
        <f t="shared" si="4"/>
        <v>0</v>
      </c>
      <c r="N19" s="103">
        <f t="shared" si="5"/>
        <v>172</v>
      </c>
      <c r="O19" s="102">
        <f t="shared" si="6"/>
        <v>14</v>
      </c>
      <c r="P19" s="103">
        <f t="shared" si="7"/>
        <v>186</v>
      </c>
    </row>
    <row r="20" spans="1:16" ht="20.25" customHeight="1" thickBot="1">
      <c r="A20" s="11" t="s">
        <v>47</v>
      </c>
      <c r="B20" s="103">
        <v>934</v>
      </c>
      <c r="C20" s="102">
        <v>76</v>
      </c>
      <c r="D20" s="103">
        <f t="shared" si="1"/>
        <v>1010</v>
      </c>
      <c r="E20" s="102">
        <v>32</v>
      </c>
      <c r="F20" s="103">
        <v>7</v>
      </c>
      <c r="G20" s="102">
        <f t="shared" si="2"/>
        <v>39</v>
      </c>
      <c r="H20" s="103">
        <v>99</v>
      </c>
      <c r="I20" s="102">
        <v>551</v>
      </c>
      <c r="J20" s="103">
        <f t="shared" si="3"/>
        <v>650</v>
      </c>
      <c r="K20" s="102">
        <v>52</v>
      </c>
      <c r="L20" s="324">
        <v>1</v>
      </c>
      <c r="M20" s="102">
        <f t="shared" si="4"/>
        <v>53</v>
      </c>
      <c r="N20" s="103">
        <f t="shared" si="5"/>
        <v>1117</v>
      </c>
      <c r="O20" s="102">
        <f t="shared" si="6"/>
        <v>635</v>
      </c>
      <c r="P20" s="103">
        <f t="shared" si="7"/>
        <v>1752</v>
      </c>
    </row>
    <row r="21" spans="1:16" ht="20.25" customHeight="1" thickBot="1">
      <c r="A21" s="11" t="s">
        <v>29</v>
      </c>
      <c r="B21" s="103">
        <v>4</v>
      </c>
      <c r="C21" s="102">
        <v>1</v>
      </c>
      <c r="D21" s="103">
        <f t="shared" si="1"/>
        <v>5</v>
      </c>
      <c r="E21" s="102">
        <v>0</v>
      </c>
      <c r="F21" s="103">
        <v>0</v>
      </c>
      <c r="G21" s="102">
        <f t="shared" si="2"/>
        <v>0</v>
      </c>
      <c r="H21" s="103"/>
      <c r="I21" s="102">
        <v>0</v>
      </c>
      <c r="J21" s="103">
        <f t="shared" si="3"/>
        <v>0</v>
      </c>
      <c r="K21" s="102">
        <v>1</v>
      </c>
      <c r="L21" s="325">
        <v>0</v>
      </c>
      <c r="M21" s="102">
        <f t="shared" si="4"/>
        <v>1</v>
      </c>
      <c r="N21" s="103">
        <f t="shared" si="5"/>
        <v>5</v>
      </c>
      <c r="O21" s="102">
        <f t="shared" si="6"/>
        <v>1</v>
      </c>
      <c r="P21" s="103">
        <f t="shared" si="7"/>
        <v>6</v>
      </c>
    </row>
    <row r="22" spans="1:16" ht="20.25" customHeight="1" thickBot="1">
      <c r="A22" s="11" t="s">
        <v>2</v>
      </c>
      <c r="B22" s="103">
        <v>117</v>
      </c>
      <c r="C22" s="102">
        <v>6</v>
      </c>
      <c r="D22" s="103">
        <f t="shared" si="1"/>
        <v>123</v>
      </c>
      <c r="E22" s="102">
        <v>1</v>
      </c>
      <c r="F22" s="103">
        <v>0</v>
      </c>
      <c r="G22" s="102">
        <f t="shared" si="2"/>
        <v>1</v>
      </c>
      <c r="H22" s="103">
        <v>15</v>
      </c>
      <c r="I22" s="102">
        <v>7</v>
      </c>
      <c r="J22" s="103">
        <f t="shared" si="3"/>
        <v>22</v>
      </c>
      <c r="K22" s="102">
        <v>6</v>
      </c>
      <c r="L22" s="325">
        <v>0</v>
      </c>
      <c r="M22" s="102">
        <f t="shared" si="4"/>
        <v>6</v>
      </c>
      <c r="N22" s="103">
        <f t="shared" si="5"/>
        <v>139</v>
      </c>
      <c r="O22" s="102">
        <f t="shared" si="6"/>
        <v>13</v>
      </c>
      <c r="P22" s="103">
        <f t="shared" si="7"/>
        <v>152</v>
      </c>
    </row>
    <row r="23" spans="1:16" ht="20.25" customHeight="1" thickBot="1">
      <c r="A23" s="11" t="s">
        <v>3</v>
      </c>
      <c r="B23" s="103">
        <v>100</v>
      </c>
      <c r="C23" s="102">
        <v>8</v>
      </c>
      <c r="D23" s="103">
        <f t="shared" si="1"/>
        <v>108</v>
      </c>
      <c r="E23" s="102">
        <v>2</v>
      </c>
      <c r="F23" s="103">
        <v>0</v>
      </c>
      <c r="G23" s="102">
        <f t="shared" si="2"/>
        <v>2</v>
      </c>
      <c r="H23" s="103">
        <v>2</v>
      </c>
      <c r="I23" s="102">
        <v>0</v>
      </c>
      <c r="J23" s="103">
        <f t="shared" si="3"/>
        <v>2</v>
      </c>
      <c r="K23" s="102">
        <v>2</v>
      </c>
      <c r="L23" s="324">
        <v>0</v>
      </c>
      <c r="M23" s="102">
        <f t="shared" si="4"/>
        <v>2</v>
      </c>
      <c r="N23" s="103">
        <f t="shared" si="5"/>
        <v>106</v>
      </c>
      <c r="O23" s="102">
        <f t="shared" si="6"/>
        <v>8</v>
      </c>
      <c r="P23" s="103">
        <f t="shared" si="7"/>
        <v>114</v>
      </c>
    </row>
    <row r="24" spans="1:16" ht="20.25" customHeight="1" thickBot="1">
      <c r="A24" s="11" t="s">
        <v>4</v>
      </c>
      <c r="B24" s="103">
        <v>1260</v>
      </c>
      <c r="C24" s="102">
        <v>31</v>
      </c>
      <c r="D24" s="103">
        <f t="shared" si="1"/>
        <v>1291</v>
      </c>
      <c r="E24" s="102">
        <v>382</v>
      </c>
      <c r="F24" s="103">
        <v>6</v>
      </c>
      <c r="G24" s="102">
        <f t="shared" si="2"/>
        <v>388</v>
      </c>
      <c r="H24" s="103">
        <v>111</v>
      </c>
      <c r="I24" s="102">
        <v>238</v>
      </c>
      <c r="J24" s="103">
        <f t="shared" si="3"/>
        <v>349</v>
      </c>
      <c r="K24" s="102">
        <v>86</v>
      </c>
      <c r="L24" s="325">
        <v>1</v>
      </c>
      <c r="M24" s="102">
        <f t="shared" si="4"/>
        <v>87</v>
      </c>
      <c r="N24" s="103">
        <f t="shared" si="5"/>
        <v>1839</v>
      </c>
      <c r="O24" s="102">
        <f t="shared" si="6"/>
        <v>276</v>
      </c>
      <c r="P24" s="103">
        <f t="shared" si="7"/>
        <v>2115</v>
      </c>
    </row>
    <row r="25" spans="1:16" ht="20.25" customHeight="1" thickBot="1">
      <c r="A25" s="11" t="s">
        <v>48</v>
      </c>
      <c r="B25" s="103">
        <v>67</v>
      </c>
      <c r="C25" s="102">
        <v>8</v>
      </c>
      <c r="D25" s="103">
        <f t="shared" si="1"/>
        <v>75</v>
      </c>
      <c r="E25" s="102">
        <v>5</v>
      </c>
      <c r="F25" s="103">
        <v>0</v>
      </c>
      <c r="G25" s="102">
        <f t="shared" si="2"/>
        <v>5</v>
      </c>
      <c r="H25" s="103">
        <v>4</v>
      </c>
      <c r="I25" s="102">
        <v>3</v>
      </c>
      <c r="J25" s="103">
        <f t="shared" si="3"/>
        <v>7</v>
      </c>
      <c r="K25" s="102">
        <v>4</v>
      </c>
      <c r="L25" s="325">
        <v>1</v>
      </c>
      <c r="M25" s="102">
        <f t="shared" si="4"/>
        <v>5</v>
      </c>
      <c r="N25" s="103">
        <f t="shared" si="5"/>
        <v>80</v>
      </c>
      <c r="O25" s="102">
        <f t="shared" si="6"/>
        <v>12</v>
      </c>
      <c r="P25" s="103">
        <f t="shared" si="7"/>
        <v>92</v>
      </c>
    </row>
    <row r="26" spans="1:16" ht="20.25" customHeight="1" thickBot="1">
      <c r="A26" s="11" t="s">
        <v>49</v>
      </c>
      <c r="B26" s="103">
        <v>2067</v>
      </c>
      <c r="C26" s="102">
        <v>86</v>
      </c>
      <c r="D26" s="103">
        <f t="shared" si="1"/>
        <v>2153</v>
      </c>
      <c r="E26" s="102">
        <v>691</v>
      </c>
      <c r="F26" s="103">
        <v>25</v>
      </c>
      <c r="G26" s="102">
        <f t="shared" si="2"/>
        <v>716</v>
      </c>
      <c r="H26" s="103">
        <v>297</v>
      </c>
      <c r="I26" s="102">
        <v>444</v>
      </c>
      <c r="J26" s="103">
        <f t="shared" si="3"/>
        <v>741</v>
      </c>
      <c r="K26" s="102">
        <v>96</v>
      </c>
      <c r="L26" s="324">
        <v>0</v>
      </c>
      <c r="M26" s="102">
        <f t="shared" si="4"/>
        <v>96</v>
      </c>
      <c r="N26" s="103">
        <f t="shared" si="5"/>
        <v>3151</v>
      </c>
      <c r="O26" s="102">
        <f t="shared" si="6"/>
        <v>555</v>
      </c>
      <c r="P26" s="103">
        <f t="shared" si="7"/>
        <v>3706</v>
      </c>
    </row>
    <row r="27" spans="1:16" ht="20.25" customHeight="1" thickBot="1">
      <c r="A27" s="11" t="s">
        <v>50</v>
      </c>
      <c r="B27" s="103">
        <v>7323</v>
      </c>
      <c r="C27" s="102">
        <v>420</v>
      </c>
      <c r="D27" s="103">
        <f t="shared" si="1"/>
        <v>7743</v>
      </c>
      <c r="E27" s="102">
        <v>7862</v>
      </c>
      <c r="F27" s="103">
        <v>753</v>
      </c>
      <c r="G27" s="102">
        <f t="shared" si="2"/>
        <v>8615</v>
      </c>
      <c r="H27" s="103">
        <v>466</v>
      </c>
      <c r="I27" s="102">
        <v>1264</v>
      </c>
      <c r="J27" s="103">
        <f t="shared" si="3"/>
        <v>1730</v>
      </c>
      <c r="K27" s="102">
        <v>132</v>
      </c>
      <c r="L27" s="325">
        <v>3</v>
      </c>
      <c r="M27" s="102">
        <f t="shared" si="4"/>
        <v>135</v>
      </c>
      <c r="N27" s="103">
        <f t="shared" si="5"/>
        <v>15783</v>
      </c>
      <c r="O27" s="102">
        <f t="shared" si="6"/>
        <v>2440</v>
      </c>
      <c r="P27" s="103">
        <f t="shared" si="7"/>
        <v>18223</v>
      </c>
    </row>
    <row r="28" spans="1:16" ht="20.25" customHeight="1" thickBot="1">
      <c r="A28" s="11" t="s">
        <v>51</v>
      </c>
      <c r="B28" s="103">
        <v>1200</v>
      </c>
      <c r="C28" s="102">
        <v>111</v>
      </c>
      <c r="D28" s="103">
        <f t="shared" si="1"/>
        <v>1311</v>
      </c>
      <c r="E28" s="102">
        <v>182</v>
      </c>
      <c r="F28" s="103">
        <v>5</v>
      </c>
      <c r="G28" s="102">
        <f t="shared" si="2"/>
        <v>187</v>
      </c>
      <c r="H28" s="103">
        <v>449</v>
      </c>
      <c r="I28" s="102">
        <v>299</v>
      </c>
      <c r="J28" s="103">
        <f t="shared" si="3"/>
        <v>748</v>
      </c>
      <c r="K28" s="102">
        <v>62</v>
      </c>
      <c r="L28" s="325">
        <v>1</v>
      </c>
      <c r="M28" s="102">
        <f t="shared" si="4"/>
        <v>63</v>
      </c>
      <c r="N28" s="103">
        <f t="shared" si="5"/>
        <v>1893</v>
      </c>
      <c r="O28" s="102">
        <f t="shared" si="6"/>
        <v>416</v>
      </c>
      <c r="P28" s="103">
        <f t="shared" si="7"/>
        <v>2309</v>
      </c>
    </row>
    <row r="29" spans="1:16" ht="20.25" customHeight="1" thickBot="1">
      <c r="A29" s="11" t="s">
        <v>5</v>
      </c>
      <c r="B29" s="103">
        <v>423</v>
      </c>
      <c r="C29" s="102">
        <v>29</v>
      </c>
      <c r="D29" s="103">
        <f t="shared" si="1"/>
        <v>452</v>
      </c>
      <c r="E29" s="102">
        <v>151</v>
      </c>
      <c r="F29" s="103">
        <v>8</v>
      </c>
      <c r="G29" s="102">
        <f t="shared" si="2"/>
        <v>159</v>
      </c>
      <c r="H29" s="103">
        <v>106</v>
      </c>
      <c r="I29" s="102">
        <v>163</v>
      </c>
      <c r="J29" s="103">
        <f t="shared" si="3"/>
        <v>269</v>
      </c>
      <c r="K29" s="102">
        <v>7</v>
      </c>
      <c r="L29" s="324">
        <v>0</v>
      </c>
      <c r="M29" s="102">
        <f t="shared" si="4"/>
        <v>7</v>
      </c>
      <c r="N29" s="103">
        <f t="shared" si="5"/>
        <v>687</v>
      </c>
      <c r="O29" s="102">
        <f t="shared" si="6"/>
        <v>200</v>
      </c>
      <c r="P29" s="103">
        <f t="shared" si="7"/>
        <v>887</v>
      </c>
    </row>
    <row r="30" spans="1:16" ht="20.25" customHeight="1" thickBot="1">
      <c r="A30" s="11" t="s">
        <v>52</v>
      </c>
      <c r="B30" s="103">
        <v>117</v>
      </c>
      <c r="C30" s="102">
        <v>14</v>
      </c>
      <c r="D30" s="103">
        <f t="shared" si="1"/>
        <v>131</v>
      </c>
      <c r="E30" s="102">
        <v>2</v>
      </c>
      <c r="F30" s="103">
        <v>0</v>
      </c>
      <c r="G30" s="102">
        <f t="shared" si="2"/>
        <v>2</v>
      </c>
      <c r="H30" s="103">
        <v>67</v>
      </c>
      <c r="I30" s="102">
        <v>185</v>
      </c>
      <c r="J30" s="103">
        <f t="shared" si="3"/>
        <v>252</v>
      </c>
      <c r="K30" s="102">
        <v>9</v>
      </c>
      <c r="L30" s="325">
        <v>0</v>
      </c>
      <c r="M30" s="102">
        <f t="shared" si="4"/>
        <v>9</v>
      </c>
      <c r="N30" s="103">
        <f t="shared" si="5"/>
        <v>195</v>
      </c>
      <c r="O30" s="102">
        <f t="shared" si="6"/>
        <v>199</v>
      </c>
      <c r="P30" s="103">
        <f t="shared" si="7"/>
        <v>394</v>
      </c>
    </row>
    <row r="31" spans="1:16" ht="20.25" customHeight="1" thickBot="1">
      <c r="A31" s="11" t="s">
        <v>6</v>
      </c>
      <c r="B31" s="103">
        <v>916</v>
      </c>
      <c r="C31" s="102">
        <v>71</v>
      </c>
      <c r="D31" s="103">
        <f t="shared" si="1"/>
        <v>987</v>
      </c>
      <c r="E31" s="102">
        <v>45</v>
      </c>
      <c r="F31" s="103">
        <v>6</v>
      </c>
      <c r="G31" s="102">
        <f t="shared" si="2"/>
        <v>51</v>
      </c>
      <c r="H31" s="103">
        <v>130</v>
      </c>
      <c r="I31" s="102">
        <v>231</v>
      </c>
      <c r="J31" s="103">
        <f t="shared" si="3"/>
        <v>361</v>
      </c>
      <c r="K31" s="102">
        <v>33</v>
      </c>
      <c r="L31" s="325">
        <v>2</v>
      </c>
      <c r="M31" s="102">
        <f t="shared" si="4"/>
        <v>35</v>
      </c>
      <c r="N31" s="103">
        <f t="shared" si="5"/>
        <v>1124</v>
      </c>
      <c r="O31" s="102">
        <f t="shared" si="6"/>
        <v>310</v>
      </c>
      <c r="P31" s="103">
        <f t="shared" si="7"/>
        <v>1434</v>
      </c>
    </row>
    <row r="32" spans="1:16" ht="20.25" customHeight="1" thickBot="1">
      <c r="A32" s="11" t="s">
        <v>53</v>
      </c>
      <c r="B32" s="103">
        <v>184</v>
      </c>
      <c r="C32" s="102">
        <v>5</v>
      </c>
      <c r="D32" s="103">
        <f t="shared" si="1"/>
        <v>189</v>
      </c>
      <c r="E32" s="102">
        <v>0</v>
      </c>
      <c r="F32" s="103">
        <v>0</v>
      </c>
      <c r="G32" s="102">
        <f t="shared" si="2"/>
        <v>0</v>
      </c>
      <c r="H32" s="103">
        <v>1</v>
      </c>
      <c r="I32" s="102">
        <v>0</v>
      </c>
      <c r="J32" s="103">
        <f t="shared" si="3"/>
        <v>1</v>
      </c>
      <c r="K32" s="102">
        <v>1</v>
      </c>
      <c r="L32" s="324">
        <v>0</v>
      </c>
      <c r="M32" s="102">
        <f t="shared" si="4"/>
        <v>1</v>
      </c>
      <c r="N32" s="103">
        <f t="shared" si="5"/>
        <v>186</v>
      </c>
      <c r="O32" s="102">
        <f t="shared" si="6"/>
        <v>5</v>
      </c>
      <c r="P32" s="103">
        <f t="shared" si="7"/>
        <v>191</v>
      </c>
    </row>
    <row r="33" spans="1:16" ht="20.25" customHeight="1" thickBot="1">
      <c r="A33" s="11" t="s">
        <v>54</v>
      </c>
      <c r="B33" s="103">
        <v>911</v>
      </c>
      <c r="C33" s="102">
        <v>33</v>
      </c>
      <c r="D33" s="103">
        <f t="shared" si="1"/>
        <v>944</v>
      </c>
      <c r="E33" s="102">
        <v>381</v>
      </c>
      <c r="F33" s="103">
        <v>8</v>
      </c>
      <c r="G33" s="102">
        <f t="shared" si="2"/>
        <v>389</v>
      </c>
      <c r="H33" s="103">
        <v>148</v>
      </c>
      <c r="I33" s="102">
        <v>572</v>
      </c>
      <c r="J33" s="103">
        <f t="shared" si="3"/>
        <v>720</v>
      </c>
      <c r="K33" s="102">
        <v>12</v>
      </c>
      <c r="L33" s="325">
        <v>0</v>
      </c>
      <c r="M33" s="102">
        <f t="shared" si="4"/>
        <v>12</v>
      </c>
      <c r="N33" s="103">
        <f t="shared" si="5"/>
        <v>1452</v>
      </c>
      <c r="O33" s="102">
        <f t="shared" si="6"/>
        <v>613</v>
      </c>
      <c r="P33" s="103">
        <f t="shared" si="7"/>
        <v>2065</v>
      </c>
    </row>
    <row r="34" spans="1:16" ht="20.25" customHeight="1" thickBot="1">
      <c r="A34" s="11" t="s">
        <v>55</v>
      </c>
      <c r="B34" s="103">
        <v>21</v>
      </c>
      <c r="C34" s="102">
        <v>0</v>
      </c>
      <c r="D34" s="103">
        <f t="shared" si="1"/>
        <v>21</v>
      </c>
      <c r="E34" s="102">
        <v>0</v>
      </c>
      <c r="F34" s="103">
        <v>0</v>
      </c>
      <c r="G34" s="102">
        <f t="shared" si="2"/>
        <v>0</v>
      </c>
      <c r="H34" s="103">
        <v>0</v>
      </c>
      <c r="I34" s="102">
        <v>0</v>
      </c>
      <c r="J34" s="103">
        <f t="shared" si="3"/>
        <v>0</v>
      </c>
      <c r="K34" s="102">
        <v>1</v>
      </c>
      <c r="L34" s="325">
        <v>0</v>
      </c>
      <c r="M34" s="102">
        <f t="shared" si="4"/>
        <v>1</v>
      </c>
      <c r="N34" s="103">
        <f t="shared" si="5"/>
        <v>22</v>
      </c>
      <c r="O34" s="102">
        <f t="shared" si="6"/>
        <v>0</v>
      </c>
      <c r="P34" s="103">
        <f t="shared" si="7"/>
        <v>22</v>
      </c>
    </row>
    <row r="35" spans="1:16" ht="20.25" customHeight="1" thickBot="1">
      <c r="A35" s="11" t="s">
        <v>56</v>
      </c>
      <c r="B35" s="103">
        <v>5</v>
      </c>
      <c r="C35" s="102">
        <v>0</v>
      </c>
      <c r="D35" s="103">
        <f t="shared" si="1"/>
        <v>5</v>
      </c>
      <c r="E35" s="102">
        <v>0</v>
      </c>
      <c r="F35" s="103">
        <v>0</v>
      </c>
      <c r="G35" s="102">
        <f t="shared" si="2"/>
        <v>0</v>
      </c>
      <c r="H35" s="103">
        <v>1</v>
      </c>
      <c r="I35" s="102">
        <v>0</v>
      </c>
      <c r="J35" s="103">
        <f t="shared" si="3"/>
        <v>1</v>
      </c>
      <c r="K35" s="102">
        <v>0</v>
      </c>
      <c r="L35" s="324">
        <v>0</v>
      </c>
      <c r="M35" s="102">
        <f t="shared" si="4"/>
        <v>0</v>
      </c>
      <c r="N35" s="103">
        <f t="shared" si="5"/>
        <v>6</v>
      </c>
      <c r="O35" s="102">
        <f t="shared" si="6"/>
        <v>0</v>
      </c>
      <c r="P35" s="103">
        <f t="shared" si="7"/>
        <v>6</v>
      </c>
    </row>
    <row r="36" spans="1:16" ht="20.25" customHeight="1" thickBot="1">
      <c r="A36" s="11" t="s">
        <v>7</v>
      </c>
      <c r="B36" s="103">
        <v>89</v>
      </c>
      <c r="C36" s="102">
        <v>6</v>
      </c>
      <c r="D36" s="103">
        <f t="shared" si="1"/>
        <v>95</v>
      </c>
      <c r="E36" s="102">
        <v>4</v>
      </c>
      <c r="F36" s="103">
        <v>0</v>
      </c>
      <c r="G36" s="102">
        <f t="shared" si="2"/>
        <v>4</v>
      </c>
      <c r="H36" s="103">
        <v>21</v>
      </c>
      <c r="I36" s="102">
        <v>26</v>
      </c>
      <c r="J36" s="103">
        <f t="shared" si="3"/>
        <v>47</v>
      </c>
      <c r="K36" s="102">
        <v>6</v>
      </c>
      <c r="L36" s="325">
        <v>0</v>
      </c>
      <c r="M36" s="102">
        <f t="shared" si="4"/>
        <v>6</v>
      </c>
      <c r="N36" s="103">
        <f t="shared" si="5"/>
        <v>120</v>
      </c>
      <c r="O36" s="102">
        <f t="shared" si="6"/>
        <v>32</v>
      </c>
      <c r="P36" s="103">
        <f t="shared" si="7"/>
        <v>152</v>
      </c>
    </row>
    <row r="37" spans="1:16" ht="20.25" customHeight="1" thickBot="1">
      <c r="A37" s="11" t="s">
        <v>57</v>
      </c>
      <c r="B37" s="103">
        <v>41</v>
      </c>
      <c r="C37" s="102">
        <v>0</v>
      </c>
      <c r="D37" s="103">
        <f t="shared" si="1"/>
        <v>41</v>
      </c>
      <c r="E37" s="102">
        <v>0</v>
      </c>
      <c r="F37" s="103">
        <v>3</v>
      </c>
      <c r="G37" s="102">
        <f t="shared" si="2"/>
        <v>3</v>
      </c>
      <c r="H37" s="103">
        <v>0</v>
      </c>
      <c r="I37" s="102">
        <v>0</v>
      </c>
      <c r="J37" s="103">
        <f t="shared" si="3"/>
        <v>0</v>
      </c>
      <c r="K37" s="102">
        <v>2</v>
      </c>
      <c r="L37" s="325">
        <v>0</v>
      </c>
      <c r="M37" s="102">
        <f t="shared" si="4"/>
        <v>2</v>
      </c>
      <c r="N37" s="103">
        <f t="shared" si="5"/>
        <v>43</v>
      </c>
      <c r="O37" s="102">
        <f t="shared" si="6"/>
        <v>3</v>
      </c>
      <c r="P37" s="103">
        <f t="shared" si="7"/>
        <v>46</v>
      </c>
    </row>
    <row r="38" spans="1:16" ht="20.25" customHeight="1" thickBot="1">
      <c r="A38" s="11" t="s">
        <v>8</v>
      </c>
      <c r="B38" s="103">
        <v>4</v>
      </c>
      <c r="C38" s="102">
        <v>0</v>
      </c>
      <c r="D38" s="103">
        <f t="shared" si="1"/>
        <v>4</v>
      </c>
      <c r="E38" s="102">
        <v>1</v>
      </c>
      <c r="F38" s="103">
        <v>0</v>
      </c>
      <c r="G38" s="102">
        <f t="shared" si="2"/>
        <v>1</v>
      </c>
      <c r="H38" s="103">
        <v>1</v>
      </c>
      <c r="I38" s="102">
        <v>0</v>
      </c>
      <c r="J38" s="103">
        <f t="shared" si="3"/>
        <v>1</v>
      </c>
      <c r="K38" s="102">
        <v>0</v>
      </c>
      <c r="L38" s="324">
        <v>0</v>
      </c>
      <c r="M38" s="102">
        <f t="shared" si="4"/>
        <v>0</v>
      </c>
      <c r="N38" s="103">
        <f t="shared" si="5"/>
        <v>6</v>
      </c>
      <c r="O38" s="102">
        <f t="shared" si="6"/>
        <v>0</v>
      </c>
      <c r="P38" s="103">
        <f t="shared" si="7"/>
        <v>6</v>
      </c>
    </row>
    <row r="39" spans="1:16" ht="20.25" customHeight="1" thickBot="1">
      <c r="A39" s="11" t="s">
        <v>9</v>
      </c>
      <c r="B39" s="103">
        <v>79</v>
      </c>
      <c r="C39" s="102">
        <v>1</v>
      </c>
      <c r="D39" s="103">
        <f t="shared" si="1"/>
        <v>80</v>
      </c>
      <c r="E39" s="102">
        <v>179</v>
      </c>
      <c r="F39" s="103">
        <v>0</v>
      </c>
      <c r="G39" s="102">
        <f t="shared" si="2"/>
        <v>179</v>
      </c>
      <c r="H39" s="103">
        <v>6</v>
      </c>
      <c r="I39" s="102">
        <v>1</v>
      </c>
      <c r="J39" s="103">
        <f t="shared" si="3"/>
        <v>7</v>
      </c>
      <c r="K39" s="102">
        <v>6</v>
      </c>
      <c r="L39" s="103">
        <v>0</v>
      </c>
      <c r="M39" s="102">
        <f t="shared" si="4"/>
        <v>6</v>
      </c>
      <c r="N39" s="103">
        <f t="shared" si="5"/>
        <v>270</v>
      </c>
      <c r="O39" s="102">
        <f t="shared" si="6"/>
        <v>2</v>
      </c>
      <c r="P39" s="103">
        <f t="shared" si="7"/>
        <v>272</v>
      </c>
    </row>
    <row r="40" spans="1:16" ht="20.25" customHeight="1" thickBot="1">
      <c r="A40" s="11" t="s">
        <v>58</v>
      </c>
      <c r="B40" s="103">
        <v>502</v>
      </c>
      <c r="C40" s="102">
        <v>25</v>
      </c>
      <c r="D40" s="103">
        <f t="shared" si="1"/>
        <v>527</v>
      </c>
      <c r="E40" s="102">
        <v>447</v>
      </c>
      <c r="F40" s="103">
        <v>5</v>
      </c>
      <c r="G40" s="102">
        <f t="shared" si="2"/>
        <v>452</v>
      </c>
      <c r="H40" s="103">
        <v>58</v>
      </c>
      <c r="I40" s="102">
        <v>128</v>
      </c>
      <c r="J40" s="103">
        <f t="shared" si="3"/>
        <v>186</v>
      </c>
      <c r="K40" s="102">
        <v>27</v>
      </c>
      <c r="L40" s="103">
        <v>0</v>
      </c>
      <c r="M40" s="102">
        <f t="shared" si="4"/>
        <v>27</v>
      </c>
      <c r="N40" s="103">
        <f t="shared" si="5"/>
        <v>1034</v>
      </c>
      <c r="O40" s="102">
        <f t="shared" si="6"/>
        <v>158</v>
      </c>
      <c r="P40" s="103">
        <f t="shared" si="7"/>
        <v>1192</v>
      </c>
    </row>
    <row r="41" spans="1:16" ht="20.25" customHeight="1" thickBot="1">
      <c r="A41" s="11" t="s">
        <v>10</v>
      </c>
      <c r="B41" s="103">
        <v>233</v>
      </c>
      <c r="C41" s="102">
        <v>3</v>
      </c>
      <c r="D41" s="103">
        <f t="shared" si="1"/>
        <v>236</v>
      </c>
      <c r="E41" s="102">
        <v>10</v>
      </c>
      <c r="F41" s="103">
        <v>1</v>
      </c>
      <c r="G41" s="102">
        <f t="shared" si="2"/>
        <v>11</v>
      </c>
      <c r="H41" s="103">
        <v>48</v>
      </c>
      <c r="I41" s="102">
        <v>22</v>
      </c>
      <c r="J41" s="103">
        <f t="shared" si="3"/>
        <v>70</v>
      </c>
      <c r="K41" s="102">
        <v>11</v>
      </c>
      <c r="L41" s="91">
        <v>0</v>
      </c>
      <c r="M41" s="102">
        <f t="shared" si="4"/>
        <v>11</v>
      </c>
      <c r="N41" s="103">
        <f t="shared" si="5"/>
        <v>302</v>
      </c>
      <c r="O41" s="102">
        <f t="shared" si="6"/>
        <v>26</v>
      </c>
      <c r="P41" s="103">
        <f t="shared" si="7"/>
        <v>328</v>
      </c>
    </row>
    <row r="42" spans="1:16" ht="20.25" customHeight="1" thickBot="1">
      <c r="A42" s="11" t="s">
        <v>11</v>
      </c>
      <c r="B42" s="103">
        <v>18</v>
      </c>
      <c r="C42" s="102">
        <v>0</v>
      </c>
      <c r="D42" s="103">
        <f t="shared" si="1"/>
        <v>18</v>
      </c>
      <c r="E42" s="102">
        <v>0</v>
      </c>
      <c r="F42" s="103">
        <v>0</v>
      </c>
      <c r="G42" s="102">
        <f t="shared" si="2"/>
        <v>0</v>
      </c>
      <c r="H42" s="103">
        <v>0</v>
      </c>
      <c r="I42" s="102">
        <v>1</v>
      </c>
      <c r="J42" s="103">
        <f t="shared" si="3"/>
        <v>1</v>
      </c>
      <c r="K42" s="102">
        <v>3</v>
      </c>
      <c r="L42" s="103">
        <v>0</v>
      </c>
      <c r="M42" s="102">
        <f t="shared" si="4"/>
        <v>3</v>
      </c>
      <c r="N42" s="103">
        <f t="shared" si="5"/>
        <v>21</v>
      </c>
      <c r="O42" s="102">
        <f t="shared" si="6"/>
        <v>1</v>
      </c>
      <c r="P42" s="103">
        <f t="shared" si="7"/>
        <v>22</v>
      </c>
    </row>
    <row r="43" spans="1:16" ht="21.75" thickBot="1">
      <c r="A43" s="11" t="s">
        <v>59</v>
      </c>
      <c r="B43" s="103">
        <v>1103</v>
      </c>
      <c r="C43" s="102">
        <v>29</v>
      </c>
      <c r="D43" s="103">
        <f t="shared" si="1"/>
        <v>1132</v>
      </c>
      <c r="E43" s="102">
        <v>115</v>
      </c>
      <c r="F43" s="103">
        <v>1</v>
      </c>
      <c r="G43" s="102">
        <f t="shared" si="2"/>
        <v>116</v>
      </c>
      <c r="H43" s="103">
        <v>98</v>
      </c>
      <c r="I43" s="102">
        <v>457</v>
      </c>
      <c r="J43" s="103">
        <f t="shared" si="3"/>
        <v>555</v>
      </c>
      <c r="K43" s="102">
        <v>71</v>
      </c>
      <c r="L43" s="103">
        <v>0</v>
      </c>
      <c r="M43" s="102">
        <f t="shared" si="4"/>
        <v>71</v>
      </c>
      <c r="N43" s="103">
        <f t="shared" si="5"/>
        <v>1387</v>
      </c>
      <c r="O43" s="102">
        <f t="shared" si="6"/>
        <v>487</v>
      </c>
      <c r="P43" s="103">
        <f t="shared" si="7"/>
        <v>1874</v>
      </c>
    </row>
    <row r="44" spans="1:16">
      <c r="A44" s="1054" t="s">
        <v>308</v>
      </c>
      <c r="B44" s="1054"/>
      <c r="C44" s="1054"/>
      <c r="D44" s="1054"/>
      <c r="E44" s="1054"/>
      <c r="F44" s="1054"/>
      <c r="G44" s="1054"/>
      <c r="H44" s="1054"/>
      <c r="I44" s="1054"/>
      <c r="J44" s="1054"/>
      <c r="K44" s="1054"/>
      <c r="L44" s="1054"/>
      <c r="M44" s="1054"/>
      <c r="N44" s="1054"/>
      <c r="O44" s="1054"/>
      <c r="P44" s="1055"/>
    </row>
  </sheetData>
  <mergeCells count="8">
    <mergeCell ref="A44:P44"/>
    <mergeCell ref="A1:P1"/>
    <mergeCell ref="A2:A3"/>
    <mergeCell ref="B2:D2"/>
    <mergeCell ref="E2:G2"/>
    <mergeCell ref="H2:J2"/>
    <mergeCell ref="K2:M2"/>
    <mergeCell ref="N2:P2"/>
  </mergeCells>
  <printOptions horizontalCentered="1" verticalCentered="1"/>
  <pageMargins left="0.39370078740157483" right="0.59055118110236227" top="0.19685039370078741" bottom="0.39370078740157483" header="0" footer="0"/>
  <pageSetup paperSize="9" scale="70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A7BCD-5B45-41F0-9EC1-F1F55C0F8ECE}">
  <sheetPr>
    <tabColor rgb="FF9999FF"/>
    <pageSetUpPr fitToPage="1"/>
  </sheetPr>
  <dimension ref="A1:O46"/>
  <sheetViews>
    <sheetView rightToLeft="1" view="pageBreakPreview" zoomScale="60" zoomScaleNormal="100" workbookViewId="0">
      <selection sqref="A1:L1"/>
    </sheetView>
  </sheetViews>
  <sheetFormatPr defaultRowHeight="18.75"/>
  <cols>
    <col min="1" max="1" width="17.85546875" style="251" customWidth="1"/>
    <col min="2" max="6" width="9.28515625" style="71" customWidth="1"/>
    <col min="7" max="10" width="9.7109375" style="71" customWidth="1"/>
    <col min="11" max="11" width="12.7109375" style="71" bestFit="1" customWidth="1"/>
    <col min="12" max="12" width="10.5703125" style="71" customWidth="1"/>
    <col min="13" max="13" width="10.5703125" style="70" bestFit="1" customWidth="1"/>
    <col min="14" max="255" width="9.140625" style="71"/>
    <col min="256" max="256" width="16.140625" style="71" customWidth="1"/>
    <col min="257" max="257" width="11.42578125" style="71" bestFit="1" customWidth="1"/>
    <col min="258" max="258" width="9.5703125" style="71" bestFit="1" customWidth="1"/>
    <col min="259" max="259" width="7.7109375" style="71" bestFit="1" customWidth="1"/>
    <col min="260" max="260" width="10.28515625" style="71" customWidth="1"/>
    <col min="261" max="261" width="9.140625" style="71"/>
    <col min="262" max="262" width="10" style="71" bestFit="1" customWidth="1"/>
    <col min="263" max="263" width="11" style="71" bestFit="1" customWidth="1"/>
    <col min="264" max="264" width="12.7109375" style="71" customWidth="1"/>
    <col min="265" max="265" width="12.28515625" style="71" customWidth="1"/>
    <col min="266" max="266" width="14.42578125" style="71" bestFit="1" customWidth="1"/>
    <col min="267" max="267" width="13" style="71" bestFit="1" customWidth="1"/>
    <col min="268" max="268" width="10.5703125" style="71" bestFit="1" customWidth="1"/>
    <col min="269" max="511" width="9.140625" style="71"/>
    <col min="512" max="512" width="16.140625" style="71" customWidth="1"/>
    <col min="513" max="513" width="11.42578125" style="71" bestFit="1" customWidth="1"/>
    <col min="514" max="514" width="9.5703125" style="71" bestFit="1" customWidth="1"/>
    <col min="515" max="515" width="7.7109375" style="71" bestFit="1" customWidth="1"/>
    <col min="516" max="516" width="10.28515625" style="71" customWidth="1"/>
    <col min="517" max="517" width="9.140625" style="71"/>
    <col min="518" max="518" width="10" style="71" bestFit="1" customWidth="1"/>
    <col min="519" max="519" width="11" style="71" bestFit="1" customWidth="1"/>
    <col min="520" max="520" width="12.7109375" style="71" customWidth="1"/>
    <col min="521" max="521" width="12.28515625" style="71" customWidth="1"/>
    <col min="522" max="522" width="14.42578125" style="71" bestFit="1" customWidth="1"/>
    <col min="523" max="523" width="13" style="71" bestFit="1" customWidth="1"/>
    <col min="524" max="524" width="10.5703125" style="71" bestFit="1" customWidth="1"/>
    <col min="525" max="767" width="9.140625" style="71"/>
    <col min="768" max="768" width="16.140625" style="71" customWidth="1"/>
    <col min="769" max="769" width="11.42578125" style="71" bestFit="1" customWidth="1"/>
    <col min="770" max="770" width="9.5703125" style="71" bestFit="1" customWidth="1"/>
    <col min="771" max="771" width="7.7109375" style="71" bestFit="1" customWidth="1"/>
    <col min="772" max="772" width="10.28515625" style="71" customWidth="1"/>
    <col min="773" max="773" width="9.140625" style="71"/>
    <col min="774" max="774" width="10" style="71" bestFit="1" customWidth="1"/>
    <col min="775" max="775" width="11" style="71" bestFit="1" customWidth="1"/>
    <col min="776" max="776" width="12.7109375" style="71" customWidth="1"/>
    <col min="777" max="777" width="12.28515625" style="71" customWidth="1"/>
    <col min="778" max="778" width="14.42578125" style="71" bestFit="1" customWidth="1"/>
    <col min="779" max="779" width="13" style="71" bestFit="1" customWidth="1"/>
    <col min="780" max="780" width="10.5703125" style="71" bestFit="1" customWidth="1"/>
    <col min="781" max="1023" width="9.140625" style="71"/>
    <col min="1024" max="1024" width="16.140625" style="71" customWidth="1"/>
    <col min="1025" max="1025" width="11.42578125" style="71" bestFit="1" customWidth="1"/>
    <col min="1026" max="1026" width="9.5703125" style="71" bestFit="1" customWidth="1"/>
    <col min="1027" max="1027" width="7.7109375" style="71" bestFit="1" customWidth="1"/>
    <col min="1028" max="1028" width="10.28515625" style="71" customWidth="1"/>
    <col min="1029" max="1029" width="9.140625" style="71"/>
    <col min="1030" max="1030" width="10" style="71" bestFit="1" customWidth="1"/>
    <col min="1031" max="1031" width="11" style="71" bestFit="1" customWidth="1"/>
    <col min="1032" max="1032" width="12.7109375" style="71" customWidth="1"/>
    <col min="1033" max="1033" width="12.28515625" style="71" customWidth="1"/>
    <col min="1034" max="1034" width="14.42578125" style="71" bestFit="1" customWidth="1"/>
    <col min="1035" max="1035" width="13" style="71" bestFit="1" customWidth="1"/>
    <col min="1036" max="1036" width="10.5703125" style="71" bestFit="1" customWidth="1"/>
    <col min="1037" max="1279" width="9.140625" style="71"/>
    <col min="1280" max="1280" width="16.140625" style="71" customWidth="1"/>
    <col min="1281" max="1281" width="11.42578125" style="71" bestFit="1" customWidth="1"/>
    <col min="1282" max="1282" width="9.5703125" style="71" bestFit="1" customWidth="1"/>
    <col min="1283" max="1283" width="7.7109375" style="71" bestFit="1" customWidth="1"/>
    <col min="1284" max="1284" width="10.28515625" style="71" customWidth="1"/>
    <col min="1285" max="1285" width="9.140625" style="71"/>
    <col min="1286" max="1286" width="10" style="71" bestFit="1" customWidth="1"/>
    <col min="1287" max="1287" width="11" style="71" bestFit="1" customWidth="1"/>
    <col min="1288" max="1288" width="12.7109375" style="71" customWidth="1"/>
    <col min="1289" max="1289" width="12.28515625" style="71" customWidth="1"/>
    <col min="1290" max="1290" width="14.42578125" style="71" bestFit="1" customWidth="1"/>
    <col min="1291" max="1291" width="13" style="71" bestFit="1" customWidth="1"/>
    <col min="1292" max="1292" width="10.5703125" style="71" bestFit="1" customWidth="1"/>
    <col min="1293" max="1535" width="9.140625" style="71"/>
    <col min="1536" max="1536" width="16.140625" style="71" customWidth="1"/>
    <col min="1537" max="1537" width="11.42578125" style="71" bestFit="1" customWidth="1"/>
    <col min="1538" max="1538" width="9.5703125" style="71" bestFit="1" customWidth="1"/>
    <col min="1539" max="1539" width="7.7109375" style="71" bestFit="1" customWidth="1"/>
    <col min="1540" max="1540" width="10.28515625" style="71" customWidth="1"/>
    <col min="1541" max="1541" width="9.140625" style="71"/>
    <col min="1542" max="1542" width="10" style="71" bestFit="1" customWidth="1"/>
    <col min="1543" max="1543" width="11" style="71" bestFit="1" customWidth="1"/>
    <col min="1544" max="1544" width="12.7109375" style="71" customWidth="1"/>
    <col min="1545" max="1545" width="12.28515625" style="71" customWidth="1"/>
    <col min="1546" max="1546" width="14.42578125" style="71" bestFit="1" customWidth="1"/>
    <col min="1547" max="1547" width="13" style="71" bestFit="1" customWidth="1"/>
    <col min="1548" max="1548" width="10.5703125" style="71" bestFit="1" customWidth="1"/>
    <col min="1549" max="1791" width="9.140625" style="71"/>
    <col min="1792" max="1792" width="16.140625" style="71" customWidth="1"/>
    <col min="1793" max="1793" width="11.42578125" style="71" bestFit="1" customWidth="1"/>
    <col min="1794" max="1794" width="9.5703125" style="71" bestFit="1" customWidth="1"/>
    <col min="1795" max="1795" width="7.7109375" style="71" bestFit="1" customWidth="1"/>
    <col min="1796" max="1796" width="10.28515625" style="71" customWidth="1"/>
    <col min="1797" max="1797" width="9.140625" style="71"/>
    <col min="1798" max="1798" width="10" style="71" bestFit="1" customWidth="1"/>
    <col min="1799" max="1799" width="11" style="71" bestFit="1" customWidth="1"/>
    <col min="1800" max="1800" width="12.7109375" style="71" customWidth="1"/>
    <col min="1801" max="1801" width="12.28515625" style="71" customWidth="1"/>
    <col min="1802" max="1802" width="14.42578125" style="71" bestFit="1" customWidth="1"/>
    <col min="1803" max="1803" width="13" style="71" bestFit="1" customWidth="1"/>
    <col min="1804" max="1804" width="10.5703125" style="71" bestFit="1" customWidth="1"/>
    <col min="1805" max="2047" width="9.140625" style="71"/>
    <col min="2048" max="2048" width="16.140625" style="71" customWidth="1"/>
    <col min="2049" max="2049" width="11.42578125" style="71" bestFit="1" customWidth="1"/>
    <col min="2050" max="2050" width="9.5703125" style="71" bestFit="1" customWidth="1"/>
    <col min="2051" max="2051" width="7.7109375" style="71" bestFit="1" customWidth="1"/>
    <col min="2052" max="2052" width="10.28515625" style="71" customWidth="1"/>
    <col min="2053" max="2053" width="9.140625" style="71"/>
    <col min="2054" max="2054" width="10" style="71" bestFit="1" customWidth="1"/>
    <col min="2055" max="2055" width="11" style="71" bestFit="1" customWidth="1"/>
    <col min="2056" max="2056" width="12.7109375" style="71" customWidth="1"/>
    <col min="2057" max="2057" width="12.28515625" style="71" customWidth="1"/>
    <col min="2058" max="2058" width="14.42578125" style="71" bestFit="1" customWidth="1"/>
    <col min="2059" max="2059" width="13" style="71" bestFit="1" customWidth="1"/>
    <col min="2060" max="2060" width="10.5703125" style="71" bestFit="1" customWidth="1"/>
    <col min="2061" max="2303" width="9.140625" style="71"/>
    <col min="2304" max="2304" width="16.140625" style="71" customWidth="1"/>
    <col min="2305" max="2305" width="11.42578125" style="71" bestFit="1" customWidth="1"/>
    <col min="2306" max="2306" width="9.5703125" style="71" bestFit="1" customWidth="1"/>
    <col min="2307" max="2307" width="7.7109375" style="71" bestFit="1" customWidth="1"/>
    <col min="2308" max="2308" width="10.28515625" style="71" customWidth="1"/>
    <col min="2309" max="2309" width="9.140625" style="71"/>
    <col min="2310" max="2310" width="10" style="71" bestFit="1" customWidth="1"/>
    <col min="2311" max="2311" width="11" style="71" bestFit="1" customWidth="1"/>
    <col min="2312" max="2312" width="12.7109375" style="71" customWidth="1"/>
    <col min="2313" max="2313" width="12.28515625" style="71" customWidth="1"/>
    <col min="2314" max="2314" width="14.42578125" style="71" bestFit="1" customWidth="1"/>
    <col min="2315" max="2315" width="13" style="71" bestFit="1" customWidth="1"/>
    <col min="2316" max="2316" width="10.5703125" style="71" bestFit="1" customWidth="1"/>
    <col min="2317" max="2559" width="9.140625" style="71"/>
    <col min="2560" max="2560" width="16.140625" style="71" customWidth="1"/>
    <col min="2561" max="2561" width="11.42578125" style="71" bestFit="1" customWidth="1"/>
    <col min="2562" max="2562" width="9.5703125" style="71" bestFit="1" customWidth="1"/>
    <col min="2563" max="2563" width="7.7109375" style="71" bestFit="1" customWidth="1"/>
    <col min="2564" max="2564" width="10.28515625" style="71" customWidth="1"/>
    <col min="2565" max="2565" width="9.140625" style="71"/>
    <col min="2566" max="2566" width="10" style="71" bestFit="1" customWidth="1"/>
    <col min="2567" max="2567" width="11" style="71" bestFit="1" customWidth="1"/>
    <col min="2568" max="2568" width="12.7109375" style="71" customWidth="1"/>
    <col min="2569" max="2569" width="12.28515625" style="71" customWidth="1"/>
    <col min="2570" max="2570" width="14.42578125" style="71" bestFit="1" customWidth="1"/>
    <col min="2571" max="2571" width="13" style="71" bestFit="1" customWidth="1"/>
    <col min="2572" max="2572" width="10.5703125" style="71" bestFit="1" customWidth="1"/>
    <col min="2573" max="2815" width="9.140625" style="71"/>
    <col min="2816" max="2816" width="16.140625" style="71" customWidth="1"/>
    <col min="2817" max="2817" width="11.42578125" style="71" bestFit="1" customWidth="1"/>
    <col min="2818" max="2818" width="9.5703125" style="71" bestFit="1" customWidth="1"/>
    <col min="2819" max="2819" width="7.7109375" style="71" bestFit="1" customWidth="1"/>
    <col min="2820" max="2820" width="10.28515625" style="71" customWidth="1"/>
    <col min="2821" max="2821" width="9.140625" style="71"/>
    <col min="2822" max="2822" width="10" style="71" bestFit="1" customWidth="1"/>
    <col min="2823" max="2823" width="11" style="71" bestFit="1" customWidth="1"/>
    <col min="2824" max="2824" width="12.7109375" style="71" customWidth="1"/>
    <col min="2825" max="2825" width="12.28515625" style="71" customWidth="1"/>
    <col min="2826" max="2826" width="14.42578125" style="71" bestFit="1" customWidth="1"/>
    <col min="2827" max="2827" width="13" style="71" bestFit="1" customWidth="1"/>
    <col min="2828" max="2828" width="10.5703125" style="71" bestFit="1" customWidth="1"/>
    <col min="2829" max="3071" width="9.140625" style="71"/>
    <col min="3072" max="3072" width="16.140625" style="71" customWidth="1"/>
    <col min="3073" max="3073" width="11.42578125" style="71" bestFit="1" customWidth="1"/>
    <col min="3074" max="3074" width="9.5703125" style="71" bestFit="1" customWidth="1"/>
    <col min="3075" max="3075" width="7.7109375" style="71" bestFit="1" customWidth="1"/>
    <col min="3076" max="3076" width="10.28515625" style="71" customWidth="1"/>
    <col min="3077" max="3077" width="9.140625" style="71"/>
    <col min="3078" max="3078" width="10" style="71" bestFit="1" customWidth="1"/>
    <col min="3079" max="3079" width="11" style="71" bestFit="1" customWidth="1"/>
    <col min="3080" max="3080" width="12.7109375" style="71" customWidth="1"/>
    <col min="3081" max="3081" width="12.28515625" style="71" customWidth="1"/>
    <col min="3082" max="3082" width="14.42578125" style="71" bestFit="1" customWidth="1"/>
    <col min="3083" max="3083" width="13" style="71" bestFit="1" customWidth="1"/>
    <col min="3084" max="3084" width="10.5703125" style="71" bestFit="1" customWidth="1"/>
    <col min="3085" max="3327" width="9.140625" style="71"/>
    <col min="3328" max="3328" width="16.140625" style="71" customWidth="1"/>
    <col min="3329" max="3329" width="11.42578125" style="71" bestFit="1" customWidth="1"/>
    <col min="3330" max="3330" width="9.5703125" style="71" bestFit="1" customWidth="1"/>
    <col min="3331" max="3331" width="7.7109375" style="71" bestFit="1" customWidth="1"/>
    <col min="3332" max="3332" width="10.28515625" style="71" customWidth="1"/>
    <col min="3333" max="3333" width="9.140625" style="71"/>
    <col min="3334" max="3334" width="10" style="71" bestFit="1" customWidth="1"/>
    <col min="3335" max="3335" width="11" style="71" bestFit="1" customWidth="1"/>
    <col min="3336" max="3336" width="12.7109375" style="71" customWidth="1"/>
    <col min="3337" max="3337" width="12.28515625" style="71" customWidth="1"/>
    <col min="3338" max="3338" width="14.42578125" style="71" bestFit="1" customWidth="1"/>
    <col min="3339" max="3339" width="13" style="71" bestFit="1" customWidth="1"/>
    <col min="3340" max="3340" width="10.5703125" style="71" bestFit="1" customWidth="1"/>
    <col min="3341" max="3583" width="9.140625" style="71"/>
    <col min="3584" max="3584" width="16.140625" style="71" customWidth="1"/>
    <col min="3585" max="3585" width="11.42578125" style="71" bestFit="1" customWidth="1"/>
    <col min="3586" max="3586" width="9.5703125" style="71" bestFit="1" customWidth="1"/>
    <col min="3587" max="3587" width="7.7109375" style="71" bestFit="1" customWidth="1"/>
    <col min="3588" max="3588" width="10.28515625" style="71" customWidth="1"/>
    <col min="3589" max="3589" width="9.140625" style="71"/>
    <col min="3590" max="3590" width="10" style="71" bestFit="1" customWidth="1"/>
    <col min="3591" max="3591" width="11" style="71" bestFit="1" customWidth="1"/>
    <col min="3592" max="3592" width="12.7109375" style="71" customWidth="1"/>
    <col min="3593" max="3593" width="12.28515625" style="71" customWidth="1"/>
    <col min="3594" max="3594" width="14.42578125" style="71" bestFit="1" customWidth="1"/>
    <col min="3595" max="3595" width="13" style="71" bestFit="1" customWidth="1"/>
    <col min="3596" max="3596" width="10.5703125" style="71" bestFit="1" customWidth="1"/>
    <col min="3597" max="3839" width="9.140625" style="71"/>
    <col min="3840" max="3840" width="16.140625" style="71" customWidth="1"/>
    <col min="3841" max="3841" width="11.42578125" style="71" bestFit="1" customWidth="1"/>
    <col min="3842" max="3842" width="9.5703125" style="71" bestFit="1" customWidth="1"/>
    <col min="3843" max="3843" width="7.7109375" style="71" bestFit="1" customWidth="1"/>
    <col min="3844" max="3844" width="10.28515625" style="71" customWidth="1"/>
    <col min="3845" max="3845" width="9.140625" style="71"/>
    <col min="3846" max="3846" width="10" style="71" bestFit="1" customWidth="1"/>
    <col min="3847" max="3847" width="11" style="71" bestFit="1" customWidth="1"/>
    <col min="3848" max="3848" width="12.7109375" style="71" customWidth="1"/>
    <col min="3849" max="3849" width="12.28515625" style="71" customWidth="1"/>
    <col min="3850" max="3850" width="14.42578125" style="71" bestFit="1" customWidth="1"/>
    <col min="3851" max="3851" width="13" style="71" bestFit="1" customWidth="1"/>
    <col min="3852" max="3852" width="10.5703125" style="71" bestFit="1" customWidth="1"/>
    <col min="3853" max="4095" width="9.140625" style="71"/>
    <col min="4096" max="4096" width="16.140625" style="71" customWidth="1"/>
    <col min="4097" max="4097" width="11.42578125" style="71" bestFit="1" customWidth="1"/>
    <col min="4098" max="4098" width="9.5703125" style="71" bestFit="1" customWidth="1"/>
    <col min="4099" max="4099" width="7.7109375" style="71" bestFit="1" customWidth="1"/>
    <col min="4100" max="4100" width="10.28515625" style="71" customWidth="1"/>
    <col min="4101" max="4101" width="9.140625" style="71"/>
    <col min="4102" max="4102" width="10" style="71" bestFit="1" customWidth="1"/>
    <col min="4103" max="4103" width="11" style="71" bestFit="1" customWidth="1"/>
    <col min="4104" max="4104" width="12.7109375" style="71" customWidth="1"/>
    <col min="4105" max="4105" width="12.28515625" style="71" customWidth="1"/>
    <col min="4106" max="4106" width="14.42578125" style="71" bestFit="1" customWidth="1"/>
    <col min="4107" max="4107" width="13" style="71" bestFit="1" customWidth="1"/>
    <col min="4108" max="4108" width="10.5703125" style="71" bestFit="1" customWidth="1"/>
    <col min="4109" max="4351" width="9.140625" style="71"/>
    <col min="4352" max="4352" width="16.140625" style="71" customWidth="1"/>
    <col min="4353" max="4353" width="11.42578125" style="71" bestFit="1" customWidth="1"/>
    <col min="4354" max="4354" width="9.5703125" style="71" bestFit="1" customWidth="1"/>
    <col min="4355" max="4355" width="7.7109375" style="71" bestFit="1" customWidth="1"/>
    <col min="4356" max="4356" width="10.28515625" style="71" customWidth="1"/>
    <col min="4357" max="4357" width="9.140625" style="71"/>
    <col min="4358" max="4358" width="10" style="71" bestFit="1" customWidth="1"/>
    <col min="4359" max="4359" width="11" style="71" bestFit="1" customWidth="1"/>
    <col min="4360" max="4360" width="12.7109375" style="71" customWidth="1"/>
    <col min="4361" max="4361" width="12.28515625" style="71" customWidth="1"/>
    <col min="4362" max="4362" width="14.42578125" style="71" bestFit="1" customWidth="1"/>
    <col min="4363" max="4363" width="13" style="71" bestFit="1" customWidth="1"/>
    <col min="4364" max="4364" width="10.5703125" style="71" bestFit="1" customWidth="1"/>
    <col min="4365" max="4607" width="9.140625" style="71"/>
    <col min="4608" max="4608" width="16.140625" style="71" customWidth="1"/>
    <col min="4609" max="4609" width="11.42578125" style="71" bestFit="1" customWidth="1"/>
    <col min="4610" max="4610" width="9.5703125" style="71" bestFit="1" customWidth="1"/>
    <col min="4611" max="4611" width="7.7109375" style="71" bestFit="1" customWidth="1"/>
    <col min="4612" max="4612" width="10.28515625" style="71" customWidth="1"/>
    <col min="4613" max="4613" width="9.140625" style="71"/>
    <col min="4614" max="4614" width="10" style="71" bestFit="1" customWidth="1"/>
    <col min="4615" max="4615" width="11" style="71" bestFit="1" customWidth="1"/>
    <col min="4616" max="4616" width="12.7109375" style="71" customWidth="1"/>
    <col min="4617" max="4617" width="12.28515625" style="71" customWidth="1"/>
    <col min="4618" max="4618" width="14.42578125" style="71" bestFit="1" customWidth="1"/>
    <col min="4619" max="4619" width="13" style="71" bestFit="1" customWidth="1"/>
    <col min="4620" max="4620" width="10.5703125" style="71" bestFit="1" customWidth="1"/>
    <col min="4621" max="4863" width="9.140625" style="71"/>
    <col min="4864" max="4864" width="16.140625" style="71" customWidth="1"/>
    <col min="4865" max="4865" width="11.42578125" style="71" bestFit="1" customWidth="1"/>
    <col min="4866" max="4866" width="9.5703125" style="71" bestFit="1" customWidth="1"/>
    <col min="4867" max="4867" width="7.7109375" style="71" bestFit="1" customWidth="1"/>
    <col min="4868" max="4868" width="10.28515625" style="71" customWidth="1"/>
    <col min="4869" max="4869" width="9.140625" style="71"/>
    <col min="4870" max="4870" width="10" style="71" bestFit="1" customWidth="1"/>
    <col min="4871" max="4871" width="11" style="71" bestFit="1" customWidth="1"/>
    <col min="4872" max="4872" width="12.7109375" style="71" customWidth="1"/>
    <col min="4873" max="4873" width="12.28515625" style="71" customWidth="1"/>
    <col min="4874" max="4874" width="14.42578125" style="71" bestFit="1" customWidth="1"/>
    <col min="4875" max="4875" width="13" style="71" bestFit="1" customWidth="1"/>
    <col min="4876" max="4876" width="10.5703125" style="71" bestFit="1" customWidth="1"/>
    <col min="4877" max="5119" width="9.140625" style="71"/>
    <col min="5120" max="5120" width="16.140625" style="71" customWidth="1"/>
    <col min="5121" max="5121" width="11.42578125" style="71" bestFit="1" customWidth="1"/>
    <col min="5122" max="5122" width="9.5703125" style="71" bestFit="1" customWidth="1"/>
    <col min="5123" max="5123" width="7.7109375" style="71" bestFit="1" customWidth="1"/>
    <col min="5124" max="5124" width="10.28515625" style="71" customWidth="1"/>
    <col min="5125" max="5125" width="9.140625" style="71"/>
    <col min="5126" max="5126" width="10" style="71" bestFit="1" customWidth="1"/>
    <col min="5127" max="5127" width="11" style="71" bestFit="1" customWidth="1"/>
    <col min="5128" max="5128" width="12.7109375" style="71" customWidth="1"/>
    <col min="5129" max="5129" width="12.28515625" style="71" customWidth="1"/>
    <col min="5130" max="5130" width="14.42578125" style="71" bestFit="1" customWidth="1"/>
    <col min="5131" max="5131" width="13" style="71" bestFit="1" customWidth="1"/>
    <col min="5132" max="5132" width="10.5703125" style="71" bestFit="1" customWidth="1"/>
    <col min="5133" max="5375" width="9.140625" style="71"/>
    <col min="5376" max="5376" width="16.140625" style="71" customWidth="1"/>
    <col min="5377" max="5377" width="11.42578125" style="71" bestFit="1" customWidth="1"/>
    <col min="5378" max="5378" width="9.5703125" style="71" bestFit="1" customWidth="1"/>
    <col min="5379" max="5379" width="7.7109375" style="71" bestFit="1" customWidth="1"/>
    <col min="5380" max="5380" width="10.28515625" style="71" customWidth="1"/>
    <col min="5381" max="5381" width="9.140625" style="71"/>
    <col min="5382" max="5382" width="10" style="71" bestFit="1" customWidth="1"/>
    <col min="5383" max="5383" width="11" style="71" bestFit="1" customWidth="1"/>
    <col min="5384" max="5384" width="12.7109375" style="71" customWidth="1"/>
    <col min="5385" max="5385" width="12.28515625" style="71" customWidth="1"/>
    <col min="5386" max="5386" width="14.42578125" style="71" bestFit="1" customWidth="1"/>
    <col min="5387" max="5387" width="13" style="71" bestFit="1" customWidth="1"/>
    <col min="5388" max="5388" width="10.5703125" style="71" bestFit="1" customWidth="1"/>
    <col min="5389" max="5631" width="9.140625" style="71"/>
    <col min="5632" max="5632" width="16.140625" style="71" customWidth="1"/>
    <col min="5633" max="5633" width="11.42578125" style="71" bestFit="1" customWidth="1"/>
    <col min="5634" max="5634" width="9.5703125" style="71" bestFit="1" customWidth="1"/>
    <col min="5635" max="5635" width="7.7109375" style="71" bestFit="1" customWidth="1"/>
    <col min="5636" max="5636" width="10.28515625" style="71" customWidth="1"/>
    <col min="5637" max="5637" width="9.140625" style="71"/>
    <col min="5638" max="5638" width="10" style="71" bestFit="1" customWidth="1"/>
    <col min="5639" max="5639" width="11" style="71" bestFit="1" customWidth="1"/>
    <col min="5640" max="5640" width="12.7109375" style="71" customWidth="1"/>
    <col min="5641" max="5641" width="12.28515625" style="71" customWidth="1"/>
    <col min="5642" max="5642" width="14.42578125" style="71" bestFit="1" customWidth="1"/>
    <col min="5643" max="5643" width="13" style="71" bestFit="1" customWidth="1"/>
    <col min="5644" max="5644" width="10.5703125" style="71" bestFit="1" customWidth="1"/>
    <col min="5645" max="5887" width="9.140625" style="71"/>
    <col min="5888" max="5888" width="16.140625" style="71" customWidth="1"/>
    <col min="5889" max="5889" width="11.42578125" style="71" bestFit="1" customWidth="1"/>
    <col min="5890" max="5890" width="9.5703125" style="71" bestFit="1" customWidth="1"/>
    <col min="5891" max="5891" width="7.7109375" style="71" bestFit="1" customWidth="1"/>
    <col min="5892" max="5892" width="10.28515625" style="71" customWidth="1"/>
    <col min="5893" max="5893" width="9.140625" style="71"/>
    <col min="5894" max="5894" width="10" style="71" bestFit="1" customWidth="1"/>
    <col min="5895" max="5895" width="11" style="71" bestFit="1" customWidth="1"/>
    <col min="5896" max="5896" width="12.7109375" style="71" customWidth="1"/>
    <col min="5897" max="5897" width="12.28515625" style="71" customWidth="1"/>
    <col min="5898" max="5898" width="14.42578125" style="71" bestFit="1" customWidth="1"/>
    <col min="5899" max="5899" width="13" style="71" bestFit="1" customWidth="1"/>
    <col min="5900" max="5900" width="10.5703125" style="71" bestFit="1" customWidth="1"/>
    <col min="5901" max="6143" width="9.140625" style="71"/>
    <col min="6144" max="6144" width="16.140625" style="71" customWidth="1"/>
    <col min="6145" max="6145" width="11.42578125" style="71" bestFit="1" customWidth="1"/>
    <col min="6146" max="6146" width="9.5703125" style="71" bestFit="1" customWidth="1"/>
    <col min="6147" max="6147" width="7.7109375" style="71" bestFit="1" customWidth="1"/>
    <col min="6148" max="6148" width="10.28515625" style="71" customWidth="1"/>
    <col min="6149" max="6149" width="9.140625" style="71"/>
    <col min="6150" max="6150" width="10" style="71" bestFit="1" customWidth="1"/>
    <col min="6151" max="6151" width="11" style="71" bestFit="1" customWidth="1"/>
    <col min="6152" max="6152" width="12.7109375" style="71" customWidth="1"/>
    <col min="6153" max="6153" width="12.28515625" style="71" customWidth="1"/>
    <col min="6154" max="6154" width="14.42578125" style="71" bestFit="1" customWidth="1"/>
    <col min="6155" max="6155" width="13" style="71" bestFit="1" customWidth="1"/>
    <col min="6156" max="6156" width="10.5703125" style="71" bestFit="1" customWidth="1"/>
    <col min="6157" max="6399" width="9.140625" style="71"/>
    <col min="6400" max="6400" width="16.140625" style="71" customWidth="1"/>
    <col min="6401" max="6401" width="11.42578125" style="71" bestFit="1" customWidth="1"/>
    <col min="6402" max="6402" width="9.5703125" style="71" bestFit="1" customWidth="1"/>
    <col min="6403" max="6403" width="7.7109375" style="71" bestFit="1" customWidth="1"/>
    <col min="6404" max="6404" width="10.28515625" style="71" customWidth="1"/>
    <col min="6405" max="6405" width="9.140625" style="71"/>
    <col min="6406" max="6406" width="10" style="71" bestFit="1" customWidth="1"/>
    <col min="6407" max="6407" width="11" style="71" bestFit="1" customWidth="1"/>
    <col min="6408" max="6408" width="12.7109375" style="71" customWidth="1"/>
    <col min="6409" max="6409" width="12.28515625" style="71" customWidth="1"/>
    <col min="6410" max="6410" width="14.42578125" style="71" bestFit="1" customWidth="1"/>
    <col min="6411" max="6411" width="13" style="71" bestFit="1" customWidth="1"/>
    <col min="6412" max="6412" width="10.5703125" style="71" bestFit="1" customWidth="1"/>
    <col min="6413" max="6655" width="9.140625" style="71"/>
    <col min="6656" max="6656" width="16.140625" style="71" customWidth="1"/>
    <col min="6657" max="6657" width="11.42578125" style="71" bestFit="1" customWidth="1"/>
    <col min="6658" max="6658" width="9.5703125" style="71" bestFit="1" customWidth="1"/>
    <col min="6659" max="6659" width="7.7109375" style="71" bestFit="1" customWidth="1"/>
    <col min="6660" max="6660" width="10.28515625" style="71" customWidth="1"/>
    <col min="6661" max="6661" width="9.140625" style="71"/>
    <col min="6662" max="6662" width="10" style="71" bestFit="1" customWidth="1"/>
    <col min="6663" max="6663" width="11" style="71" bestFit="1" customWidth="1"/>
    <col min="6664" max="6664" width="12.7109375" style="71" customWidth="1"/>
    <col min="6665" max="6665" width="12.28515625" style="71" customWidth="1"/>
    <col min="6666" max="6666" width="14.42578125" style="71" bestFit="1" customWidth="1"/>
    <col min="6667" max="6667" width="13" style="71" bestFit="1" customWidth="1"/>
    <col min="6668" max="6668" width="10.5703125" style="71" bestFit="1" customWidth="1"/>
    <col min="6669" max="6911" width="9.140625" style="71"/>
    <col min="6912" max="6912" width="16.140625" style="71" customWidth="1"/>
    <col min="6913" max="6913" width="11.42578125" style="71" bestFit="1" customWidth="1"/>
    <col min="6914" max="6914" width="9.5703125" style="71" bestFit="1" customWidth="1"/>
    <col min="6915" max="6915" width="7.7109375" style="71" bestFit="1" customWidth="1"/>
    <col min="6916" max="6916" width="10.28515625" style="71" customWidth="1"/>
    <col min="6917" max="6917" width="9.140625" style="71"/>
    <col min="6918" max="6918" width="10" style="71" bestFit="1" customWidth="1"/>
    <col min="6919" max="6919" width="11" style="71" bestFit="1" customWidth="1"/>
    <col min="6920" max="6920" width="12.7109375" style="71" customWidth="1"/>
    <col min="6921" max="6921" width="12.28515625" style="71" customWidth="1"/>
    <col min="6922" max="6922" width="14.42578125" style="71" bestFit="1" customWidth="1"/>
    <col min="6923" max="6923" width="13" style="71" bestFit="1" customWidth="1"/>
    <col min="6924" max="6924" width="10.5703125" style="71" bestFit="1" customWidth="1"/>
    <col min="6925" max="7167" width="9.140625" style="71"/>
    <col min="7168" max="7168" width="16.140625" style="71" customWidth="1"/>
    <col min="7169" max="7169" width="11.42578125" style="71" bestFit="1" customWidth="1"/>
    <col min="7170" max="7170" width="9.5703125" style="71" bestFit="1" customWidth="1"/>
    <col min="7171" max="7171" width="7.7109375" style="71" bestFit="1" customWidth="1"/>
    <col min="7172" max="7172" width="10.28515625" style="71" customWidth="1"/>
    <col min="7173" max="7173" width="9.140625" style="71"/>
    <col min="7174" max="7174" width="10" style="71" bestFit="1" customWidth="1"/>
    <col min="7175" max="7175" width="11" style="71" bestFit="1" customWidth="1"/>
    <col min="7176" max="7176" width="12.7109375" style="71" customWidth="1"/>
    <col min="7177" max="7177" width="12.28515625" style="71" customWidth="1"/>
    <col min="7178" max="7178" width="14.42578125" style="71" bestFit="1" customWidth="1"/>
    <col min="7179" max="7179" width="13" style="71" bestFit="1" customWidth="1"/>
    <col min="7180" max="7180" width="10.5703125" style="71" bestFit="1" customWidth="1"/>
    <col min="7181" max="7423" width="9.140625" style="71"/>
    <col min="7424" max="7424" width="16.140625" style="71" customWidth="1"/>
    <col min="7425" max="7425" width="11.42578125" style="71" bestFit="1" customWidth="1"/>
    <col min="7426" max="7426" width="9.5703125" style="71" bestFit="1" customWidth="1"/>
    <col min="7427" max="7427" width="7.7109375" style="71" bestFit="1" customWidth="1"/>
    <col min="7428" max="7428" width="10.28515625" style="71" customWidth="1"/>
    <col min="7429" max="7429" width="9.140625" style="71"/>
    <col min="7430" max="7430" width="10" style="71" bestFit="1" customWidth="1"/>
    <col min="7431" max="7431" width="11" style="71" bestFit="1" customWidth="1"/>
    <col min="7432" max="7432" width="12.7109375" style="71" customWidth="1"/>
    <col min="7433" max="7433" width="12.28515625" style="71" customWidth="1"/>
    <col min="7434" max="7434" width="14.42578125" style="71" bestFit="1" customWidth="1"/>
    <col min="7435" max="7435" width="13" style="71" bestFit="1" customWidth="1"/>
    <col min="7436" max="7436" width="10.5703125" style="71" bestFit="1" customWidth="1"/>
    <col min="7437" max="7679" width="9.140625" style="71"/>
    <col min="7680" max="7680" width="16.140625" style="71" customWidth="1"/>
    <col min="7681" max="7681" width="11.42578125" style="71" bestFit="1" customWidth="1"/>
    <col min="7682" max="7682" width="9.5703125" style="71" bestFit="1" customWidth="1"/>
    <col min="7683" max="7683" width="7.7109375" style="71" bestFit="1" customWidth="1"/>
    <col min="7684" max="7684" width="10.28515625" style="71" customWidth="1"/>
    <col min="7685" max="7685" width="9.140625" style="71"/>
    <col min="7686" max="7686" width="10" style="71" bestFit="1" customWidth="1"/>
    <col min="7687" max="7687" width="11" style="71" bestFit="1" customWidth="1"/>
    <col min="7688" max="7688" width="12.7109375" style="71" customWidth="1"/>
    <col min="7689" max="7689" width="12.28515625" style="71" customWidth="1"/>
    <col min="7690" max="7690" width="14.42578125" style="71" bestFit="1" customWidth="1"/>
    <col min="7691" max="7691" width="13" style="71" bestFit="1" customWidth="1"/>
    <col min="7692" max="7692" width="10.5703125" style="71" bestFit="1" customWidth="1"/>
    <col min="7693" max="7935" width="9.140625" style="71"/>
    <col min="7936" max="7936" width="16.140625" style="71" customWidth="1"/>
    <col min="7937" max="7937" width="11.42578125" style="71" bestFit="1" customWidth="1"/>
    <col min="7938" max="7938" width="9.5703125" style="71" bestFit="1" customWidth="1"/>
    <col min="7939" max="7939" width="7.7109375" style="71" bestFit="1" customWidth="1"/>
    <col min="7940" max="7940" width="10.28515625" style="71" customWidth="1"/>
    <col min="7941" max="7941" width="9.140625" style="71"/>
    <col min="7942" max="7942" width="10" style="71" bestFit="1" customWidth="1"/>
    <col min="7943" max="7943" width="11" style="71" bestFit="1" customWidth="1"/>
    <col min="7944" max="7944" width="12.7109375" style="71" customWidth="1"/>
    <col min="7945" max="7945" width="12.28515625" style="71" customWidth="1"/>
    <col min="7946" max="7946" width="14.42578125" style="71" bestFit="1" customWidth="1"/>
    <col min="7947" max="7947" width="13" style="71" bestFit="1" customWidth="1"/>
    <col min="7948" max="7948" width="10.5703125" style="71" bestFit="1" customWidth="1"/>
    <col min="7949" max="8191" width="9.140625" style="71"/>
    <col min="8192" max="8192" width="16.140625" style="71" customWidth="1"/>
    <col min="8193" max="8193" width="11.42578125" style="71" bestFit="1" customWidth="1"/>
    <col min="8194" max="8194" width="9.5703125" style="71" bestFit="1" customWidth="1"/>
    <col min="8195" max="8195" width="7.7109375" style="71" bestFit="1" customWidth="1"/>
    <col min="8196" max="8196" width="10.28515625" style="71" customWidth="1"/>
    <col min="8197" max="8197" width="9.140625" style="71"/>
    <col min="8198" max="8198" width="10" style="71" bestFit="1" customWidth="1"/>
    <col min="8199" max="8199" width="11" style="71" bestFit="1" customWidth="1"/>
    <col min="8200" max="8200" width="12.7109375" style="71" customWidth="1"/>
    <col min="8201" max="8201" width="12.28515625" style="71" customWidth="1"/>
    <col min="8202" max="8202" width="14.42578125" style="71" bestFit="1" customWidth="1"/>
    <col min="8203" max="8203" width="13" style="71" bestFit="1" customWidth="1"/>
    <col min="8204" max="8204" width="10.5703125" style="71" bestFit="1" customWidth="1"/>
    <col min="8205" max="8447" width="9.140625" style="71"/>
    <col min="8448" max="8448" width="16.140625" style="71" customWidth="1"/>
    <col min="8449" max="8449" width="11.42578125" style="71" bestFit="1" customWidth="1"/>
    <col min="8450" max="8450" width="9.5703125" style="71" bestFit="1" customWidth="1"/>
    <col min="8451" max="8451" width="7.7109375" style="71" bestFit="1" customWidth="1"/>
    <col min="8452" max="8452" width="10.28515625" style="71" customWidth="1"/>
    <col min="8453" max="8453" width="9.140625" style="71"/>
    <col min="8454" max="8454" width="10" style="71" bestFit="1" customWidth="1"/>
    <col min="8455" max="8455" width="11" style="71" bestFit="1" customWidth="1"/>
    <col min="8456" max="8456" width="12.7109375" style="71" customWidth="1"/>
    <col min="8457" max="8457" width="12.28515625" style="71" customWidth="1"/>
    <col min="8458" max="8458" width="14.42578125" style="71" bestFit="1" customWidth="1"/>
    <col min="8459" max="8459" width="13" style="71" bestFit="1" customWidth="1"/>
    <col min="8460" max="8460" width="10.5703125" style="71" bestFit="1" customWidth="1"/>
    <col min="8461" max="8703" width="9.140625" style="71"/>
    <col min="8704" max="8704" width="16.140625" style="71" customWidth="1"/>
    <col min="8705" max="8705" width="11.42578125" style="71" bestFit="1" customWidth="1"/>
    <col min="8706" max="8706" width="9.5703125" style="71" bestFit="1" customWidth="1"/>
    <col min="8707" max="8707" width="7.7109375" style="71" bestFit="1" customWidth="1"/>
    <col min="8708" max="8708" width="10.28515625" style="71" customWidth="1"/>
    <col min="8709" max="8709" width="9.140625" style="71"/>
    <col min="8710" max="8710" width="10" style="71" bestFit="1" customWidth="1"/>
    <col min="8711" max="8711" width="11" style="71" bestFit="1" customWidth="1"/>
    <col min="8712" max="8712" width="12.7109375" style="71" customWidth="1"/>
    <col min="8713" max="8713" width="12.28515625" style="71" customWidth="1"/>
    <col min="8714" max="8714" width="14.42578125" style="71" bestFit="1" customWidth="1"/>
    <col min="8715" max="8715" width="13" style="71" bestFit="1" customWidth="1"/>
    <col min="8716" max="8716" width="10.5703125" style="71" bestFit="1" customWidth="1"/>
    <col min="8717" max="8959" width="9.140625" style="71"/>
    <col min="8960" max="8960" width="16.140625" style="71" customWidth="1"/>
    <col min="8961" max="8961" width="11.42578125" style="71" bestFit="1" customWidth="1"/>
    <col min="8962" max="8962" width="9.5703125" style="71" bestFit="1" customWidth="1"/>
    <col min="8963" max="8963" width="7.7109375" style="71" bestFit="1" customWidth="1"/>
    <col min="8964" max="8964" width="10.28515625" style="71" customWidth="1"/>
    <col min="8965" max="8965" width="9.140625" style="71"/>
    <col min="8966" max="8966" width="10" style="71" bestFit="1" customWidth="1"/>
    <col min="8967" max="8967" width="11" style="71" bestFit="1" customWidth="1"/>
    <col min="8968" max="8968" width="12.7109375" style="71" customWidth="1"/>
    <col min="8969" max="8969" width="12.28515625" style="71" customWidth="1"/>
    <col min="8970" max="8970" width="14.42578125" style="71" bestFit="1" customWidth="1"/>
    <col min="8971" max="8971" width="13" style="71" bestFit="1" customWidth="1"/>
    <col min="8972" max="8972" width="10.5703125" style="71" bestFit="1" customWidth="1"/>
    <col min="8973" max="9215" width="9.140625" style="71"/>
    <col min="9216" max="9216" width="16.140625" style="71" customWidth="1"/>
    <col min="9217" max="9217" width="11.42578125" style="71" bestFit="1" customWidth="1"/>
    <col min="9218" max="9218" width="9.5703125" style="71" bestFit="1" customWidth="1"/>
    <col min="9219" max="9219" width="7.7109375" style="71" bestFit="1" customWidth="1"/>
    <col min="9220" max="9220" width="10.28515625" style="71" customWidth="1"/>
    <col min="9221" max="9221" width="9.140625" style="71"/>
    <col min="9222" max="9222" width="10" style="71" bestFit="1" customWidth="1"/>
    <col min="9223" max="9223" width="11" style="71" bestFit="1" customWidth="1"/>
    <col min="9224" max="9224" width="12.7109375" style="71" customWidth="1"/>
    <col min="9225" max="9225" width="12.28515625" style="71" customWidth="1"/>
    <col min="9226" max="9226" width="14.42578125" style="71" bestFit="1" customWidth="1"/>
    <col min="9227" max="9227" width="13" style="71" bestFit="1" customWidth="1"/>
    <col min="9228" max="9228" width="10.5703125" style="71" bestFit="1" customWidth="1"/>
    <col min="9229" max="9471" width="9.140625" style="71"/>
    <col min="9472" max="9472" width="16.140625" style="71" customWidth="1"/>
    <col min="9473" max="9473" width="11.42578125" style="71" bestFit="1" customWidth="1"/>
    <col min="9474" max="9474" width="9.5703125" style="71" bestFit="1" customWidth="1"/>
    <col min="9475" max="9475" width="7.7109375" style="71" bestFit="1" customWidth="1"/>
    <col min="9476" max="9476" width="10.28515625" style="71" customWidth="1"/>
    <col min="9477" max="9477" width="9.140625" style="71"/>
    <col min="9478" max="9478" width="10" style="71" bestFit="1" customWidth="1"/>
    <col min="9479" max="9479" width="11" style="71" bestFit="1" customWidth="1"/>
    <col min="9480" max="9480" width="12.7109375" style="71" customWidth="1"/>
    <col min="9481" max="9481" width="12.28515625" style="71" customWidth="1"/>
    <col min="9482" max="9482" width="14.42578125" style="71" bestFit="1" customWidth="1"/>
    <col min="9483" max="9483" width="13" style="71" bestFit="1" customWidth="1"/>
    <col min="9484" max="9484" width="10.5703125" style="71" bestFit="1" customWidth="1"/>
    <col min="9485" max="9727" width="9.140625" style="71"/>
    <col min="9728" max="9728" width="16.140625" style="71" customWidth="1"/>
    <col min="9729" max="9729" width="11.42578125" style="71" bestFit="1" customWidth="1"/>
    <col min="9730" max="9730" width="9.5703125" style="71" bestFit="1" customWidth="1"/>
    <col min="9731" max="9731" width="7.7109375" style="71" bestFit="1" customWidth="1"/>
    <col min="9732" max="9732" width="10.28515625" style="71" customWidth="1"/>
    <col min="9733" max="9733" width="9.140625" style="71"/>
    <col min="9734" max="9734" width="10" style="71" bestFit="1" customWidth="1"/>
    <col min="9735" max="9735" width="11" style="71" bestFit="1" customWidth="1"/>
    <col min="9736" max="9736" width="12.7109375" style="71" customWidth="1"/>
    <col min="9737" max="9737" width="12.28515625" style="71" customWidth="1"/>
    <col min="9738" max="9738" width="14.42578125" style="71" bestFit="1" customWidth="1"/>
    <col min="9739" max="9739" width="13" style="71" bestFit="1" customWidth="1"/>
    <col min="9740" max="9740" width="10.5703125" style="71" bestFit="1" customWidth="1"/>
    <col min="9741" max="9983" width="9.140625" style="71"/>
    <col min="9984" max="9984" width="16.140625" style="71" customWidth="1"/>
    <col min="9985" max="9985" width="11.42578125" style="71" bestFit="1" customWidth="1"/>
    <col min="9986" max="9986" width="9.5703125" style="71" bestFit="1" customWidth="1"/>
    <col min="9987" max="9987" width="7.7109375" style="71" bestFit="1" customWidth="1"/>
    <col min="9988" max="9988" width="10.28515625" style="71" customWidth="1"/>
    <col min="9989" max="9989" width="9.140625" style="71"/>
    <col min="9990" max="9990" width="10" style="71" bestFit="1" customWidth="1"/>
    <col min="9991" max="9991" width="11" style="71" bestFit="1" customWidth="1"/>
    <col min="9992" max="9992" width="12.7109375" style="71" customWidth="1"/>
    <col min="9993" max="9993" width="12.28515625" style="71" customWidth="1"/>
    <col min="9994" max="9994" width="14.42578125" style="71" bestFit="1" customWidth="1"/>
    <col min="9995" max="9995" width="13" style="71" bestFit="1" customWidth="1"/>
    <col min="9996" max="9996" width="10.5703125" style="71" bestFit="1" customWidth="1"/>
    <col min="9997" max="10239" width="9.140625" style="71"/>
    <col min="10240" max="10240" width="16.140625" style="71" customWidth="1"/>
    <col min="10241" max="10241" width="11.42578125" style="71" bestFit="1" customWidth="1"/>
    <col min="10242" max="10242" width="9.5703125" style="71" bestFit="1" customWidth="1"/>
    <col min="10243" max="10243" width="7.7109375" style="71" bestFit="1" customWidth="1"/>
    <col min="10244" max="10244" width="10.28515625" style="71" customWidth="1"/>
    <col min="10245" max="10245" width="9.140625" style="71"/>
    <col min="10246" max="10246" width="10" style="71" bestFit="1" customWidth="1"/>
    <col min="10247" max="10247" width="11" style="71" bestFit="1" customWidth="1"/>
    <col min="10248" max="10248" width="12.7109375" style="71" customWidth="1"/>
    <col min="10249" max="10249" width="12.28515625" style="71" customWidth="1"/>
    <col min="10250" max="10250" width="14.42578125" style="71" bestFit="1" customWidth="1"/>
    <col min="10251" max="10251" width="13" style="71" bestFit="1" customWidth="1"/>
    <col min="10252" max="10252" width="10.5703125" style="71" bestFit="1" customWidth="1"/>
    <col min="10253" max="10495" width="9.140625" style="71"/>
    <col min="10496" max="10496" width="16.140625" style="71" customWidth="1"/>
    <col min="10497" max="10497" width="11.42578125" style="71" bestFit="1" customWidth="1"/>
    <col min="10498" max="10498" width="9.5703125" style="71" bestFit="1" customWidth="1"/>
    <col min="10499" max="10499" width="7.7109375" style="71" bestFit="1" customWidth="1"/>
    <col min="10500" max="10500" width="10.28515625" style="71" customWidth="1"/>
    <col min="10501" max="10501" width="9.140625" style="71"/>
    <col min="10502" max="10502" width="10" style="71" bestFit="1" customWidth="1"/>
    <col min="10503" max="10503" width="11" style="71" bestFit="1" customWidth="1"/>
    <col min="10504" max="10504" width="12.7109375" style="71" customWidth="1"/>
    <col min="10505" max="10505" width="12.28515625" style="71" customWidth="1"/>
    <col min="10506" max="10506" width="14.42578125" style="71" bestFit="1" customWidth="1"/>
    <col min="10507" max="10507" width="13" style="71" bestFit="1" customWidth="1"/>
    <col min="10508" max="10508" width="10.5703125" style="71" bestFit="1" customWidth="1"/>
    <col min="10509" max="10751" width="9.140625" style="71"/>
    <col min="10752" max="10752" width="16.140625" style="71" customWidth="1"/>
    <col min="10753" max="10753" width="11.42578125" style="71" bestFit="1" customWidth="1"/>
    <col min="10754" max="10754" width="9.5703125" style="71" bestFit="1" customWidth="1"/>
    <col min="10755" max="10755" width="7.7109375" style="71" bestFit="1" customWidth="1"/>
    <col min="10756" max="10756" width="10.28515625" style="71" customWidth="1"/>
    <col min="10757" max="10757" width="9.140625" style="71"/>
    <col min="10758" max="10758" width="10" style="71" bestFit="1" customWidth="1"/>
    <col min="10759" max="10759" width="11" style="71" bestFit="1" customWidth="1"/>
    <col min="10760" max="10760" width="12.7109375" style="71" customWidth="1"/>
    <col min="10761" max="10761" width="12.28515625" style="71" customWidth="1"/>
    <col min="10762" max="10762" width="14.42578125" style="71" bestFit="1" customWidth="1"/>
    <col min="10763" max="10763" width="13" style="71" bestFit="1" customWidth="1"/>
    <col min="10764" max="10764" width="10.5703125" style="71" bestFit="1" customWidth="1"/>
    <col min="10765" max="11007" width="9.140625" style="71"/>
    <col min="11008" max="11008" width="16.140625" style="71" customWidth="1"/>
    <col min="11009" max="11009" width="11.42578125" style="71" bestFit="1" customWidth="1"/>
    <col min="11010" max="11010" width="9.5703125" style="71" bestFit="1" customWidth="1"/>
    <col min="11011" max="11011" width="7.7109375" style="71" bestFit="1" customWidth="1"/>
    <col min="11012" max="11012" width="10.28515625" style="71" customWidth="1"/>
    <col min="11013" max="11013" width="9.140625" style="71"/>
    <col min="11014" max="11014" width="10" style="71" bestFit="1" customWidth="1"/>
    <col min="11015" max="11015" width="11" style="71" bestFit="1" customWidth="1"/>
    <col min="11016" max="11016" width="12.7109375" style="71" customWidth="1"/>
    <col min="11017" max="11017" width="12.28515625" style="71" customWidth="1"/>
    <col min="11018" max="11018" width="14.42578125" style="71" bestFit="1" customWidth="1"/>
    <col min="11019" max="11019" width="13" style="71" bestFit="1" customWidth="1"/>
    <col min="11020" max="11020" width="10.5703125" style="71" bestFit="1" customWidth="1"/>
    <col min="11021" max="11263" width="9.140625" style="71"/>
    <col min="11264" max="11264" width="16.140625" style="71" customWidth="1"/>
    <col min="11265" max="11265" width="11.42578125" style="71" bestFit="1" customWidth="1"/>
    <col min="11266" max="11266" width="9.5703125" style="71" bestFit="1" customWidth="1"/>
    <col min="11267" max="11267" width="7.7109375" style="71" bestFit="1" customWidth="1"/>
    <col min="11268" max="11268" width="10.28515625" style="71" customWidth="1"/>
    <col min="11269" max="11269" width="9.140625" style="71"/>
    <col min="11270" max="11270" width="10" style="71" bestFit="1" customWidth="1"/>
    <col min="11271" max="11271" width="11" style="71" bestFit="1" customWidth="1"/>
    <col min="11272" max="11272" width="12.7109375" style="71" customWidth="1"/>
    <col min="11273" max="11273" width="12.28515625" style="71" customWidth="1"/>
    <col min="11274" max="11274" width="14.42578125" style="71" bestFit="1" customWidth="1"/>
    <col min="11275" max="11275" width="13" style="71" bestFit="1" customWidth="1"/>
    <col min="11276" max="11276" width="10.5703125" style="71" bestFit="1" customWidth="1"/>
    <col min="11277" max="11519" width="9.140625" style="71"/>
    <col min="11520" max="11520" width="16.140625" style="71" customWidth="1"/>
    <col min="11521" max="11521" width="11.42578125" style="71" bestFit="1" customWidth="1"/>
    <col min="11522" max="11522" width="9.5703125" style="71" bestFit="1" customWidth="1"/>
    <col min="11523" max="11523" width="7.7109375" style="71" bestFit="1" customWidth="1"/>
    <col min="11524" max="11524" width="10.28515625" style="71" customWidth="1"/>
    <col min="11525" max="11525" width="9.140625" style="71"/>
    <col min="11526" max="11526" width="10" style="71" bestFit="1" customWidth="1"/>
    <col min="11527" max="11527" width="11" style="71" bestFit="1" customWidth="1"/>
    <col min="11528" max="11528" width="12.7109375" style="71" customWidth="1"/>
    <col min="11529" max="11529" width="12.28515625" style="71" customWidth="1"/>
    <col min="11530" max="11530" width="14.42578125" style="71" bestFit="1" customWidth="1"/>
    <col min="11531" max="11531" width="13" style="71" bestFit="1" customWidth="1"/>
    <col min="11532" max="11532" width="10.5703125" style="71" bestFit="1" customWidth="1"/>
    <col min="11533" max="11775" width="9.140625" style="71"/>
    <col min="11776" max="11776" width="16.140625" style="71" customWidth="1"/>
    <col min="11777" max="11777" width="11.42578125" style="71" bestFit="1" customWidth="1"/>
    <col min="11778" max="11778" width="9.5703125" style="71" bestFit="1" customWidth="1"/>
    <col min="11779" max="11779" width="7.7109375" style="71" bestFit="1" customWidth="1"/>
    <col min="11780" max="11780" width="10.28515625" style="71" customWidth="1"/>
    <col min="11781" max="11781" width="9.140625" style="71"/>
    <col min="11782" max="11782" width="10" style="71" bestFit="1" customWidth="1"/>
    <col min="11783" max="11783" width="11" style="71" bestFit="1" customWidth="1"/>
    <col min="11784" max="11784" width="12.7109375" style="71" customWidth="1"/>
    <col min="11785" max="11785" width="12.28515625" style="71" customWidth="1"/>
    <col min="11786" max="11786" width="14.42578125" style="71" bestFit="1" customWidth="1"/>
    <col min="11787" max="11787" width="13" style="71" bestFit="1" customWidth="1"/>
    <col min="11788" max="11788" width="10.5703125" style="71" bestFit="1" customWidth="1"/>
    <col min="11789" max="12031" width="9.140625" style="71"/>
    <col min="12032" max="12032" width="16.140625" style="71" customWidth="1"/>
    <col min="12033" max="12033" width="11.42578125" style="71" bestFit="1" customWidth="1"/>
    <col min="12034" max="12034" width="9.5703125" style="71" bestFit="1" customWidth="1"/>
    <col min="12035" max="12035" width="7.7109375" style="71" bestFit="1" customWidth="1"/>
    <col min="12036" max="12036" width="10.28515625" style="71" customWidth="1"/>
    <col min="12037" max="12037" width="9.140625" style="71"/>
    <col min="12038" max="12038" width="10" style="71" bestFit="1" customWidth="1"/>
    <col min="12039" max="12039" width="11" style="71" bestFit="1" customWidth="1"/>
    <col min="12040" max="12040" width="12.7109375" style="71" customWidth="1"/>
    <col min="12041" max="12041" width="12.28515625" style="71" customWidth="1"/>
    <col min="12042" max="12042" width="14.42578125" style="71" bestFit="1" customWidth="1"/>
    <col min="12043" max="12043" width="13" style="71" bestFit="1" customWidth="1"/>
    <col min="12044" max="12044" width="10.5703125" style="71" bestFit="1" customWidth="1"/>
    <col min="12045" max="12287" width="9.140625" style="71"/>
    <col min="12288" max="12288" width="16.140625" style="71" customWidth="1"/>
    <col min="12289" max="12289" width="11.42578125" style="71" bestFit="1" customWidth="1"/>
    <col min="12290" max="12290" width="9.5703125" style="71" bestFit="1" customWidth="1"/>
    <col min="12291" max="12291" width="7.7109375" style="71" bestFit="1" customWidth="1"/>
    <col min="12292" max="12292" width="10.28515625" style="71" customWidth="1"/>
    <col min="12293" max="12293" width="9.140625" style="71"/>
    <col min="12294" max="12294" width="10" style="71" bestFit="1" customWidth="1"/>
    <col min="12295" max="12295" width="11" style="71" bestFit="1" customWidth="1"/>
    <col min="12296" max="12296" width="12.7109375" style="71" customWidth="1"/>
    <col min="12297" max="12297" width="12.28515625" style="71" customWidth="1"/>
    <col min="12298" max="12298" width="14.42578125" style="71" bestFit="1" customWidth="1"/>
    <col min="12299" max="12299" width="13" style="71" bestFit="1" customWidth="1"/>
    <col min="12300" max="12300" width="10.5703125" style="71" bestFit="1" customWidth="1"/>
    <col min="12301" max="12543" width="9.140625" style="71"/>
    <col min="12544" max="12544" width="16.140625" style="71" customWidth="1"/>
    <col min="12545" max="12545" width="11.42578125" style="71" bestFit="1" customWidth="1"/>
    <col min="12546" max="12546" width="9.5703125" style="71" bestFit="1" customWidth="1"/>
    <col min="12547" max="12547" width="7.7109375" style="71" bestFit="1" customWidth="1"/>
    <col min="12548" max="12548" width="10.28515625" style="71" customWidth="1"/>
    <col min="12549" max="12549" width="9.140625" style="71"/>
    <col min="12550" max="12550" width="10" style="71" bestFit="1" customWidth="1"/>
    <col min="12551" max="12551" width="11" style="71" bestFit="1" customWidth="1"/>
    <col min="12552" max="12552" width="12.7109375" style="71" customWidth="1"/>
    <col min="12553" max="12553" width="12.28515625" style="71" customWidth="1"/>
    <col min="12554" max="12554" width="14.42578125" style="71" bestFit="1" customWidth="1"/>
    <col min="12555" max="12555" width="13" style="71" bestFit="1" customWidth="1"/>
    <col min="12556" max="12556" width="10.5703125" style="71" bestFit="1" customWidth="1"/>
    <col min="12557" max="12799" width="9.140625" style="71"/>
    <col min="12800" max="12800" width="16.140625" style="71" customWidth="1"/>
    <col min="12801" max="12801" width="11.42578125" style="71" bestFit="1" customWidth="1"/>
    <col min="12802" max="12802" width="9.5703125" style="71" bestFit="1" customWidth="1"/>
    <col min="12803" max="12803" width="7.7109375" style="71" bestFit="1" customWidth="1"/>
    <col min="12804" max="12804" width="10.28515625" style="71" customWidth="1"/>
    <col min="12805" max="12805" width="9.140625" style="71"/>
    <col min="12806" max="12806" width="10" style="71" bestFit="1" customWidth="1"/>
    <col min="12807" max="12807" width="11" style="71" bestFit="1" customWidth="1"/>
    <col min="12808" max="12808" width="12.7109375" style="71" customWidth="1"/>
    <col min="12809" max="12809" width="12.28515625" style="71" customWidth="1"/>
    <col min="12810" max="12810" width="14.42578125" style="71" bestFit="1" customWidth="1"/>
    <col min="12811" max="12811" width="13" style="71" bestFit="1" customWidth="1"/>
    <col min="12812" max="12812" width="10.5703125" style="71" bestFit="1" customWidth="1"/>
    <col min="12813" max="13055" width="9.140625" style="71"/>
    <col min="13056" max="13056" width="16.140625" style="71" customWidth="1"/>
    <col min="13057" max="13057" width="11.42578125" style="71" bestFit="1" customWidth="1"/>
    <col min="13058" max="13058" width="9.5703125" style="71" bestFit="1" customWidth="1"/>
    <col min="13059" max="13059" width="7.7109375" style="71" bestFit="1" customWidth="1"/>
    <col min="13060" max="13060" width="10.28515625" style="71" customWidth="1"/>
    <col min="13061" max="13061" width="9.140625" style="71"/>
    <col min="13062" max="13062" width="10" style="71" bestFit="1" customWidth="1"/>
    <col min="13063" max="13063" width="11" style="71" bestFit="1" customWidth="1"/>
    <col min="13064" max="13064" width="12.7109375" style="71" customWidth="1"/>
    <col min="13065" max="13065" width="12.28515625" style="71" customWidth="1"/>
    <col min="13066" max="13066" width="14.42578125" style="71" bestFit="1" customWidth="1"/>
    <col min="13067" max="13067" width="13" style="71" bestFit="1" customWidth="1"/>
    <col min="13068" max="13068" width="10.5703125" style="71" bestFit="1" customWidth="1"/>
    <col min="13069" max="13311" width="9.140625" style="71"/>
    <col min="13312" max="13312" width="16.140625" style="71" customWidth="1"/>
    <col min="13313" max="13313" width="11.42578125" style="71" bestFit="1" customWidth="1"/>
    <col min="13314" max="13314" width="9.5703125" style="71" bestFit="1" customWidth="1"/>
    <col min="13315" max="13315" width="7.7109375" style="71" bestFit="1" customWidth="1"/>
    <col min="13316" max="13316" width="10.28515625" style="71" customWidth="1"/>
    <col min="13317" max="13317" width="9.140625" style="71"/>
    <col min="13318" max="13318" width="10" style="71" bestFit="1" customWidth="1"/>
    <col min="13319" max="13319" width="11" style="71" bestFit="1" customWidth="1"/>
    <col min="13320" max="13320" width="12.7109375" style="71" customWidth="1"/>
    <col min="13321" max="13321" width="12.28515625" style="71" customWidth="1"/>
    <col min="13322" max="13322" width="14.42578125" style="71" bestFit="1" customWidth="1"/>
    <col min="13323" max="13323" width="13" style="71" bestFit="1" customWidth="1"/>
    <col min="13324" max="13324" width="10.5703125" style="71" bestFit="1" customWidth="1"/>
    <col min="13325" max="13567" width="9.140625" style="71"/>
    <col min="13568" max="13568" width="16.140625" style="71" customWidth="1"/>
    <col min="13569" max="13569" width="11.42578125" style="71" bestFit="1" customWidth="1"/>
    <col min="13570" max="13570" width="9.5703125" style="71" bestFit="1" customWidth="1"/>
    <col min="13571" max="13571" width="7.7109375" style="71" bestFit="1" customWidth="1"/>
    <col min="13572" max="13572" width="10.28515625" style="71" customWidth="1"/>
    <col min="13573" max="13573" width="9.140625" style="71"/>
    <col min="13574" max="13574" width="10" style="71" bestFit="1" customWidth="1"/>
    <col min="13575" max="13575" width="11" style="71" bestFit="1" customWidth="1"/>
    <col min="13576" max="13576" width="12.7109375" style="71" customWidth="1"/>
    <col min="13577" max="13577" width="12.28515625" style="71" customWidth="1"/>
    <col min="13578" max="13578" width="14.42578125" style="71" bestFit="1" customWidth="1"/>
    <col min="13579" max="13579" width="13" style="71" bestFit="1" customWidth="1"/>
    <col min="13580" max="13580" width="10.5703125" style="71" bestFit="1" customWidth="1"/>
    <col min="13581" max="13823" width="9.140625" style="71"/>
    <col min="13824" max="13824" width="16.140625" style="71" customWidth="1"/>
    <col min="13825" max="13825" width="11.42578125" style="71" bestFit="1" customWidth="1"/>
    <col min="13826" max="13826" width="9.5703125" style="71" bestFit="1" customWidth="1"/>
    <col min="13827" max="13827" width="7.7109375" style="71" bestFit="1" customWidth="1"/>
    <col min="13828" max="13828" width="10.28515625" style="71" customWidth="1"/>
    <col min="13829" max="13829" width="9.140625" style="71"/>
    <col min="13830" max="13830" width="10" style="71" bestFit="1" customWidth="1"/>
    <col min="13831" max="13831" width="11" style="71" bestFit="1" customWidth="1"/>
    <col min="13832" max="13832" width="12.7109375" style="71" customWidth="1"/>
    <col min="13833" max="13833" width="12.28515625" style="71" customWidth="1"/>
    <col min="13834" max="13834" width="14.42578125" style="71" bestFit="1" customWidth="1"/>
    <col min="13835" max="13835" width="13" style="71" bestFit="1" customWidth="1"/>
    <col min="13836" max="13836" width="10.5703125" style="71" bestFit="1" customWidth="1"/>
    <col min="13837" max="14079" width="9.140625" style="71"/>
    <col min="14080" max="14080" width="16.140625" style="71" customWidth="1"/>
    <col min="14081" max="14081" width="11.42578125" style="71" bestFit="1" customWidth="1"/>
    <col min="14082" max="14082" width="9.5703125" style="71" bestFit="1" customWidth="1"/>
    <col min="14083" max="14083" width="7.7109375" style="71" bestFit="1" customWidth="1"/>
    <col min="14084" max="14084" width="10.28515625" style="71" customWidth="1"/>
    <col min="14085" max="14085" width="9.140625" style="71"/>
    <col min="14086" max="14086" width="10" style="71" bestFit="1" customWidth="1"/>
    <col min="14087" max="14087" width="11" style="71" bestFit="1" customWidth="1"/>
    <col min="14088" max="14088" width="12.7109375" style="71" customWidth="1"/>
    <col min="14089" max="14089" width="12.28515625" style="71" customWidth="1"/>
    <col min="14090" max="14090" width="14.42578125" style="71" bestFit="1" customWidth="1"/>
    <col min="14091" max="14091" width="13" style="71" bestFit="1" customWidth="1"/>
    <col min="14092" max="14092" width="10.5703125" style="71" bestFit="1" customWidth="1"/>
    <col min="14093" max="14335" width="9.140625" style="71"/>
    <col min="14336" max="14336" width="16.140625" style="71" customWidth="1"/>
    <col min="14337" max="14337" width="11.42578125" style="71" bestFit="1" customWidth="1"/>
    <col min="14338" max="14338" width="9.5703125" style="71" bestFit="1" customWidth="1"/>
    <col min="14339" max="14339" width="7.7109375" style="71" bestFit="1" customWidth="1"/>
    <col min="14340" max="14340" width="10.28515625" style="71" customWidth="1"/>
    <col min="14341" max="14341" width="9.140625" style="71"/>
    <col min="14342" max="14342" width="10" style="71" bestFit="1" customWidth="1"/>
    <col min="14343" max="14343" width="11" style="71" bestFit="1" customWidth="1"/>
    <col min="14344" max="14344" width="12.7109375" style="71" customWidth="1"/>
    <col min="14345" max="14345" width="12.28515625" style="71" customWidth="1"/>
    <col min="14346" max="14346" width="14.42578125" style="71" bestFit="1" customWidth="1"/>
    <col min="14347" max="14347" width="13" style="71" bestFit="1" customWidth="1"/>
    <col min="14348" max="14348" width="10.5703125" style="71" bestFit="1" customWidth="1"/>
    <col min="14349" max="14591" width="9.140625" style="71"/>
    <col min="14592" max="14592" width="16.140625" style="71" customWidth="1"/>
    <col min="14593" max="14593" width="11.42578125" style="71" bestFit="1" customWidth="1"/>
    <col min="14594" max="14594" width="9.5703125" style="71" bestFit="1" customWidth="1"/>
    <col min="14595" max="14595" width="7.7109375" style="71" bestFit="1" customWidth="1"/>
    <col min="14596" max="14596" width="10.28515625" style="71" customWidth="1"/>
    <col min="14597" max="14597" width="9.140625" style="71"/>
    <col min="14598" max="14598" width="10" style="71" bestFit="1" customWidth="1"/>
    <col min="14599" max="14599" width="11" style="71" bestFit="1" customWidth="1"/>
    <col min="14600" max="14600" width="12.7109375" style="71" customWidth="1"/>
    <col min="14601" max="14601" width="12.28515625" style="71" customWidth="1"/>
    <col min="14602" max="14602" width="14.42578125" style="71" bestFit="1" customWidth="1"/>
    <col min="14603" max="14603" width="13" style="71" bestFit="1" customWidth="1"/>
    <col min="14604" max="14604" width="10.5703125" style="71" bestFit="1" customWidth="1"/>
    <col min="14605" max="14847" width="9.140625" style="71"/>
    <col min="14848" max="14848" width="16.140625" style="71" customWidth="1"/>
    <col min="14849" max="14849" width="11.42578125" style="71" bestFit="1" customWidth="1"/>
    <col min="14850" max="14850" width="9.5703125" style="71" bestFit="1" customWidth="1"/>
    <col min="14851" max="14851" width="7.7109375" style="71" bestFit="1" customWidth="1"/>
    <col min="14852" max="14852" width="10.28515625" style="71" customWidth="1"/>
    <col min="14853" max="14853" width="9.140625" style="71"/>
    <col min="14854" max="14854" width="10" style="71" bestFit="1" customWidth="1"/>
    <col min="14855" max="14855" width="11" style="71" bestFit="1" customWidth="1"/>
    <col min="14856" max="14856" width="12.7109375" style="71" customWidth="1"/>
    <col min="14857" max="14857" width="12.28515625" style="71" customWidth="1"/>
    <col min="14858" max="14858" width="14.42578125" style="71" bestFit="1" customWidth="1"/>
    <col min="14859" max="14859" width="13" style="71" bestFit="1" customWidth="1"/>
    <col min="14860" max="14860" width="10.5703125" style="71" bestFit="1" customWidth="1"/>
    <col min="14861" max="15103" width="9.140625" style="71"/>
    <col min="15104" max="15104" width="16.140625" style="71" customWidth="1"/>
    <col min="15105" max="15105" width="11.42578125" style="71" bestFit="1" customWidth="1"/>
    <col min="15106" max="15106" width="9.5703125" style="71" bestFit="1" customWidth="1"/>
    <col min="15107" max="15107" width="7.7109375" style="71" bestFit="1" customWidth="1"/>
    <col min="15108" max="15108" width="10.28515625" style="71" customWidth="1"/>
    <col min="15109" max="15109" width="9.140625" style="71"/>
    <col min="15110" max="15110" width="10" style="71" bestFit="1" customWidth="1"/>
    <col min="15111" max="15111" width="11" style="71" bestFit="1" customWidth="1"/>
    <col min="15112" max="15112" width="12.7109375" style="71" customWidth="1"/>
    <col min="15113" max="15113" width="12.28515625" style="71" customWidth="1"/>
    <col min="15114" max="15114" width="14.42578125" style="71" bestFit="1" customWidth="1"/>
    <col min="15115" max="15115" width="13" style="71" bestFit="1" customWidth="1"/>
    <col min="15116" max="15116" width="10.5703125" style="71" bestFit="1" customWidth="1"/>
    <col min="15117" max="15359" width="9.140625" style="71"/>
    <col min="15360" max="15360" width="16.140625" style="71" customWidth="1"/>
    <col min="15361" max="15361" width="11.42578125" style="71" bestFit="1" customWidth="1"/>
    <col min="15362" max="15362" width="9.5703125" style="71" bestFit="1" customWidth="1"/>
    <col min="15363" max="15363" width="7.7109375" style="71" bestFit="1" customWidth="1"/>
    <col min="15364" max="15364" width="10.28515625" style="71" customWidth="1"/>
    <col min="15365" max="15365" width="9.140625" style="71"/>
    <col min="15366" max="15366" width="10" style="71" bestFit="1" customWidth="1"/>
    <col min="15367" max="15367" width="11" style="71" bestFit="1" customWidth="1"/>
    <col min="15368" max="15368" width="12.7109375" style="71" customWidth="1"/>
    <col min="15369" max="15369" width="12.28515625" style="71" customWidth="1"/>
    <col min="15370" max="15370" width="14.42578125" style="71" bestFit="1" customWidth="1"/>
    <col min="15371" max="15371" width="13" style="71" bestFit="1" customWidth="1"/>
    <col min="15372" max="15372" width="10.5703125" style="71" bestFit="1" customWidth="1"/>
    <col min="15373" max="15615" width="9.140625" style="71"/>
    <col min="15616" max="15616" width="16.140625" style="71" customWidth="1"/>
    <col min="15617" max="15617" width="11.42578125" style="71" bestFit="1" customWidth="1"/>
    <col min="15618" max="15618" width="9.5703125" style="71" bestFit="1" customWidth="1"/>
    <col min="15619" max="15619" width="7.7109375" style="71" bestFit="1" customWidth="1"/>
    <col min="15620" max="15620" width="10.28515625" style="71" customWidth="1"/>
    <col min="15621" max="15621" width="9.140625" style="71"/>
    <col min="15622" max="15622" width="10" style="71" bestFit="1" customWidth="1"/>
    <col min="15623" max="15623" width="11" style="71" bestFit="1" customWidth="1"/>
    <col min="15624" max="15624" width="12.7109375" style="71" customWidth="1"/>
    <col min="15625" max="15625" width="12.28515625" style="71" customWidth="1"/>
    <col min="15626" max="15626" width="14.42578125" style="71" bestFit="1" customWidth="1"/>
    <col min="15627" max="15627" width="13" style="71" bestFit="1" customWidth="1"/>
    <col min="15628" max="15628" width="10.5703125" style="71" bestFit="1" customWidth="1"/>
    <col min="15629" max="15871" width="9.140625" style="71"/>
    <col min="15872" max="15872" width="16.140625" style="71" customWidth="1"/>
    <col min="15873" max="15873" width="11.42578125" style="71" bestFit="1" customWidth="1"/>
    <col min="15874" max="15874" width="9.5703125" style="71" bestFit="1" customWidth="1"/>
    <col min="15875" max="15875" width="7.7109375" style="71" bestFit="1" customWidth="1"/>
    <col min="15876" max="15876" width="10.28515625" style="71" customWidth="1"/>
    <col min="15877" max="15877" width="9.140625" style="71"/>
    <col min="15878" max="15878" width="10" style="71" bestFit="1" customWidth="1"/>
    <col min="15879" max="15879" width="11" style="71" bestFit="1" customWidth="1"/>
    <col min="15880" max="15880" width="12.7109375" style="71" customWidth="1"/>
    <col min="15881" max="15881" width="12.28515625" style="71" customWidth="1"/>
    <col min="15882" max="15882" width="14.42578125" style="71" bestFit="1" customWidth="1"/>
    <col min="15883" max="15883" width="13" style="71" bestFit="1" customWidth="1"/>
    <col min="15884" max="15884" width="10.5703125" style="71" bestFit="1" customWidth="1"/>
    <col min="15885" max="16127" width="9.140625" style="71"/>
    <col min="16128" max="16128" width="16.140625" style="71" customWidth="1"/>
    <col min="16129" max="16129" width="11.42578125" style="71" bestFit="1" customWidth="1"/>
    <col min="16130" max="16130" width="9.5703125" style="71" bestFit="1" customWidth="1"/>
    <col min="16131" max="16131" width="7.7109375" style="71" bestFit="1" customWidth="1"/>
    <col min="16132" max="16132" width="10.28515625" style="71" customWidth="1"/>
    <col min="16133" max="16133" width="9.140625" style="71"/>
    <col min="16134" max="16134" width="10" style="71" bestFit="1" customWidth="1"/>
    <col min="16135" max="16135" width="11" style="71" bestFit="1" customWidth="1"/>
    <col min="16136" max="16136" width="12.7109375" style="71" customWidth="1"/>
    <col min="16137" max="16137" width="12.28515625" style="71" customWidth="1"/>
    <col min="16138" max="16138" width="14.42578125" style="71" bestFit="1" customWidth="1"/>
    <col min="16139" max="16139" width="13" style="71" bestFit="1" customWidth="1"/>
    <col min="16140" max="16140" width="10.5703125" style="71" bestFit="1" customWidth="1"/>
    <col min="16141" max="16384" width="9.140625" style="71"/>
  </cols>
  <sheetData>
    <row r="1" spans="1:15" ht="33.75" customHeight="1" thickBot="1">
      <c r="A1" s="1066" t="s">
        <v>309</v>
      </c>
      <c r="B1" s="1066"/>
      <c r="C1" s="1066"/>
      <c r="D1" s="1066"/>
      <c r="E1" s="1066"/>
      <c r="F1" s="1066"/>
      <c r="G1" s="1066"/>
      <c r="H1" s="1066"/>
      <c r="I1" s="1066"/>
      <c r="J1" s="1066"/>
      <c r="K1" s="1066"/>
      <c r="L1" s="1066"/>
    </row>
    <row r="2" spans="1:15" ht="30" customHeight="1" thickBot="1">
      <c r="A2" s="1067" t="s">
        <v>68</v>
      </c>
      <c r="B2" s="1069" t="s">
        <v>109</v>
      </c>
      <c r="C2" s="1069" t="s">
        <v>110</v>
      </c>
      <c r="D2" s="1069"/>
      <c r="E2" s="1069"/>
      <c r="F2" s="1069"/>
      <c r="G2" s="1069" t="s">
        <v>111</v>
      </c>
      <c r="H2" s="1069" t="s">
        <v>112</v>
      </c>
      <c r="I2" s="1071" t="s">
        <v>113</v>
      </c>
      <c r="J2" s="1071" t="s">
        <v>114</v>
      </c>
      <c r="K2" s="1073" t="s">
        <v>115</v>
      </c>
      <c r="L2" s="1073" t="s">
        <v>116</v>
      </c>
    </row>
    <row r="3" spans="1:15" ht="36" customHeight="1" thickBot="1">
      <c r="A3" s="1068"/>
      <c r="B3" s="1070"/>
      <c r="C3" s="72" t="s">
        <v>117</v>
      </c>
      <c r="D3" s="72" t="s">
        <v>118</v>
      </c>
      <c r="E3" s="72" t="s">
        <v>119</v>
      </c>
      <c r="F3" s="72" t="s">
        <v>40</v>
      </c>
      <c r="G3" s="1070"/>
      <c r="H3" s="1070"/>
      <c r="I3" s="1072"/>
      <c r="J3" s="1072"/>
      <c r="K3" s="1074"/>
      <c r="L3" s="1074"/>
    </row>
    <row r="4" spans="1:15" ht="21" customHeight="1">
      <c r="A4" s="73">
        <v>1398</v>
      </c>
      <c r="B4" s="73">
        <v>2079368</v>
      </c>
      <c r="C4" s="73">
        <v>15628</v>
      </c>
      <c r="D4" s="73">
        <v>15688</v>
      </c>
      <c r="E4" s="74">
        <v>112705</v>
      </c>
      <c r="F4" s="74">
        <v>144021</v>
      </c>
      <c r="G4" s="74">
        <v>905759</v>
      </c>
      <c r="H4" s="74">
        <v>1340875</v>
      </c>
      <c r="I4" s="74">
        <v>2739215</v>
      </c>
      <c r="J4" s="74">
        <v>214634</v>
      </c>
      <c r="K4" s="74">
        <v>3129148</v>
      </c>
      <c r="L4" s="74">
        <f>H4+F4+B4</f>
        <v>3564264</v>
      </c>
      <c r="M4" s="75"/>
    </row>
    <row r="5" spans="1:15" ht="21" customHeight="1">
      <c r="A5" s="73">
        <v>1399</v>
      </c>
      <c r="B5" s="73">
        <v>2208302</v>
      </c>
      <c r="C5" s="73">
        <v>15385</v>
      </c>
      <c r="D5" s="73">
        <v>15384</v>
      </c>
      <c r="E5" s="74">
        <v>110789</v>
      </c>
      <c r="F5" s="74">
        <v>141558</v>
      </c>
      <c r="G5" s="74">
        <v>959860</v>
      </c>
      <c r="H5" s="74">
        <v>1426275</v>
      </c>
      <c r="I5" s="74">
        <v>2782041</v>
      </c>
      <c r="J5" s="74">
        <v>198602</v>
      </c>
      <c r="K5" s="74">
        <v>3309720</v>
      </c>
      <c r="L5" s="320">
        <f>H5+F5+B5</f>
        <v>3776135</v>
      </c>
      <c r="M5" s="75"/>
      <c r="O5" s="81"/>
    </row>
    <row r="6" spans="1:15" ht="21" customHeight="1">
      <c r="A6" s="73">
        <v>1400</v>
      </c>
      <c r="B6" s="73">
        <v>2398075</v>
      </c>
      <c r="C6" s="73">
        <v>15526</v>
      </c>
      <c r="D6" s="73">
        <v>15418</v>
      </c>
      <c r="E6" s="74">
        <v>111284</v>
      </c>
      <c r="F6" s="74">
        <v>142228</v>
      </c>
      <c r="G6" s="74">
        <v>1048071</v>
      </c>
      <c r="H6" s="74">
        <v>1536397</v>
      </c>
      <c r="I6" s="74">
        <v>2930652</v>
      </c>
      <c r="J6" s="74">
        <v>193097</v>
      </c>
      <c r="K6" s="74">
        <v>3588374</v>
      </c>
      <c r="L6" s="320">
        <v>4076700</v>
      </c>
      <c r="M6" s="75"/>
      <c r="O6" s="81"/>
    </row>
    <row r="7" spans="1:15" ht="21" customHeight="1" thickBot="1">
      <c r="A7" s="73">
        <v>1401</v>
      </c>
      <c r="B7" s="73">
        <f>SUM(B8:B40)</f>
        <v>2623287</v>
      </c>
      <c r="C7" s="74">
        <f t="shared" ref="C7:D7" si="0">SUM(C8:C40)</f>
        <v>15815</v>
      </c>
      <c r="D7" s="74">
        <f t="shared" si="0"/>
        <v>15440</v>
      </c>
      <c r="E7" s="74">
        <f>SUM(E8:E40)</f>
        <v>114339</v>
      </c>
      <c r="F7" s="74">
        <f>SUM(F8:F40)</f>
        <v>145594</v>
      </c>
      <c r="G7" s="74">
        <f t="shared" ref="G7:J7" si="1">SUM(G8:G40)</f>
        <v>1110659</v>
      </c>
      <c r="H7" s="74">
        <f t="shared" si="1"/>
        <v>1618161</v>
      </c>
      <c r="I7" s="74">
        <f t="shared" si="1"/>
        <v>3204121</v>
      </c>
      <c r="J7" s="74">
        <f t="shared" si="1"/>
        <v>200244</v>
      </c>
      <c r="K7" s="74">
        <f t="shared" ref="K7" si="2">SUM(K8:K40)</f>
        <v>3879540</v>
      </c>
      <c r="L7" s="320">
        <f t="shared" ref="L7" si="3">SUM(L8:L40)</f>
        <v>4387042</v>
      </c>
      <c r="M7" s="75"/>
      <c r="O7" s="81"/>
    </row>
    <row r="8" spans="1:15" ht="21" customHeight="1" thickBot="1">
      <c r="A8" s="248" t="s">
        <v>120</v>
      </c>
      <c r="B8" s="76">
        <v>134453</v>
      </c>
      <c r="C8" s="77">
        <v>972</v>
      </c>
      <c r="D8" s="78">
        <v>1114</v>
      </c>
      <c r="E8" s="77">
        <v>5738</v>
      </c>
      <c r="F8" s="79">
        <f>C8+D8+E8</f>
        <v>7824</v>
      </c>
      <c r="G8" s="80">
        <v>57189</v>
      </c>
      <c r="H8" s="76">
        <v>79257</v>
      </c>
      <c r="I8" s="80">
        <v>157284</v>
      </c>
      <c r="J8" s="76">
        <v>9854</v>
      </c>
      <c r="K8" s="80">
        <f>B8+F8+G8</f>
        <v>199466</v>
      </c>
      <c r="L8" s="321">
        <f>B8+F8+H8</f>
        <v>221534</v>
      </c>
      <c r="M8" s="75"/>
      <c r="O8" s="81"/>
    </row>
    <row r="9" spans="1:15" ht="21" customHeight="1" thickBot="1">
      <c r="A9" s="249" t="s">
        <v>121</v>
      </c>
      <c r="B9" s="82">
        <v>57308</v>
      </c>
      <c r="C9" s="83">
        <v>437</v>
      </c>
      <c r="D9" s="84">
        <v>511</v>
      </c>
      <c r="E9" s="83">
        <v>2449</v>
      </c>
      <c r="F9" s="79">
        <f t="shared" ref="F9:F40" si="4">C9+D9+E9</f>
        <v>3397</v>
      </c>
      <c r="G9" s="85">
        <v>26379</v>
      </c>
      <c r="H9" s="82">
        <v>39102</v>
      </c>
      <c r="I9" s="85">
        <v>66846</v>
      </c>
      <c r="J9" s="82">
        <v>4636</v>
      </c>
      <c r="K9" s="85">
        <f t="shared" ref="K9:K40" si="5">B9+F9+G9</f>
        <v>87084</v>
      </c>
      <c r="L9" s="322">
        <f t="shared" ref="L9:L40" si="6">B9+F9+H9</f>
        <v>99807</v>
      </c>
      <c r="M9" s="75"/>
      <c r="O9" s="81"/>
    </row>
    <row r="10" spans="1:15" ht="21" customHeight="1" thickBot="1">
      <c r="A10" s="249" t="s">
        <v>43</v>
      </c>
      <c r="B10" s="82">
        <v>31195</v>
      </c>
      <c r="C10" s="83">
        <v>269</v>
      </c>
      <c r="D10" s="84">
        <v>178</v>
      </c>
      <c r="E10" s="83">
        <v>1692</v>
      </c>
      <c r="F10" s="79">
        <f t="shared" si="4"/>
        <v>2139</v>
      </c>
      <c r="G10" s="85">
        <v>15888</v>
      </c>
      <c r="H10" s="82">
        <v>22865</v>
      </c>
      <c r="I10" s="85">
        <v>38834</v>
      </c>
      <c r="J10" s="82">
        <v>2999</v>
      </c>
      <c r="K10" s="85">
        <f t="shared" si="5"/>
        <v>49222</v>
      </c>
      <c r="L10" s="322">
        <f t="shared" si="6"/>
        <v>56199</v>
      </c>
      <c r="M10" s="75"/>
      <c r="O10" s="81"/>
    </row>
    <row r="11" spans="1:15" ht="21" customHeight="1" thickBot="1">
      <c r="A11" s="249" t="s">
        <v>14</v>
      </c>
      <c r="B11" s="82">
        <v>248209</v>
      </c>
      <c r="C11" s="83">
        <v>1283</v>
      </c>
      <c r="D11" s="84">
        <v>1612</v>
      </c>
      <c r="E11" s="83">
        <v>8602</v>
      </c>
      <c r="F11" s="79">
        <f t="shared" si="4"/>
        <v>11497</v>
      </c>
      <c r="G11" s="85">
        <v>95380</v>
      </c>
      <c r="H11" s="82">
        <v>130535</v>
      </c>
      <c r="I11" s="85">
        <v>300455</v>
      </c>
      <c r="J11" s="82">
        <v>15321</v>
      </c>
      <c r="K11" s="85">
        <f t="shared" si="5"/>
        <v>355086</v>
      </c>
      <c r="L11" s="322">
        <f t="shared" si="6"/>
        <v>390241</v>
      </c>
      <c r="M11" s="75"/>
      <c r="O11" s="81"/>
    </row>
    <row r="12" spans="1:15" ht="21" customHeight="1" thickBot="1">
      <c r="A12" s="249" t="s">
        <v>33</v>
      </c>
      <c r="B12" s="82">
        <v>118951</v>
      </c>
      <c r="C12" s="83">
        <v>747</v>
      </c>
      <c r="D12" s="84">
        <v>609</v>
      </c>
      <c r="E12" s="83">
        <v>4216</v>
      </c>
      <c r="F12" s="79">
        <f t="shared" si="4"/>
        <v>5572</v>
      </c>
      <c r="G12" s="85">
        <v>48995</v>
      </c>
      <c r="H12" s="82">
        <v>70001</v>
      </c>
      <c r="I12" s="85">
        <v>145841</v>
      </c>
      <c r="J12" s="82">
        <v>6938</v>
      </c>
      <c r="K12" s="85">
        <f t="shared" si="5"/>
        <v>173518</v>
      </c>
      <c r="L12" s="322">
        <f t="shared" si="6"/>
        <v>194524</v>
      </c>
      <c r="M12" s="75"/>
      <c r="O12" s="81"/>
    </row>
    <row r="13" spans="1:15" ht="21" customHeight="1" thickBot="1">
      <c r="A13" s="249" t="s">
        <v>122</v>
      </c>
      <c r="B13" s="82">
        <v>12547</v>
      </c>
      <c r="C13" s="83">
        <v>134</v>
      </c>
      <c r="D13" s="84">
        <v>133</v>
      </c>
      <c r="E13" s="83">
        <v>1491</v>
      </c>
      <c r="F13" s="79">
        <f t="shared" si="4"/>
        <v>1758</v>
      </c>
      <c r="G13" s="85">
        <v>5421</v>
      </c>
      <c r="H13" s="82">
        <v>9072</v>
      </c>
      <c r="I13" s="85">
        <v>17488</v>
      </c>
      <c r="J13" s="82">
        <v>2738</v>
      </c>
      <c r="K13" s="85">
        <f t="shared" si="5"/>
        <v>19726</v>
      </c>
      <c r="L13" s="322">
        <f t="shared" si="6"/>
        <v>23377</v>
      </c>
      <c r="M13" s="75"/>
      <c r="O13" s="81"/>
    </row>
    <row r="14" spans="1:15" ht="21" customHeight="1" thickBot="1">
      <c r="A14" s="249" t="s">
        <v>16</v>
      </c>
      <c r="B14" s="82">
        <v>22718</v>
      </c>
      <c r="C14" s="83">
        <v>141</v>
      </c>
      <c r="D14" s="84">
        <v>181</v>
      </c>
      <c r="E14" s="83">
        <v>2412</v>
      </c>
      <c r="F14" s="79">
        <f t="shared" si="4"/>
        <v>2734</v>
      </c>
      <c r="G14" s="85">
        <v>13011</v>
      </c>
      <c r="H14" s="82">
        <v>21918</v>
      </c>
      <c r="I14" s="85">
        <v>31728</v>
      </c>
      <c r="J14" s="82">
        <v>4161</v>
      </c>
      <c r="K14" s="85">
        <f t="shared" si="5"/>
        <v>38463</v>
      </c>
      <c r="L14" s="322">
        <f t="shared" si="6"/>
        <v>47370</v>
      </c>
      <c r="M14" s="75"/>
      <c r="O14" s="81"/>
    </row>
    <row r="15" spans="1:15" ht="21" customHeight="1" thickBot="1">
      <c r="A15" s="249" t="s">
        <v>123</v>
      </c>
      <c r="B15" s="82">
        <v>28802</v>
      </c>
      <c r="C15" s="83">
        <v>252</v>
      </c>
      <c r="D15" s="84">
        <v>241</v>
      </c>
      <c r="E15" s="83">
        <v>1531</v>
      </c>
      <c r="F15" s="79">
        <f t="shared" si="4"/>
        <v>2024</v>
      </c>
      <c r="G15" s="85">
        <v>11574</v>
      </c>
      <c r="H15" s="82">
        <v>17308</v>
      </c>
      <c r="I15" s="85">
        <v>31077</v>
      </c>
      <c r="J15" s="82">
        <v>2934</v>
      </c>
      <c r="K15" s="85">
        <f t="shared" si="5"/>
        <v>42400</v>
      </c>
      <c r="L15" s="322">
        <f t="shared" si="6"/>
        <v>48134</v>
      </c>
      <c r="M15" s="75"/>
      <c r="O15" s="81"/>
    </row>
    <row r="16" spans="1:15" ht="21" customHeight="1" thickBot="1">
      <c r="A16" s="249" t="s">
        <v>31</v>
      </c>
      <c r="B16" s="82">
        <v>18112</v>
      </c>
      <c r="C16" s="83">
        <v>131</v>
      </c>
      <c r="D16" s="84">
        <v>88</v>
      </c>
      <c r="E16" s="83">
        <v>628</v>
      </c>
      <c r="F16" s="79">
        <f t="shared" si="4"/>
        <v>847</v>
      </c>
      <c r="G16" s="85">
        <v>6176</v>
      </c>
      <c r="H16" s="82">
        <v>9552</v>
      </c>
      <c r="I16" s="85">
        <v>25017</v>
      </c>
      <c r="J16" s="82">
        <v>1295</v>
      </c>
      <c r="K16" s="85">
        <f t="shared" si="5"/>
        <v>25135</v>
      </c>
      <c r="L16" s="322">
        <f t="shared" si="6"/>
        <v>28511</v>
      </c>
      <c r="M16" s="75"/>
      <c r="O16" s="81"/>
    </row>
    <row r="17" spans="1:15" ht="21" customHeight="1" thickBot="1">
      <c r="A17" s="249" t="s">
        <v>30</v>
      </c>
      <c r="B17" s="82">
        <v>156121</v>
      </c>
      <c r="C17" s="83">
        <v>1077</v>
      </c>
      <c r="D17" s="84">
        <v>926</v>
      </c>
      <c r="E17" s="83">
        <v>6761</v>
      </c>
      <c r="F17" s="79">
        <f t="shared" si="4"/>
        <v>8764</v>
      </c>
      <c r="G17" s="85">
        <v>68849</v>
      </c>
      <c r="H17" s="82">
        <v>101363</v>
      </c>
      <c r="I17" s="85">
        <v>197409</v>
      </c>
      <c r="J17" s="82">
        <v>12308</v>
      </c>
      <c r="K17" s="85">
        <f t="shared" si="5"/>
        <v>233734</v>
      </c>
      <c r="L17" s="322">
        <f t="shared" si="6"/>
        <v>266248</v>
      </c>
      <c r="M17" s="75"/>
      <c r="O17" s="81"/>
    </row>
    <row r="18" spans="1:15" ht="21" customHeight="1" thickBot="1">
      <c r="A18" s="249" t="s">
        <v>29</v>
      </c>
      <c r="B18" s="82">
        <v>15778</v>
      </c>
      <c r="C18" s="83">
        <v>146</v>
      </c>
      <c r="D18" s="84">
        <v>152</v>
      </c>
      <c r="E18" s="83">
        <v>913</v>
      </c>
      <c r="F18" s="79">
        <f t="shared" si="4"/>
        <v>1211</v>
      </c>
      <c r="G18" s="85">
        <v>6893</v>
      </c>
      <c r="H18" s="82">
        <v>10719</v>
      </c>
      <c r="I18" s="85">
        <v>22026</v>
      </c>
      <c r="J18" s="82">
        <v>1890</v>
      </c>
      <c r="K18" s="85">
        <f t="shared" si="5"/>
        <v>23882</v>
      </c>
      <c r="L18" s="322">
        <f t="shared" si="6"/>
        <v>27708</v>
      </c>
      <c r="M18" s="75"/>
      <c r="O18" s="81"/>
    </row>
    <row r="19" spans="1:15" ht="21" customHeight="1" thickBot="1">
      <c r="A19" s="249" t="s">
        <v>17</v>
      </c>
      <c r="B19" s="82">
        <v>134390</v>
      </c>
      <c r="C19" s="83">
        <v>1328</v>
      </c>
      <c r="D19" s="84">
        <v>1855</v>
      </c>
      <c r="E19" s="83">
        <v>9407</v>
      </c>
      <c r="F19" s="79">
        <f t="shared" si="4"/>
        <v>12590</v>
      </c>
      <c r="G19" s="85">
        <v>86418</v>
      </c>
      <c r="H19" s="82">
        <v>139804</v>
      </c>
      <c r="I19" s="85">
        <v>208553</v>
      </c>
      <c r="J19" s="82">
        <v>20509</v>
      </c>
      <c r="K19" s="85">
        <f t="shared" si="5"/>
        <v>233398</v>
      </c>
      <c r="L19" s="322">
        <f t="shared" si="6"/>
        <v>286784</v>
      </c>
      <c r="M19" s="75"/>
      <c r="O19" s="81"/>
    </row>
    <row r="20" spans="1:15" ht="21" customHeight="1" thickBot="1">
      <c r="A20" s="249" t="s">
        <v>18</v>
      </c>
      <c r="B20" s="82">
        <v>33842</v>
      </c>
      <c r="C20" s="83">
        <v>289</v>
      </c>
      <c r="D20" s="84">
        <v>299</v>
      </c>
      <c r="E20" s="83">
        <v>2350</v>
      </c>
      <c r="F20" s="79">
        <f t="shared" si="4"/>
        <v>2938</v>
      </c>
      <c r="G20" s="85">
        <v>12960</v>
      </c>
      <c r="H20" s="82">
        <v>18444</v>
      </c>
      <c r="I20" s="85">
        <v>45093</v>
      </c>
      <c r="J20" s="82">
        <v>4381</v>
      </c>
      <c r="K20" s="85">
        <f t="shared" si="5"/>
        <v>49740</v>
      </c>
      <c r="L20" s="322">
        <f t="shared" si="6"/>
        <v>55224</v>
      </c>
      <c r="M20" s="75"/>
      <c r="O20" s="81"/>
    </row>
    <row r="21" spans="1:15" ht="21" customHeight="1" thickBot="1">
      <c r="A21" s="249" t="s">
        <v>19</v>
      </c>
      <c r="B21" s="82">
        <v>31987</v>
      </c>
      <c r="C21" s="83">
        <v>216</v>
      </c>
      <c r="D21" s="84">
        <v>262</v>
      </c>
      <c r="E21" s="83">
        <v>1451</v>
      </c>
      <c r="F21" s="79">
        <f t="shared" si="4"/>
        <v>1929</v>
      </c>
      <c r="G21" s="85">
        <v>13299</v>
      </c>
      <c r="H21" s="82">
        <v>18034</v>
      </c>
      <c r="I21" s="85">
        <v>39756</v>
      </c>
      <c r="J21" s="82">
        <v>2392</v>
      </c>
      <c r="K21" s="85">
        <f t="shared" si="5"/>
        <v>47215</v>
      </c>
      <c r="L21" s="322">
        <f t="shared" si="6"/>
        <v>51950</v>
      </c>
      <c r="M21" s="75"/>
      <c r="O21" s="81"/>
    </row>
    <row r="22" spans="1:15" ht="21" customHeight="1" thickBot="1">
      <c r="A22" s="249" t="s">
        <v>124</v>
      </c>
      <c r="B22" s="82">
        <v>23402</v>
      </c>
      <c r="C22" s="83">
        <v>135</v>
      </c>
      <c r="D22" s="84">
        <v>87</v>
      </c>
      <c r="E22" s="83">
        <v>1385</v>
      </c>
      <c r="F22" s="79">
        <f t="shared" si="4"/>
        <v>1607</v>
      </c>
      <c r="G22" s="85">
        <v>12502</v>
      </c>
      <c r="H22" s="82">
        <v>26916</v>
      </c>
      <c r="I22" s="85">
        <v>42275</v>
      </c>
      <c r="J22" s="82">
        <v>3327</v>
      </c>
      <c r="K22" s="85">
        <f t="shared" si="5"/>
        <v>37511</v>
      </c>
      <c r="L22" s="322">
        <f t="shared" si="6"/>
        <v>51925</v>
      </c>
      <c r="M22" s="75"/>
      <c r="O22" s="81"/>
    </row>
    <row r="23" spans="1:15" ht="21" customHeight="1" thickBot="1">
      <c r="A23" s="249" t="s">
        <v>125</v>
      </c>
      <c r="B23" s="82">
        <v>242355</v>
      </c>
      <c r="C23" s="83">
        <v>525</v>
      </c>
      <c r="D23" s="84">
        <v>505</v>
      </c>
      <c r="E23" s="83">
        <v>6961</v>
      </c>
      <c r="F23" s="79">
        <f t="shared" si="4"/>
        <v>7991</v>
      </c>
      <c r="G23" s="85">
        <v>99246</v>
      </c>
      <c r="H23" s="82">
        <v>134504</v>
      </c>
      <c r="I23" s="85">
        <v>255234</v>
      </c>
      <c r="J23" s="82">
        <v>8903</v>
      </c>
      <c r="K23" s="85">
        <f t="shared" si="5"/>
        <v>349592</v>
      </c>
      <c r="L23" s="322">
        <f t="shared" si="6"/>
        <v>384850</v>
      </c>
      <c r="M23" s="75"/>
      <c r="O23" s="81"/>
    </row>
    <row r="24" spans="1:15" ht="21" customHeight="1" thickBot="1">
      <c r="A24" s="249" t="s">
        <v>126</v>
      </c>
      <c r="B24" s="82">
        <v>130448</v>
      </c>
      <c r="C24" s="83">
        <v>969</v>
      </c>
      <c r="D24" s="84">
        <v>979</v>
      </c>
      <c r="E24" s="83">
        <v>5143</v>
      </c>
      <c r="F24" s="79">
        <f t="shared" si="4"/>
        <v>7091</v>
      </c>
      <c r="G24" s="85">
        <v>59594</v>
      </c>
      <c r="H24" s="82">
        <v>85759</v>
      </c>
      <c r="I24" s="85">
        <v>163267</v>
      </c>
      <c r="J24" s="82">
        <v>9788</v>
      </c>
      <c r="K24" s="85">
        <f t="shared" si="5"/>
        <v>197133</v>
      </c>
      <c r="L24" s="322">
        <f t="shared" si="6"/>
        <v>223298</v>
      </c>
      <c r="M24" s="75"/>
      <c r="O24" s="81"/>
    </row>
    <row r="25" spans="1:15" ht="21" customHeight="1" thickBot="1">
      <c r="A25" s="249" t="s">
        <v>127</v>
      </c>
      <c r="B25" s="82">
        <v>236888</v>
      </c>
      <c r="C25" s="83">
        <v>494</v>
      </c>
      <c r="D25" s="84">
        <v>541</v>
      </c>
      <c r="E25" s="83">
        <v>6402</v>
      </c>
      <c r="F25" s="79">
        <f t="shared" si="4"/>
        <v>7437</v>
      </c>
      <c r="G25" s="85">
        <v>89298</v>
      </c>
      <c r="H25" s="82">
        <v>121762</v>
      </c>
      <c r="I25" s="85">
        <v>250657</v>
      </c>
      <c r="J25" s="82">
        <v>8345</v>
      </c>
      <c r="K25" s="85">
        <f t="shared" si="5"/>
        <v>333623</v>
      </c>
      <c r="L25" s="322">
        <f t="shared" si="6"/>
        <v>366087</v>
      </c>
      <c r="M25" s="75"/>
      <c r="O25" s="81"/>
    </row>
    <row r="26" spans="1:15" ht="21" customHeight="1" thickBot="1">
      <c r="A26" s="249" t="s">
        <v>20</v>
      </c>
      <c r="B26" s="82">
        <v>143023</v>
      </c>
      <c r="C26" s="83">
        <v>819</v>
      </c>
      <c r="D26" s="84">
        <v>668</v>
      </c>
      <c r="E26" s="83">
        <v>6220</v>
      </c>
      <c r="F26" s="79">
        <f t="shared" si="4"/>
        <v>7707</v>
      </c>
      <c r="G26" s="85">
        <v>58235</v>
      </c>
      <c r="H26" s="82">
        <v>88328</v>
      </c>
      <c r="I26" s="85">
        <v>172398</v>
      </c>
      <c r="J26" s="82">
        <v>10443</v>
      </c>
      <c r="K26" s="85">
        <f t="shared" si="5"/>
        <v>208965</v>
      </c>
      <c r="L26" s="322">
        <f t="shared" si="6"/>
        <v>239058</v>
      </c>
      <c r="M26" s="75"/>
      <c r="O26" s="81"/>
    </row>
    <row r="27" spans="1:15" ht="21" customHeight="1" thickBot="1">
      <c r="A27" s="249" t="s">
        <v>128</v>
      </c>
      <c r="B27" s="82">
        <v>62433</v>
      </c>
      <c r="C27" s="83">
        <v>393</v>
      </c>
      <c r="D27" s="84">
        <v>404</v>
      </c>
      <c r="E27" s="83">
        <v>2337</v>
      </c>
      <c r="F27" s="79">
        <f t="shared" si="4"/>
        <v>3134</v>
      </c>
      <c r="G27" s="85">
        <v>22365</v>
      </c>
      <c r="H27" s="82">
        <v>31760</v>
      </c>
      <c r="I27" s="85">
        <v>85210</v>
      </c>
      <c r="J27" s="82">
        <v>4516</v>
      </c>
      <c r="K27" s="85">
        <f t="shared" si="5"/>
        <v>87932</v>
      </c>
      <c r="L27" s="322">
        <f t="shared" si="6"/>
        <v>97327</v>
      </c>
      <c r="M27" s="75"/>
      <c r="O27" s="81"/>
    </row>
    <row r="28" spans="1:15" ht="21" customHeight="1" thickBot="1">
      <c r="A28" s="249" t="s">
        <v>22</v>
      </c>
      <c r="B28" s="82">
        <v>35489</v>
      </c>
      <c r="C28" s="83">
        <v>291</v>
      </c>
      <c r="D28" s="84">
        <v>217</v>
      </c>
      <c r="E28" s="83">
        <v>1827</v>
      </c>
      <c r="F28" s="79">
        <f t="shared" si="4"/>
        <v>2335</v>
      </c>
      <c r="G28" s="85">
        <v>15194</v>
      </c>
      <c r="H28" s="82">
        <v>22588</v>
      </c>
      <c r="I28" s="85">
        <v>44752</v>
      </c>
      <c r="J28" s="82">
        <v>3384</v>
      </c>
      <c r="K28" s="85">
        <f t="shared" si="5"/>
        <v>53018</v>
      </c>
      <c r="L28" s="322">
        <f t="shared" si="6"/>
        <v>60412</v>
      </c>
      <c r="M28" s="75"/>
      <c r="O28" s="81"/>
    </row>
    <row r="29" spans="1:15" ht="21" customHeight="1" thickBot="1">
      <c r="A29" s="249" t="s">
        <v>129</v>
      </c>
      <c r="B29" s="82">
        <v>35200</v>
      </c>
      <c r="C29" s="83">
        <v>315</v>
      </c>
      <c r="D29" s="84">
        <v>208</v>
      </c>
      <c r="E29" s="83">
        <v>2126</v>
      </c>
      <c r="F29" s="79">
        <f t="shared" si="4"/>
        <v>2649</v>
      </c>
      <c r="G29" s="85">
        <v>14661</v>
      </c>
      <c r="H29" s="82">
        <v>21768</v>
      </c>
      <c r="I29" s="85">
        <v>40151</v>
      </c>
      <c r="J29" s="82">
        <v>3803</v>
      </c>
      <c r="K29" s="85">
        <f t="shared" si="5"/>
        <v>52510</v>
      </c>
      <c r="L29" s="322">
        <f t="shared" si="6"/>
        <v>59617</v>
      </c>
      <c r="M29" s="75"/>
      <c r="O29" s="81"/>
    </row>
    <row r="30" spans="1:15" ht="21" customHeight="1" thickBot="1">
      <c r="A30" s="249" t="s">
        <v>130</v>
      </c>
      <c r="B30" s="82">
        <v>76244</v>
      </c>
      <c r="C30" s="83">
        <v>331</v>
      </c>
      <c r="D30" s="84">
        <v>229</v>
      </c>
      <c r="E30" s="83">
        <v>3201</v>
      </c>
      <c r="F30" s="79">
        <f t="shared" si="4"/>
        <v>3761</v>
      </c>
      <c r="G30" s="85">
        <v>34798</v>
      </c>
      <c r="H30" s="82">
        <v>51675</v>
      </c>
      <c r="I30" s="85">
        <v>93600</v>
      </c>
      <c r="J30" s="82">
        <v>5041</v>
      </c>
      <c r="K30" s="85">
        <f t="shared" si="5"/>
        <v>114803</v>
      </c>
      <c r="L30" s="322">
        <f t="shared" si="6"/>
        <v>131680</v>
      </c>
      <c r="M30" s="75"/>
      <c r="O30" s="81"/>
    </row>
    <row r="31" spans="1:15" ht="21" customHeight="1" thickBot="1">
      <c r="A31" s="249" t="s">
        <v>131</v>
      </c>
      <c r="B31" s="82">
        <v>45274</v>
      </c>
      <c r="C31" s="83">
        <v>360</v>
      </c>
      <c r="D31" s="84">
        <v>354</v>
      </c>
      <c r="E31" s="83">
        <v>1924</v>
      </c>
      <c r="F31" s="79">
        <f t="shared" si="4"/>
        <v>2638</v>
      </c>
      <c r="G31" s="85">
        <v>22227</v>
      </c>
      <c r="H31" s="82">
        <v>34144</v>
      </c>
      <c r="I31" s="85">
        <v>57540</v>
      </c>
      <c r="J31" s="82">
        <v>3761</v>
      </c>
      <c r="K31" s="85">
        <f t="shared" si="5"/>
        <v>70139</v>
      </c>
      <c r="L31" s="322">
        <f t="shared" si="6"/>
        <v>82056</v>
      </c>
      <c r="M31" s="75"/>
      <c r="O31" s="81"/>
    </row>
    <row r="32" spans="1:15" ht="21" customHeight="1" thickBot="1">
      <c r="A32" s="250" t="s">
        <v>56</v>
      </c>
      <c r="B32" s="82">
        <v>10847</v>
      </c>
      <c r="C32" s="83">
        <v>150</v>
      </c>
      <c r="D32" s="84">
        <v>134</v>
      </c>
      <c r="E32" s="83">
        <v>750</v>
      </c>
      <c r="F32" s="79">
        <f t="shared" si="4"/>
        <v>1034</v>
      </c>
      <c r="G32" s="85">
        <v>6200</v>
      </c>
      <c r="H32" s="82">
        <v>10792</v>
      </c>
      <c r="I32" s="85">
        <v>16344</v>
      </c>
      <c r="J32" s="82">
        <v>1756</v>
      </c>
      <c r="K32" s="85">
        <f t="shared" si="5"/>
        <v>18081</v>
      </c>
      <c r="L32" s="322">
        <f t="shared" si="6"/>
        <v>22673</v>
      </c>
      <c r="M32" s="75"/>
      <c r="O32" s="81"/>
    </row>
    <row r="33" spans="1:15" ht="21" customHeight="1" thickBot="1">
      <c r="A33" s="249" t="s">
        <v>132</v>
      </c>
      <c r="B33" s="82">
        <v>38160</v>
      </c>
      <c r="C33" s="83">
        <v>332</v>
      </c>
      <c r="D33" s="84">
        <v>216</v>
      </c>
      <c r="E33" s="83">
        <v>2578</v>
      </c>
      <c r="F33" s="79">
        <f t="shared" si="4"/>
        <v>3126</v>
      </c>
      <c r="G33" s="85">
        <v>18250</v>
      </c>
      <c r="H33" s="82">
        <v>27639</v>
      </c>
      <c r="I33" s="85">
        <v>42723</v>
      </c>
      <c r="J33" s="82">
        <v>4410</v>
      </c>
      <c r="K33" s="85">
        <f t="shared" si="5"/>
        <v>59536</v>
      </c>
      <c r="L33" s="322">
        <f t="shared" si="6"/>
        <v>68925</v>
      </c>
      <c r="M33" s="75"/>
      <c r="O33" s="81"/>
    </row>
    <row r="34" spans="1:15" ht="21" customHeight="1" thickBot="1">
      <c r="A34" s="249" t="s">
        <v>133</v>
      </c>
      <c r="B34" s="82">
        <v>112971</v>
      </c>
      <c r="C34" s="83">
        <v>830</v>
      </c>
      <c r="D34" s="84">
        <v>735</v>
      </c>
      <c r="E34" s="83">
        <v>5629</v>
      </c>
      <c r="F34" s="79">
        <f t="shared" si="4"/>
        <v>7194</v>
      </c>
      <c r="G34" s="85">
        <v>42624</v>
      </c>
      <c r="H34" s="82">
        <v>58039</v>
      </c>
      <c r="I34" s="85">
        <v>121246</v>
      </c>
      <c r="J34" s="82">
        <v>8820</v>
      </c>
      <c r="K34" s="85">
        <f t="shared" si="5"/>
        <v>162789</v>
      </c>
      <c r="L34" s="322">
        <f t="shared" si="6"/>
        <v>178204</v>
      </c>
      <c r="M34" s="75"/>
      <c r="O34" s="81"/>
    </row>
    <row r="35" spans="1:15" ht="21" customHeight="1" thickBot="1">
      <c r="A35" s="249" t="s">
        <v>24</v>
      </c>
      <c r="B35" s="82">
        <v>47538</v>
      </c>
      <c r="C35" s="83">
        <v>358</v>
      </c>
      <c r="D35" s="84">
        <v>229</v>
      </c>
      <c r="E35" s="83">
        <v>1871</v>
      </c>
      <c r="F35" s="79">
        <f t="shared" si="4"/>
        <v>2458</v>
      </c>
      <c r="G35" s="85">
        <v>21854</v>
      </c>
      <c r="H35" s="82">
        <v>34191</v>
      </c>
      <c r="I35" s="85">
        <v>65546</v>
      </c>
      <c r="J35" s="82">
        <v>3840</v>
      </c>
      <c r="K35" s="85">
        <f t="shared" si="5"/>
        <v>71850</v>
      </c>
      <c r="L35" s="322">
        <f t="shared" si="6"/>
        <v>84187</v>
      </c>
      <c r="M35" s="75"/>
      <c r="O35" s="81"/>
    </row>
    <row r="36" spans="1:15" ht="21" customHeight="1" thickBot="1">
      <c r="A36" s="249" t="s">
        <v>25</v>
      </c>
      <c r="B36" s="82">
        <v>129419</v>
      </c>
      <c r="C36" s="83">
        <v>818</v>
      </c>
      <c r="D36" s="84">
        <v>667</v>
      </c>
      <c r="E36" s="83">
        <v>6970</v>
      </c>
      <c r="F36" s="79">
        <f t="shared" si="4"/>
        <v>8455</v>
      </c>
      <c r="G36" s="85">
        <v>49453</v>
      </c>
      <c r="H36" s="82">
        <v>68654</v>
      </c>
      <c r="I36" s="85">
        <v>146816</v>
      </c>
      <c r="J36" s="82">
        <v>11093</v>
      </c>
      <c r="K36" s="85">
        <f t="shared" si="5"/>
        <v>187327</v>
      </c>
      <c r="L36" s="322">
        <f t="shared" si="6"/>
        <v>206528</v>
      </c>
      <c r="M36" s="75"/>
      <c r="O36" s="81"/>
    </row>
    <row r="37" spans="1:15" ht="21" customHeight="1" thickBot="1">
      <c r="A37" s="249" t="s">
        <v>134</v>
      </c>
      <c r="B37" s="82">
        <v>68653</v>
      </c>
      <c r="C37" s="83">
        <v>504</v>
      </c>
      <c r="D37" s="84">
        <v>509</v>
      </c>
      <c r="E37" s="83">
        <v>2618</v>
      </c>
      <c r="F37" s="79">
        <f t="shared" si="4"/>
        <v>3631</v>
      </c>
      <c r="G37" s="85">
        <v>22584</v>
      </c>
      <c r="H37" s="82">
        <v>32111</v>
      </c>
      <c r="I37" s="85">
        <v>93921</v>
      </c>
      <c r="J37" s="82">
        <v>5018</v>
      </c>
      <c r="K37" s="85">
        <f t="shared" si="5"/>
        <v>94868</v>
      </c>
      <c r="L37" s="322">
        <f t="shared" si="6"/>
        <v>104395</v>
      </c>
      <c r="M37" s="75"/>
      <c r="O37" s="81"/>
    </row>
    <row r="38" spans="1:15" ht="21" customHeight="1" thickBot="1">
      <c r="A38" s="249" t="s">
        <v>26</v>
      </c>
      <c r="B38" s="82">
        <v>30533</v>
      </c>
      <c r="C38" s="83">
        <v>116</v>
      </c>
      <c r="D38" s="84">
        <v>152</v>
      </c>
      <c r="E38" s="83">
        <v>1143</v>
      </c>
      <c r="F38" s="79">
        <f t="shared" si="4"/>
        <v>1411</v>
      </c>
      <c r="G38" s="85">
        <v>14130</v>
      </c>
      <c r="H38" s="82">
        <v>24844</v>
      </c>
      <c r="I38" s="85">
        <v>45689</v>
      </c>
      <c r="J38" s="82">
        <v>2251</v>
      </c>
      <c r="K38" s="85">
        <f t="shared" si="5"/>
        <v>46074</v>
      </c>
      <c r="L38" s="322">
        <f t="shared" si="6"/>
        <v>56788</v>
      </c>
      <c r="M38" s="75"/>
      <c r="O38" s="81"/>
    </row>
    <row r="39" spans="1:15" ht="21" customHeight="1" thickBot="1">
      <c r="A39" s="249" t="s">
        <v>27</v>
      </c>
      <c r="B39" s="82">
        <v>46889</v>
      </c>
      <c r="C39" s="83">
        <v>310</v>
      </c>
      <c r="D39" s="84">
        <v>222</v>
      </c>
      <c r="E39" s="83">
        <v>3096</v>
      </c>
      <c r="F39" s="79">
        <f t="shared" si="4"/>
        <v>3628</v>
      </c>
      <c r="G39" s="85">
        <v>21003</v>
      </c>
      <c r="H39" s="82">
        <v>30171</v>
      </c>
      <c r="I39" s="85">
        <v>53778</v>
      </c>
      <c r="J39" s="82">
        <v>5076</v>
      </c>
      <c r="K39" s="85">
        <f t="shared" si="5"/>
        <v>71520</v>
      </c>
      <c r="L39" s="82">
        <f t="shared" si="6"/>
        <v>80688</v>
      </c>
      <c r="M39" s="75"/>
      <c r="O39" s="81"/>
    </row>
    <row r="40" spans="1:15" ht="21" customHeight="1" thickBot="1">
      <c r="A40" s="249" t="s">
        <v>135</v>
      </c>
      <c r="B40" s="82">
        <v>63108</v>
      </c>
      <c r="C40" s="83">
        <v>343</v>
      </c>
      <c r="D40" s="84">
        <v>223</v>
      </c>
      <c r="E40" s="83">
        <v>2517</v>
      </c>
      <c r="F40" s="79">
        <f t="shared" si="4"/>
        <v>3083</v>
      </c>
      <c r="G40" s="85">
        <v>18009</v>
      </c>
      <c r="H40" s="82">
        <v>24542</v>
      </c>
      <c r="I40" s="85">
        <v>85567</v>
      </c>
      <c r="J40" s="82">
        <v>4313</v>
      </c>
      <c r="K40" s="85">
        <f t="shared" si="5"/>
        <v>84200</v>
      </c>
      <c r="L40" s="82">
        <f t="shared" si="6"/>
        <v>90733</v>
      </c>
      <c r="M40" s="75"/>
    </row>
    <row r="41" spans="1:15" ht="21" customHeight="1">
      <c r="A41" s="1063" t="s">
        <v>171</v>
      </c>
      <c r="B41" s="1065"/>
      <c r="C41" s="1065"/>
      <c r="D41" s="1065"/>
      <c r="E41" s="1065"/>
      <c r="F41" s="1065"/>
      <c r="G41" s="1065"/>
      <c r="H41" s="86"/>
      <c r="I41" s="86"/>
      <c r="J41" s="86"/>
      <c r="K41" s="86"/>
      <c r="L41" s="86"/>
      <c r="M41" s="75"/>
    </row>
    <row r="42" spans="1:15" ht="21">
      <c r="A42" s="1063" t="s">
        <v>136</v>
      </c>
      <c r="B42" s="1064"/>
      <c r="C42" s="1064"/>
      <c r="D42" s="1064"/>
      <c r="E42" s="1064"/>
      <c r="F42" s="1064"/>
      <c r="G42" s="1064"/>
    </row>
    <row r="43" spans="1:15">
      <c r="K43" s="86"/>
    </row>
    <row r="46" spans="1:15" ht="18.75" customHeight="1"/>
  </sheetData>
  <mergeCells count="12">
    <mergeCell ref="A42:G42"/>
    <mergeCell ref="A41:G41"/>
    <mergeCell ref="A1:L1"/>
    <mergeCell ref="A2:A3"/>
    <mergeCell ref="B2:B3"/>
    <mergeCell ref="C2:F2"/>
    <mergeCell ref="G2:G3"/>
    <mergeCell ref="H2:H3"/>
    <mergeCell ref="I2:I3"/>
    <mergeCell ref="J2:J3"/>
    <mergeCell ref="K2:K3"/>
    <mergeCell ref="L2:L3"/>
  </mergeCells>
  <printOptions horizontalCentered="1" verticalCentered="1"/>
  <pageMargins left="0.39370078740157483" right="0.59055118110236227" top="0.19685039370078741" bottom="0.39370078740157483" header="0" footer="0"/>
  <pageSetup paperSize="9" scale="74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6CB7F-9E50-4F95-AD1D-77E07158FFC4}">
  <sheetPr>
    <tabColor rgb="FF9999FF"/>
    <pageSetUpPr fitToPage="1"/>
  </sheetPr>
  <dimension ref="A1:Q40"/>
  <sheetViews>
    <sheetView rightToLeft="1" view="pageBreakPreview" zoomScale="60" zoomScaleNormal="100" workbookViewId="0">
      <selection sqref="A1:M1"/>
    </sheetView>
  </sheetViews>
  <sheetFormatPr defaultRowHeight="18.75"/>
  <cols>
    <col min="1" max="1" width="14.5703125" style="71" customWidth="1"/>
    <col min="2" max="2" width="10.42578125" style="71" bestFit="1" customWidth="1"/>
    <col min="3" max="3" width="9.7109375" style="71" customWidth="1"/>
    <col min="4" max="4" width="10.5703125" style="71" bestFit="1" customWidth="1"/>
    <col min="5" max="11" width="9.7109375" style="71" customWidth="1"/>
    <col min="12" max="12" width="10.42578125" style="71" bestFit="1" customWidth="1"/>
    <col min="13" max="13" width="9.7109375" style="71" customWidth="1"/>
    <col min="14" max="14" width="10.5703125" style="70" bestFit="1" customWidth="1"/>
    <col min="15" max="256" width="9.140625" style="71"/>
    <col min="257" max="257" width="14.5703125" style="71" customWidth="1"/>
    <col min="258" max="258" width="10.5703125" style="71" bestFit="1" customWidth="1"/>
    <col min="259" max="259" width="9.5703125" style="71" bestFit="1" customWidth="1"/>
    <col min="260" max="260" width="10.7109375" style="71" bestFit="1" customWidth="1"/>
    <col min="261" max="261" width="8.7109375" style="71" bestFit="1" customWidth="1"/>
    <col min="262" max="262" width="6.5703125" style="71" bestFit="1" customWidth="1"/>
    <col min="263" max="263" width="10" style="71" bestFit="1" customWidth="1"/>
    <col min="264" max="264" width="9" style="71" bestFit="1" customWidth="1"/>
    <col min="265" max="265" width="8" style="71" bestFit="1" customWidth="1"/>
    <col min="266" max="266" width="9.42578125" style="71" bestFit="1" customWidth="1"/>
    <col min="267" max="267" width="9.140625" style="71" bestFit="1"/>
    <col min="268" max="268" width="10.42578125" style="71" bestFit="1" customWidth="1"/>
    <col min="269" max="270" width="10.5703125" style="71" bestFit="1" customWidth="1"/>
    <col min="271" max="512" width="9.140625" style="71"/>
    <col min="513" max="513" width="14.5703125" style="71" customWidth="1"/>
    <col min="514" max="514" width="10.5703125" style="71" bestFit="1" customWidth="1"/>
    <col min="515" max="515" width="9.5703125" style="71" bestFit="1" customWidth="1"/>
    <col min="516" max="516" width="10.7109375" style="71" bestFit="1" customWidth="1"/>
    <col min="517" max="517" width="8.7109375" style="71" bestFit="1" customWidth="1"/>
    <col min="518" max="518" width="6.5703125" style="71" bestFit="1" customWidth="1"/>
    <col min="519" max="519" width="10" style="71" bestFit="1" customWidth="1"/>
    <col min="520" max="520" width="9" style="71" bestFit="1" customWidth="1"/>
    <col min="521" max="521" width="8" style="71" bestFit="1" customWidth="1"/>
    <col min="522" max="522" width="9.42578125" style="71" bestFit="1" customWidth="1"/>
    <col min="523" max="523" width="9.140625" style="71" bestFit="1"/>
    <col min="524" max="524" width="10.42578125" style="71" bestFit="1" customWidth="1"/>
    <col min="525" max="526" width="10.5703125" style="71" bestFit="1" customWidth="1"/>
    <col min="527" max="768" width="9.140625" style="71"/>
    <col min="769" max="769" width="14.5703125" style="71" customWidth="1"/>
    <col min="770" max="770" width="10.5703125" style="71" bestFit="1" customWidth="1"/>
    <col min="771" max="771" width="9.5703125" style="71" bestFit="1" customWidth="1"/>
    <col min="772" max="772" width="10.7109375" style="71" bestFit="1" customWidth="1"/>
    <col min="773" max="773" width="8.7109375" style="71" bestFit="1" customWidth="1"/>
    <col min="774" max="774" width="6.5703125" style="71" bestFit="1" customWidth="1"/>
    <col min="775" max="775" width="10" style="71" bestFit="1" customWidth="1"/>
    <col min="776" max="776" width="9" style="71" bestFit="1" customWidth="1"/>
    <col min="777" max="777" width="8" style="71" bestFit="1" customWidth="1"/>
    <col min="778" max="778" width="9.42578125" style="71" bestFit="1" customWidth="1"/>
    <col min="779" max="779" width="9.140625" style="71" bestFit="1"/>
    <col min="780" max="780" width="10.42578125" style="71" bestFit="1" customWidth="1"/>
    <col min="781" max="782" width="10.5703125" style="71" bestFit="1" customWidth="1"/>
    <col min="783" max="1024" width="9.140625" style="71"/>
    <col min="1025" max="1025" width="14.5703125" style="71" customWidth="1"/>
    <col min="1026" max="1026" width="10.5703125" style="71" bestFit="1" customWidth="1"/>
    <col min="1027" max="1027" width="9.5703125" style="71" bestFit="1" customWidth="1"/>
    <col min="1028" max="1028" width="10.7109375" style="71" bestFit="1" customWidth="1"/>
    <col min="1029" max="1029" width="8.7109375" style="71" bestFit="1" customWidth="1"/>
    <col min="1030" max="1030" width="6.5703125" style="71" bestFit="1" customWidth="1"/>
    <col min="1031" max="1031" width="10" style="71" bestFit="1" customWidth="1"/>
    <col min="1032" max="1032" width="9" style="71" bestFit="1" customWidth="1"/>
    <col min="1033" max="1033" width="8" style="71" bestFit="1" customWidth="1"/>
    <col min="1034" max="1034" width="9.42578125" style="71" bestFit="1" customWidth="1"/>
    <col min="1035" max="1035" width="9.140625" style="71" bestFit="1"/>
    <col min="1036" max="1036" width="10.42578125" style="71" bestFit="1" customWidth="1"/>
    <col min="1037" max="1038" width="10.5703125" style="71" bestFit="1" customWidth="1"/>
    <col min="1039" max="1280" width="9.140625" style="71"/>
    <col min="1281" max="1281" width="14.5703125" style="71" customWidth="1"/>
    <col min="1282" max="1282" width="10.5703125" style="71" bestFit="1" customWidth="1"/>
    <col min="1283" max="1283" width="9.5703125" style="71" bestFit="1" customWidth="1"/>
    <col min="1284" max="1284" width="10.7109375" style="71" bestFit="1" customWidth="1"/>
    <col min="1285" max="1285" width="8.7109375" style="71" bestFit="1" customWidth="1"/>
    <col min="1286" max="1286" width="6.5703125" style="71" bestFit="1" customWidth="1"/>
    <col min="1287" max="1287" width="10" style="71" bestFit="1" customWidth="1"/>
    <col min="1288" max="1288" width="9" style="71" bestFit="1" customWidth="1"/>
    <col min="1289" max="1289" width="8" style="71" bestFit="1" customWidth="1"/>
    <col min="1290" max="1290" width="9.42578125" style="71" bestFit="1" customWidth="1"/>
    <col min="1291" max="1291" width="9.140625" style="71" bestFit="1"/>
    <col min="1292" max="1292" width="10.42578125" style="71" bestFit="1" customWidth="1"/>
    <col min="1293" max="1294" width="10.5703125" style="71" bestFit="1" customWidth="1"/>
    <col min="1295" max="1536" width="9.140625" style="71"/>
    <col min="1537" max="1537" width="14.5703125" style="71" customWidth="1"/>
    <col min="1538" max="1538" width="10.5703125" style="71" bestFit="1" customWidth="1"/>
    <col min="1539" max="1539" width="9.5703125" style="71" bestFit="1" customWidth="1"/>
    <col min="1540" max="1540" width="10.7109375" style="71" bestFit="1" customWidth="1"/>
    <col min="1541" max="1541" width="8.7109375" style="71" bestFit="1" customWidth="1"/>
    <col min="1542" max="1542" width="6.5703125" style="71" bestFit="1" customWidth="1"/>
    <col min="1543" max="1543" width="10" style="71" bestFit="1" customWidth="1"/>
    <col min="1544" max="1544" width="9" style="71" bestFit="1" customWidth="1"/>
    <col min="1545" max="1545" width="8" style="71" bestFit="1" customWidth="1"/>
    <col min="1546" max="1546" width="9.42578125" style="71" bestFit="1" customWidth="1"/>
    <col min="1547" max="1547" width="9.140625" style="71" bestFit="1"/>
    <col min="1548" max="1548" width="10.42578125" style="71" bestFit="1" customWidth="1"/>
    <col min="1549" max="1550" width="10.5703125" style="71" bestFit="1" customWidth="1"/>
    <col min="1551" max="1792" width="9.140625" style="71"/>
    <col min="1793" max="1793" width="14.5703125" style="71" customWidth="1"/>
    <col min="1794" max="1794" width="10.5703125" style="71" bestFit="1" customWidth="1"/>
    <col min="1795" max="1795" width="9.5703125" style="71" bestFit="1" customWidth="1"/>
    <col min="1796" max="1796" width="10.7109375" style="71" bestFit="1" customWidth="1"/>
    <col min="1797" max="1797" width="8.7109375" style="71" bestFit="1" customWidth="1"/>
    <col min="1798" max="1798" width="6.5703125" style="71" bestFit="1" customWidth="1"/>
    <col min="1799" max="1799" width="10" style="71" bestFit="1" customWidth="1"/>
    <col min="1800" max="1800" width="9" style="71" bestFit="1" customWidth="1"/>
    <col min="1801" max="1801" width="8" style="71" bestFit="1" customWidth="1"/>
    <col min="1802" max="1802" width="9.42578125" style="71" bestFit="1" customWidth="1"/>
    <col min="1803" max="1803" width="9.140625" style="71" bestFit="1"/>
    <col min="1804" max="1804" width="10.42578125" style="71" bestFit="1" customWidth="1"/>
    <col min="1805" max="1806" width="10.5703125" style="71" bestFit="1" customWidth="1"/>
    <col min="1807" max="2048" width="9.140625" style="71"/>
    <col min="2049" max="2049" width="14.5703125" style="71" customWidth="1"/>
    <col min="2050" max="2050" width="10.5703125" style="71" bestFit="1" customWidth="1"/>
    <col min="2051" max="2051" width="9.5703125" style="71" bestFit="1" customWidth="1"/>
    <col min="2052" max="2052" width="10.7109375" style="71" bestFit="1" customWidth="1"/>
    <col min="2053" max="2053" width="8.7109375" style="71" bestFit="1" customWidth="1"/>
    <col min="2054" max="2054" width="6.5703125" style="71" bestFit="1" customWidth="1"/>
    <col min="2055" max="2055" width="10" style="71" bestFit="1" customWidth="1"/>
    <col min="2056" max="2056" width="9" style="71" bestFit="1" customWidth="1"/>
    <col min="2057" max="2057" width="8" style="71" bestFit="1" customWidth="1"/>
    <col min="2058" max="2058" width="9.42578125" style="71" bestFit="1" customWidth="1"/>
    <col min="2059" max="2059" width="9.140625" style="71" bestFit="1"/>
    <col min="2060" max="2060" width="10.42578125" style="71" bestFit="1" customWidth="1"/>
    <col min="2061" max="2062" width="10.5703125" style="71" bestFit="1" customWidth="1"/>
    <col min="2063" max="2304" width="9.140625" style="71"/>
    <col min="2305" max="2305" width="14.5703125" style="71" customWidth="1"/>
    <col min="2306" max="2306" width="10.5703125" style="71" bestFit="1" customWidth="1"/>
    <col min="2307" max="2307" width="9.5703125" style="71" bestFit="1" customWidth="1"/>
    <col min="2308" max="2308" width="10.7109375" style="71" bestFit="1" customWidth="1"/>
    <col min="2309" max="2309" width="8.7109375" style="71" bestFit="1" customWidth="1"/>
    <col min="2310" max="2310" width="6.5703125" style="71" bestFit="1" customWidth="1"/>
    <col min="2311" max="2311" width="10" style="71" bestFit="1" customWidth="1"/>
    <col min="2312" max="2312" width="9" style="71" bestFit="1" customWidth="1"/>
    <col min="2313" max="2313" width="8" style="71" bestFit="1" customWidth="1"/>
    <col min="2314" max="2314" width="9.42578125" style="71" bestFit="1" customWidth="1"/>
    <col min="2315" max="2315" width="9.140625" style="71" bestFit="1"/>
    <col min="2316" max="2316" width="10.42578125" style="71" bestFit="1" customWidth="1"/>
    <col min="2317" max="2318" width="10.5703125" style="71" bestFit="1" customWidth="1"/>
    <col min="2319" max="2560" width="9.140625" style="71"/>
    <col min="2561" max="2561" width="14.5703125" style="71" customWidth="1"/>
    <col min="2562" max="2562" width="10.5703125" style="71" bestFit="1" customWidth="1"/>
    <col min="2563" max="2563" width="9.5703125" style="71" bestFit="1" customWidth="1"/>
    <col min="2564" max="2564" width="10.7109375" style="71" bestFit="1" customWidth="1"/>
    <col min="2565" max="2565" width="8.7109375" style="71" bestFit="1" customWidth="1"/>
    <col min="2566" max="2566" width="6.5703125" style="71" bestFit="1" customWidth="1"/>
    <col min="2567" max="2567" width="10" style="71" bestFit="1" customWidth="1"/>
    <col min="2568" max="2568" width="9" style="71" bestFit="1" customWidth="1"/>
    <col min="2569" max="2569" width="8" style="71" bestFit="1" customWidth="1"/>
    <col min="2570" max="2570" width="9.42578125" style="71" bestFit="1" customWidth="1"/>
    <col min="2571" max="2571" width="9.140625" style="71" bestFit="1"/>
    <col min="2572" max="2572" width="10.42578125" style="71" bestFit="1" customWidth="1"/>
    <col min="2573" max="2574" width="10.5703125" style="71" bestFit="1" customWidth="1"/>
    <col min="2575" max="2816" width="9.140625" style="71"/>
    <col min="2817" max="2817" width="14.5703125" style="71" customWidth="1"/>
    <col min="2818" max="2818" width="10.5703125" style="71" bestFit="1" customWidth="1"/>
    <col min="2819" max="2819" width="9.5703125" style="71" bestFit="1" customWidth="1"/>
    <col min="2820" max="2820" width="10.7109375" style="71" bestFit="1" customWidth="1"/>
    <col min="2821" max="2821" width="8.7109375" style="71" bestFit="1" customWidth="1"/>
    <col min="2822" max="2822" width="6.5703125" style="71" bestFit="1" customWidth="1"/>
    <col min="2823" max="2823" width="10" style="71" bestFit="1" customWidth="1"/>
    <col min="2824" max="2824" width="9" style="71" bestFit="1" customWidth="1"/>
    <col min="2825" max="2825" width="8" style="71" bestFit="1" customWidth="1"/>
    <col min="2826" max="2826" width="9.42578125" style="71" bestFit="1" customWidth="1"/>
    <col min="2827" max="2827" width="9.140625" style="71" bestFit="1"/>
    <col min="2828" max="2828" width="10.42578125" style="71" bestFit="1" customWidth="1"/>
    <col min="2829" max="2830" width="10.5703125" style="71" bestFit="1" customWidth="1"/>
    <col min="2831" max="3072" width="9.140625" style="71"/>
    <col min="3073" max="3073" width="14.5703125" style="71" customWidth="1"/>
    <col min="3074" max="3074" width="10.5703125" style="71" bestFit="1" customWidth="1"/>
    <col min="3075" max="3075" width="9.5703125" style="71" bestFit="1" customWidth="1"/>
    <col min="3076" max="3076" width="10.7109375" style="71" bestFit="1" customWidth="1"/>
    <col min="3077" max="3077" width="8.7109375" style="71" bestFit="1" customWidth="1"/>
    <col min="3078" max="3078" width="6.5703125" style="71" bestFit="1" customWidth="1"/>
    <col min="3079" max="3079" width="10" style="71" bestFit="1" customWidth="1"/>
    <col min="3080" max="3080" width="9" style="71" bestFit="1" customWidth="1"/>
    <col min="3081" max="3081" width="8" style="71" bestFit="1" customWidth="1"/>
    <col min="3082" max="3082" width="9.42578125" style="71" bestFit="1" customWidth="1"/>
    <col min="3083" max="3083" width="9.140625" style="71" bestFit="1"/>
    <col min="3084" max="3084" width="10.42578125" style="71" bestFit="1" customWidth="1"/>
    <col min="3085" max="3086" width="10.5703125" style="71" bestFit="1" customWidth="1"/>
    <col min="3087" max="3328" width="9.140625" style="71"/>
    <col min="3329" max="3329" width="14.5703125" style="71" customWidth="1"/>
    <col min="3330" max="3330" width="10.5703125" style="71" bestFit="1" customWidth="1"/>
    <col min="3331" max="3331" width="9.5703125" style="71" bestFit="1" customWidth="1"/>
    <col min="3332" max="3332" width="10.7109375" style="71" bestFit="1" customWidth="1"/>
    <col min="3333" max="3333" width="8.7109375" style="71" bestFit="1" customWidth="1"/>
    <col min="3334" max="3334" width="6.5703125" style="71" bestFit="1" customWidth="1"/>
    <col min="3335" max="3335" width="10" style="71" bestFit="1" customWidth="1"/>
    <col min="3336" max="3336" width="9" style="71" bestFit="1" customWidth="1"/>
    <col min="3337" max="3337" width="8" style="71" bestFit="1" customWidth="1"/>
    <col min="3338" max="3338" width="9.42578125" style="71" bestFit="1" customWidth="1"/>
    <col min="3339" max="3339" width="9.140625" style="71" bestFit="1"/>
    <col min="3340" max="3340" width="10.42578125" style="71" bestFit="1" customWidth="1"/>
    <col min="3341" max="3342" width="10.5703125" style="71" bestFit="1" customWidth="1"/>
    <col min="3343" max="3584" width="9.140625" style="71"/>
    <col min="3585" max="3585" width="14.5703125" style="71" customWidth="1"/>
    <col min="3586" max="3586" width="10.5703125" style="71" bestFit="1" customWidth="1"/>
    <col min="3587" max="3587" width="9.5703125" style="71" bestFit="1" customWidth="1"/>
    <col min="3588" max="3588" width="10.7109375" style="71" bestFit="1" customWidth="1"/>
    <col min="3589" max="3589" width="8.7109375" style="71" bestFit="1" customWidth="1"/>
    <col min="3590" max="3590" width="6.5703125" style="71" bestFit="1" customWidth="1"/>
    <col min="3591" max="3591" width="10" style="71" bestFit="1" customWidth="1"/>
    <col min="3592" max="3592" width="9" style="71" bestFit="1" customWidth="1"/>
    <col min="3593" max="3593" width="8" style="71" bestFit="1" customWidth="1"/>
    <col min="3594" max="3594" width="9.42578125" style="71" bestFit="1" customWidth="1"/>
    <col min="3595" max="3595" width="9.140625" style="71" bestFit="1"/>
    <col min="3596" max="3596" width="10.42578125" style="71" bestFit="1" customWidth="1"/>
    <col min="3597" max="3598" width="10.5703125" style="71" bestFit="1" customWidth="1"/>
    <col min="3599" max="3840" width="9.140625" style="71"/>
    <col min="3841" max="3841" width="14.5703125" style="71" customWidth="1"/>
    <col min="3842" max="3842" width="10.5703125" style="71" bestFit="1" customWidth="1"/>
    <col min="3843" max="3843" width="9.5703125" style="71" bestFit="1" customWidth="1"/>
    <col min="3844" max="3844" width="10.7109375" style="71" bestFit="1" customWidth="1"/>
    <col min="3845" max="3845" width="8.7109375" style="71" bestFit="1" customWidth="1"/>
    <col min="3846" max="3846" width="6.5703125" style="71" bestFit="1" customWidth="1"/>
    <col min="3847" max="3847" width="10" style="71" bestFit="1" customWidth="1"/>
    <col min="3848" max="3848" width="9" style="71" bestFit="1" customWidth="1"/>
    <col min="3849" max="3849" width="8" style="71" bestFit="1" customWidth="1"/>
    <col min="3850" max="3850" width="9.42578125" style="71" bestFit="1" customWidth="1"/>
    <col min="3851" max="3851" width="9.140625" style="71" bestFit="1"/>
    <col min="3852" max="3852" width="10.42578125" style="71" bestFit="1" customWidth="1"/>
    <col min="3853" max="3854" width="10.5703125" style="71" bestFit="1" customWidth="1"/>
    <col min="3855" max="4096" width="9.140625" style="71"/>
    <col min="4097" max="4097" width="14.5703125" style="71" customWidth="1"/>
    <col min="4098" max="4098" width="10.5703125" style="71" bestFit="1" customWidth="1"/>
    <col min="4099" max="4099" width="9.5703125" style="71" bestFit="1" customWidth="1"/>
    <col min="4100" max="4100" width="10.7109375" style="71" bestFit="1" customWidth="1"/>
    <col min="4101" max="4101" width="8.7109375" style="71" bestFit="1" customWidth="1"/>
    <col min="4102" max="4102" width="6.5703125" style="71" bestFit="1" customWidth="1"/>
    <col min="4103" max="4103" width="10" style="71" bestFit="1" customWidth="1"/>
    <col min="4104" max="4104" width="9" style="71" bestFit="1" customWidth="1"/>
    <col min="4105" max="4105" width="8" style="71" bestFit="1" customWidth="1"/>
    <col min="4106" max="4106" width="9.42578125" style="71" bestFit="1" customWidth="1"/>
    <col min="4107" max="4107" width="9.140625" style="71" bestFit="1"/>
    <col min="4108" max="4108" width="10.42578125" style="71" bestFit="1" customWidth="1"/>
    <col min="4109" max="4110" width="10.5703125" style="71" bestFit="1" customWidth="1"/>
    <col min="4111" max="4352" width="9.140625" style="71"/>
    <col min="4353" max="4353" width="14.5703125" style="71" customWidth="1"/>
    <col min="4354" max="4354" width="10.5703125" style="71" bestFit="1" customWidth="1"/>
    <col min="4355" max="4355" width="9.5703125" style="71" bestFit="1" customWidth="1"/>
    <col min="4356" max="4356" width="10.7109375" style="71" bestFit="1" customWidth="1"/>
    <col min="4357" max="4357" width="8.7109375" style="71" bestFit="1" customWidth="1"/>
    <col min="4358" max="4358" width="6.5703125" style="71" bestFit="1" customWidth="1"/>
    <col min="4359" max="4359" width="10" style="71" bestFit="1" customWidth="1"/>
    <col min="4360" max="4360" width="9" style="71" bestFit="1" customWidth="1"/>
    <col min="4361" max="4361" width="8" style="71" bestFit="1" customWidth="1"/>
    <col min="4362" max="4362" width="9.42578125" style="71" bestFit="1" customWidth="1"/>
    <col min="4363" max="4363" width="9.140625" style="71" bestFit="1"/>
    <col min="4364" max="4364" width="10.42578125" style="71" bestFit="1" customWidth="1"/>
    <col min="4365" max="4366" width="10.5703125" style="71" bestFit="1" customWidth="1"/>
    <col min="4367" max="4608" width="9.140625" style="71"/>
    <col min="4609" max="4609" width="14.5703125" style="71" customWidth="1"/>
    <col min="4610" max="4610" width="10.5703125" style="71" bestFit="1" customWidth="1"/>
    <col min="4611" max="4611" width="9.5703125" style="71" bestFit="1" customWidth="1"/>
    <col min="4612" max="4612" width="10.7109375" style="71" bestFit="1" customWidth="1"/>
    <col min="4613" max="4613" width="8.7109375" style="71" bestFit="1" customWidth="1"/>
    <col min="4614" max="4614" width="6.5703125" style="71" bestFit="1" customWidth="1"/>
    <col min="4615" max="4615" width="10" style="71" bestFit="1" customWidth="1"/>
    <col min="4616" max="4616" width="9" style="71" bestFit="1" customWidth="1"/>
    <col min="4617" max="4617" width="8" style="71" bestFit="1" customWidth="1"/>
    <col min="4618" max="4618" width="9.42578125" style="71" bestFit="1" customWidth="1"/>
    <col min="4619" max="4619" width="9.140625" style="71" bestFit="1"/>
    <col min="4620" max="4620" width="10.42578125" style="71" bestFit="1" customWidth="1"/>
    <col min="4621" max="4622" width="10.5703125" style="71" bestFit="1" customWidth="1"/>
    <col min="4623" max="4864" width="9.140625" style="71"/>
    <col min="4865" max="4865" width="14.5703125" style="71" customWidth="1"/>
    <col min="4866" max="4866" width="10.5703125" style="71" bestFit="1" customWidth="1"/>
    <col min="4867" max="4867" width="9.5703125" style="71" bestFit="1" customWidth="1"/>
    <col min="4868" max="4868" width="10.7109375" style="71" bestFit="1" customWidth="1"/>
    <col min="4869" max="4869" width="8.7109375" style="71" bestFit="1" customWidth="1"/>
    <col min="4870" max="4870" width="6.5703125" style="71" bestFit="1" customWidth="1"/>
    <col min="4871" max="4871" width="10" style="71" bestFit="1" customWidth="1"/>
    <col min="4872" max="4872" width="9" style="71" bestFit="1" customWidth="1"/>
    <col min="4873" max="4873" width="8" style="71" bestFit="1" customWidth="1"/>
    <col min="4874" max="4874" width="9.42578125" style="71" bestFit="1" customWidth="1"/>
    <col min="4875" max="4875" width="9.140625" style="71" bestFit="1"/>
    <col min="4876" max="4876" width="10.42578125" style="71" bestFit="1" customWidth="1"/>
    <col min="4877" max="4878" width="10.5703125" style="71" bestFit="1" customWidth="1"/>
    <col min="4879" max="5120" width="9.140625" style="71"/>
    <col min="5121" max="5121" width="14.5703125" style="71" customWidth="1"/>
    <col min="5122" max="5122" width="10.5703125" style="71" bestFit="1" customWidth="1"/>
    <col min="5123" max="5123" width="9.5703125" style="71" bestFit="1" customWidth="1"/>
    <col min="5124" max="5124" width="10.7109375" style="71" bestFit="1" customWidth="1"/>
    <col min="5125" max="5125" width="8.7109375" style="71" bestFit="1" customWidth="1"/>
    <col min="5126" max="5126" width="6.5703125" style="71" bestFit="1" customWidth="1"/>
    <col min="5127" max="5127" width="10" style="71" bestFit="1" customWidth="1"/>
    <col min="5128" max="5128" width="9" style="71" bestFit="1" customWidth="1"/>
    <col min="5129" max="5129" width="8" style="71" bestFit="1" customWidth="1"/>
    <col min="5130" max="5130" width="9.42578125" style="71" bestFit="1" customWidth="1"/>
    <col min="5131" max="5131" width="9.140625" style="71" bestFit="1"/>
    <col min="5132" max="5132" width="10.42578125" style="71" bestFit="1" customWidth="1"/>
    <col min="5133" max="5134" width="10.5703125" style="71" bestFit="1" customWidth="1"/>
    <col min="5135" max="5376" width="9.140625" style="71"/>
    <col min="5377" max="5377" width="14.5703125" style="71" customWidth="1"/>
    <col min="5378" max="5378" width="10.5703125" style="71" bestFit="1" customWidth="1"/>
    <col min="5379" max="5379" width="9.5703125" style="71" bestFit="1" customWidth="1"/>
    <col min="5380" max="5380" width="10.7109375" style="71" bestFit="1" customWidth="1"/>
    <col min="5381" max="5381" width="8.7109375" style="71" bestFit="1" customWidth="1"/>
    <col min="5382" max="5382" width="6.5703125" style="71" bestFit="1" customWidth="1"/>
    <col min="5383" max="5383" width="10" style="71" bestFit="1" customWidth="1"/>
    <col min="5384" max="5384" width="9" style="71" bestFit="1" customWidth="1"/>
    <col min="5385" max="5385" width="8" style="71" bestFit="1" customWidth="1"/>
    <col min="5386" max="5386" width="9.42578125" style="71" bestFit="1" customWidth="1"/>
    <col min="5387" max="5387" width="9.140625" style="71" bestFit="1"/>
    <col min="5388" max="5388" width="10.42578125" style="71" bestFit="1" customWidth="1"/>
    <col min="5389" max="5390" width="10.5703125" style="71" bestFit="1" customWidth="1"/>
    <col min="5391" max="5632" width="9.140625" style="71"/>
    <col min="5633" max="5633" width="14.5703125" style="71" customWidth="1"/>
    <col min="5634" max="5634" width="10.5703125" style="71" bestFit="1" customWidth="1"/>
    <col min="5635" max="5635" width="9.5703125" style="71" bestFit="1" customWidth="1"/>
    <col min="5636" max="5636" width="10.7109375" style="71" bestFit="1" customWidth="1"/>
    <col min="5637" max="5637" width="8.7109375" style="71" bestFit="1" customWidth="1"/>
    <col min="5638" max="5638" width="6.5703125" style="71" bestFit="1" customWidth="1"/>
    <col min="5639" max="5639" width="10" style="71" bestFit="1" customWidth="1"/>
    <col min="5640" max="5640" width="9" style="71" bestFit="1" customWidth="1"/>
    <col min="5641" max="5641" width="8" style="71" bestFit="1" customWidth="1"/>
    <col min="5642" max="5642" width="9.42578125" style="71" bestFit="1" customWidth="1"/>
    <col min="5643" max="5643" width="9.140625" style="71" bestFit="1"/>
    <col min="5644" max="5644" width="10.42578125" style="71" bestFit="1" customWidth="1"/>
    <col min="5645" max="5646" width="10.5703125" style="71" bestFit="1" customWidth="1"/>
    <col min="5647" max="5888" width="9.140625" style="71"/>
    <col min="5889" max="5889" width="14.5703125" style="71" customWidth="1"/>
    <col min="5890" max="5890" width="10.5703125" style="71" bestFit="1" customWidth="1"/>
    <col min="5891" max="5891" width="9.5703125" style="71" bestFit="1" customWidth="1"/>
    <col min="5892" max="5892" width="10.7109375" style="71" bestFit="1" customWidth="1"/>
    <col min="5893" max="5893" width="8.7109375" style="71" bestFit="1" customWidth="1"/>
    <col min="5894" max="5894" width="6.5703125" style="71" bestFit="1" customWidth="1"/>
    <col min="5895" max="5895" width="10" style="71" bestFit="1" customWidth="1"/>
    <col min="5896" max="5896" width="9" style="71" bestFit="1" customWidth="1"/>
    <col min="5897" max="5897" width="8" style="71" bestFit="1" customWidth="1"/>
    <col min="5898" max="5898" width="9.42578125" style="71" bestFit="1" customWidth="1"/>
    <col min="5899" max="5899" width="9.140625" style="71" bestFit="1"/>
    <col min="5900" max="5900" width="10.42578125" style="71" bestFit="1" customWidth="1"/>
    <col min="5901" max="5902" width="10.5703125" style="71" bestFit="1" customWidth="1"/>
    <col min="5903" max="6144" width="9.140625" style="71"/>
    <col min="6145" max="6145" width="14.5703125" style="71" customWidth="1"/>
    <col min="6146" max="6146" width="10.5703125" style="71" bestFit="1" customWidth="1"/>
    <col min="6147" max="6147" width="9.5703125" style="71" bestFit="1" customWidth="1"/>
    <col min="6148" max="6148" width="10.7109375" style="71" bestFit="1" customWidth="1"/>
    <col min="6149" max="6149" width="8.7109375" style="71" bestFit="1" customWidth="1"/>
    <col min="6150" max="6150" width="6.5703125" style="71" bestFit="1" customWidth="1"/>
    <col min="6151" max="6151" width="10" style="71" bestFit="1" customWidth="1"/>
    <col min="6152" max="6152" width="9" style="71" bestFit="1" customWidth="1"/>
    <col min="6153" max="6153" width="8" style="71" bestFit="1" customWidth="1"/>
    <col min="6154" max="6154" width="9.42578125" style="71" bestFit="1" customWidth="1"/>
    <col min="6155" max="6155" width="9.140625" style="71" bestFit="1"/>
    <col min="6156" max="6156" width="10.42578125" style="71" bestFit="1" customWidth="1"/>
    <col min="6157" max="6158" width="10.5703125" style="71" bestFit="1" customWidth="1"/>
    <col min="6159" max="6400" width="9.140625" style="71"/>
    <col min="6401" max="6401" width="14.5703125" style="71" customWidth="1"/>
    <col min="6402" max="6402" width="10.5703125" style="71" bestFit="1" customWidth="1"/>
    <col min="6403" max="6403" width="9.5703125" style="71" bestFit="1" customWidth="1"/>
    <col min="6404" max="6404" width="10.7109375" style="71" bestFit="1" customWidth="1"/>
    <col min="6405" max="6405" width="8.7109375" style="71" bestFit="1" customWidth="1"/>
    <col min="6406" max="6406" width="6.5703125" style="71" bestFit="1" customWidth="1"/>
    <col min="6407" max="6407" width="10" style="71" bestFit="1" customWidth="1"/>
    <col min="6408" max="6408" width="9" style="71" bestFit="1" customWidth="1"/>
    <col min="6409" max="6409" width="8" style="71" bestFit="1" customWidth="1"/>
    <col min="6410" max="6410" width="9.42578125" style="71" bestFit="1" customWidth="1"/>
    <col min="6411" max="6411" width="9.140625" style="71" bestFit="1"/>
    <col min="6412" max="6412" width="10.42578125" style="71" bestFit="1" customWidth="1"/>
    <col min="6413" max="6414" width="10.5703125" style="71" bestFit="1" customWidth="1"/>
    <col min="6415" max="6656" width="9.140625" style="71"/>
    <col min="6657" max="6657" width="14.5703125" style="71" customWidth="1"/>
    <col min="6658" max="6658" width="10.5703125" style="71" bestFit="1" customWidth="1"/>
    <col min="6659" max="6659" width="9.5703125" style="71" bestFit="1" customWidth="1"/>
    <col min="6660" max="6660" width="10.7109375" style="71" bestFit="1" customWidth="1"/>
    <col min="6661" max="6661" width="8.7109375" style="71" bestFit="1" customWidth="1"/>
    <col min="6662" max="6662" width="6.5703125" style="71" bestFit="1" customWidth="1"/>
    <col min="6663" max="6663" width="10" style="71" bestFit="1" customWidth="1"/>
    <col min="6664" max="6664" width="9" style="71" bestFit="1" customWidth="1"/>
    <col min="6665" max="6665" width="8" style="71" bestFit="1" customWidth="1"/>
    <col min="6666" max="6666" width="9.42578125" style="71" bestFit="1" customWidth="1"/>
    <col min="6667" max="6667" width="9.140625" style="71" bestFit="1"/>
    <col min="6668" max="6668" width="10.42578125" style="71" bestFit="1" customWidth="1"/>
    <col min="6669" max="6670" width="10.5703125" style="71" bestFit="1" customWidth="1"/>
    <col min="6671" max="6912" width="9.140625" style="71"/>
    <col min="6913" max="6913" width="14.5703125" style="71" customWidth="1"/>
    <col min="6914" max="6914" width="10.5703125" style="71" bestFit="1" customWidth="1"/>
    <col min="6915" max="6915" width="9.5703125" style="71" bestFit="1" customWidth="1"/>
    <col min="6916" max="6916" width="10.7109375" style="71" bestFit="1" customWidth="1"/>
    <col min="6917" max="6917" width="8.7109375" style="71" bestFit="1" customWidth="1"/>
    <col min="6918" max="6918" width="6.5703125" style="71" bestFit="1" customWidth="1"/>
    <col min="6919" max="6919" width="10" style="71" bestFit="1" customWidth="1"/>
    <col min="6920" max="6920" width="9" style="71" bestFit="1" customWidth="1"/>
    <col min="6921" max="6921" width="8" style="71" bestFit="1" customWidth="1"/>
    <col min="6922" max="6922" width="9.42578125" style="71" bestFit="1" customWidth="1"/>
    <col min="6923" max="6923" width="9.140625" style="71" bestFit="1"/>
    <col min="6924" max="6924" width="10.42578125" style="71" bestFit="1" customWidth="1"/>
    <col min="6925" max="6926" width="10.5703125" style="71" bestFit="1" customWidth="1"/>
    <col min="6927" max="7168" width="9.140625" style="71"/>
    <col min="7169" max="7169" width="14.5703125" style="71" customWidth="1"/>
    <col min="7170" max="7170" width="10.5703125" style="71" bestFit="1" customWidth="1"/>
    <col min="7171" max="7171" width="9.5703125" style="71" bestFit="1" customWidth="1"/>
    <col min="7172" max="7172" width="10.7109375" style="71" bestFit="1" customWidth="1"/>
    <col min="7173" max="7173" width="8.7109375" style="71" bestFit="1" customWidth="1"/>
    <col min="7174" max="7174" width="6.5703125" style="71" bestFit="1" customWidth="1"/>
    <col min="7175" max="7175" width="10" style="71" bestFit="1" customWidth="1"/>
    <col min="7176" max="7176" width="9" style="71" bestFit="1" customWidth="1"/>
    <col min="7177" max="7177" width="8" style="71" bestFit="1" customWidth="1"/>
    <col min="7178" max="7178" width="9.42578125" style="71" bestFit="1" customWidth="1"/>
    <col min="7179" max="7179" width="9.140625" style="71" bestFit="1"/>
    <col min="7180" max="7180" width="10.42578125" style="71" bestFit="1" customWidth="1"/>
    <col min="7181" max="7182" width="10.5703125" style="71" bestFit="1" customWidth="1"/>
    <col min="7183" max="7424" width="9.140625" style="71"/>
    <col min="7425" max="7425" width="14.5703125" style="71" customWidth="1"/>
    <col min="7426" max="7426" width="10.5703125" style="71" bestFit="1" customWidth="1"/>
    <col min="7427" max="7427" width="9.5703125" style="71" bestFit="1" customWidth="1"/>
    <col min="7428" max="7428" width="10.7109375" style="71" bestFit="1" customWidth="1"/>
    <col min="7429" max="7429" width="8.7109375" style="71" bestFit="1" customWidth="1"/>
    <col min="7430" max="7430" width="6.5703125" style="71" bestFit="1" customWidth="1"/>
    <col min="7431" max="7431" width="10" style="71" bestFit="1" customWidth="1"/>
    <col min="7432" max="7432" width="9" style="71" bestFit="1" customWidth="1"/>
    <col min="7433" max="7433" width="8" style="71" bestFit="1" customWidth="1"/>
    <col min="7434" max="7434" width="9.42578125" style="71" bestFit="1" customWidth="1"/>
    <col min="7435" max="7435" width="9.140625" style="71" bestFit="1"/>
    <col min="7436" max="7436" width="10.42578125" style="71" bestFit="1" customWidth="1"/>
    <col min="7437" max="7438" width="10.5703125" style="71" bestFit="1" customWidth="1"/>
    <col min="7439" max="7680" width="9.140625" style="71"/>
    <col min="7681" max="7681" width="14.5703125" style="71" customWidth="1"/>
    <col min="7682" max="7682" width="10.5703125" style="71" bestFit="1" customWidth="1"/>
    <col min="7683" max="7683" width="9.5703125" style="71" bestFit="1" customWidth="1"/>
    <col min="7684" max="7684" width="10.7109375" style="71" bestFit="1" customWidth="1"/>
    <col min="7685" max="7685" width="8.7109375" style="71" bestFit="1" customWidth="1"/>
    <col min="7686" max="7686" width="6.5703125" style="71" bestFit="1" customWidth="1"/>
    <col min="7687" max="7687" width="10" style="71" bestFit="1" customWidth="1"/>
    <col min="7688" max="7688" width="9" style="71" bestFit="1" customWidth="1"/>
    <col min="7689" max="7689" width="8" style="71" bestFit="1" customWidth="1"/>
    <col min="7690" max="7690" width="9.42578125" style="71" bestFit="1" customWidth="1"/>
    <col min="7691" max="7691" width="9.140625" style="71" bestFit="1"/>
    <col min="7692" max="7692" width="10.42578125" style="71" bestFit="1" customWidth="1"/>
    <col min="7693" max="7694" width="10.5703125" style="71" bestFit="1" customWidth="1"/>
    <col min="7695" max="7936" width="9.140625" style="71"/>
    <col min="7937" max="7937" width="14.5703125" style="71" customWidth="1"/>
    <col min="7938" max="7938" width="10.5703125" style="71" bestFit="1" customWidth="1"/>
    <col min="7939" max="7939" width="9.5703125" style="71" bestFit="1" customWidth="1"/>
    <col min="7940" max="7940" width="10.7109375" style="71" bestFit="1" customWidth="1"/>
    <col min="7941" max="7941" width="8.7109375" style="71" bestFit="1" customWidth="1"/>
    <col min="7942" max="7942" width="6.5703125" style="71" bestFit="1" customWidth="1"/>
    <col min="7943" max="7943" width="10" style="71" bestFit="1" customWidth="1"/>
    <col min="7944" max="7944" width="9" style="71" bestFit="1" customWidth="1"/>
    <col min="7945" max="7945" width="8" style="71" bestFit="1" customWidth="1"/>
    <col min="7946" max="7946" width="9.42578125" style="71" bestFit="1" customWidth="1"/>
    <col min="7947" max="7947" width="9.140625" style="71" bestFit="1"/>
    <col min="7948" max="7948" width="10.42578125" style="71" bestFit="1" customWidth="1"/>
    <col min="7949" max="7950" width="10.5703125" style="71" bestFit="1" customWidth="1"/>
    <col min="7951" max="8192" width="9.140625" style="71"/>
    <col min="8193" max="8193" width="14.5703125" style="71" customWidth="1"/>
    <col min="8194" max="8194" width="10.5703125" style="71" bestFit="1" customWidth="1"/>
    <col min="8195" max="8195" width="9.5703125" style="71" bestFit="1" customWidth="1"/>
    <col min="8196" max="8196" width="10.7109375" style="71" bestFit="1" customWidth="1"/>
    <col min="8197" max="8197" width="8.7109375" style="71" bestFit="1" customWidth="1"/>
    <col min="8198" max="8198" width="6.5703125" style="71" bestFit="1" customWidth="1"/>
    <col min="8199" max="8199" width="10" style="71" bestFit="1" customWidth="1"/>
    <col min="8200" max="8200" width="9" style="71" bestFit="1" customWidth="1"/>
    <col min="8201" max="8201" width="8" style="71" bestFit="1" customWidth="1"/>
    <col min="8202" max="8202" width="9.42578125" style="71" bestFit="1" customWidth="1"/>
    <col min="8203" max="8203" width="9.140625" style="71" bestFit="1"/>
    <col min="8204" max="8204" width="10.42578125" style="71" bestFit="1" customWidth="1"/>
    <col min="8205" max="8206" width="10.5703125" style="71" bestFit="1" customWidth="1"/>
    <col min="8207" max="8448" width="9.140625" style="71"/>
    <col min="8449" max="8449" width="14.5703125" style="71" customWidth="1"/>
    <col min="8450" max="8450" width="10.5703125" style="71" bestFit="1" customWidth="1"/>
    <col min="8451" max="8451" width="9.5703125" style="71" bestFit="1" customWidth="1"/>
    <col min="8452" max="8452" width="10.7109375" style="71" bestFit="1" customWidth="1"/>
    <col min="8453" max="8453" width="8.7109375" style="71" bestFit="1" customWidth="1"/>
    <col min="8454" max="8454" width="6.5703125" style="71" bestFit="1" customWidth="1"/>
    <col min="8455" max="8455" width="10" style="71" bestFit="1" customWidth="1"/>
    <col min="8456" max="8456" width="9" style="71" bestFit="1" customWidth="1"/>
    <col min="8457" max="8457" width="8" style="71" bestFit="1" customWidth="1"/>
    <col min="8458" max="8458" width="9.42578125" style="71" bestFit="1" customWidth="1"/>
    <col min="8459" max="8459" width="9.140625" style="71" bestFit="1"/>
    <col min="8460" max="8460" width="10.42578125" style="71" bestFit="1" customWidth="1"/>
    <col min="8461" max="8462" width="10.5703125" style="71" bestFit="1" customWidth="1"/>
    <col min="8463" max="8704" width="9.140625" style="71"/>
    <col min="8705" max="8705" width="14.5703125" style="71" customWidth="1"/>
    <col min="8706" max="8706" width="10.5703125" style="71" bestFit="1" customWidth="1"/>
    <col min="8707" max="8707" width="9.5703125" style="71" bestFit="1" customWidth="1"/>
    <col min="8708" max="8708" width="10.7109375" style="71" bestFit="1" customWidth="1"/>
    <col min="8709" max="8709" width="8.7109375" style="71" bestFit="1" customWidth="1"/>
    <col min="8710" max="8710" width="6.5703125" style="71" bestFit="1" customWidth="1"/>
    <col min="8711" max="8711" width="10" style="71" bestFit="1" customWidth="1"/>
    <col min="8712" max="8712" width="9" style="71" bestFit="1" customWidth="1"/>
    <col min="8713" max="8713" width="8" style="71" bestFit="1" customWidth="1"/>
    <col min="8714" max="8714" width="9.42578125" style="71" bestFit="1" customWidth="1"/>
    <col min="8715" max="8715" width="9.140625" style="71" bestFit="1"/>
    <col min="8716" max="8716" width="10.42578125" style="71" bestFit="1" customWidth="1"/>
    <col min="8717" max="8718" width="10.5703125" style="71" bestFit="1" customWidth="1"/>
    <col min="8719" max="8960" width="9.140625" style="71"/>
    <col min="8961" max="8961" width="14.5703125" style="71" customWidth="1"/>
    <col min="8962" max="8962" width="10.5703125" style="71" bestFit="1" customWidth="1"/>
    <col min="8963" max="8963" width="9.5703125" style="71" bestFit="1" customWidth="1"/>
    <col min="8964" max="8964" width="10.7109375" style="71" bestFit="1" customWidth="1"/>
    <col min="8965" max="8965" width="8.7109375" style="71" bestFit="1" customWidth="1"/>
    <col min="8966" max="8966" width="6.5703125" style="71" bestFit="1" customWidth="1"/>
    <col min="8967" max="8967" width="10" style="71" bestFit="1" customWidth="1"/>
    <col min="8968" max="8968" width="9" style="71" bestFit="1" customWidth="1"/>
    <col min="8969" max="8969" width="8" style="71" bestFit="1" customWidth="1"/>
    <col min="8970" max="8970" width="9.42578125" style="71" bestFit="1" customWidth="1"/>
    <col min="8971" max="8971" width="9.140625" style="71" bestFit="1"/>
    <col min="8972" max="8972" width="10.42578125" style="71" bestFit="1" customWidth="1"/>
    <col min="8973" max="8974" width="10.5703125" style="71" bestFit="1" customWidth="1"/>
    <col min="8975" max="9216" width="9.140625" style="71"/>
    <col min="9217" max="9217" width="14.5703125" style="71" customWidth="1"/>
    <col min="9218" max="9218" width="10.5703125" style="71" bestFit="1" customWidth="1"/>
    <col min="9219" max="9219" width="9.5703125" style="71" bestFit="1" customWidth="1"/>
    <col min="9220" max="9220" width="10.7109375" style="71" bestFit="1" customWidth="1"/>
    <col min="9221" max="9221" width="8.7109375" style="71" bestFit="1" customWidth="1"/>
    <col min="9222" max="9222" width="6.5703125" style="71" bestFit="1" customWidth="1"/>
    <col min="9223" max="9223" width="10" style="71" bestFit="1" customWidth="1"/>
    <col min="9224" max="9224" width="9" style="71" bestFit="1" customWidth="1"/>
    <col min="9225" max="9225" width="8" style="71" bestFit="1" customWidth="1"/>
    <col min="9226" max="9226" width="9.42578125" style="71" bestFit="1" customWidth="1"/>
    <col min="9227" max="9227" width="9.140625" style="71" bestFit="1"/>
    <col min="9228" max="9228" width="10.42578125" style="71" bestFit="1" customWidth="1"/>
    <col min="9229" max="9230" width="10.5703125" style="71" bestFit="1" customWidth="1"/>
    <col min="9231" max="9472" width="9.140625" style="71"/>
    <col min="9473" max="9473" width="14.5703125" style="71" customWidth="1"/>
    <col min="9474" max="9474" width="10.5703125" style="71" bestFit="1" customWidth="1"/>
    <col min="9475" max="9475" width="9.5703125" style="71" bestFit="1" customWidth="1"/>
    <col min="9476" max="9476" width="10.7109375" style="71" bestFit="1" customWidth="1"/>
    <col min="9477" max="9477" width="8.7109375" style="71" bestFit="1" customWidth="1"/>
    <col min="9478" max="9478" width="6.5703125" style="71" bestFit="1" customWidth="1"/>
    <col min="9479" max="9479" width="10" style="71" bestFit="1" customWidth="1"/>
    <col min="9480" max="9480" width="9" style="71" bestFit="1" customWidth="1"/>
    <col min="9481" max="9481" width="8" style="71" bestFit="1" customWidth="1"/>
    <col min="9482" max="9482" width="9.42578125" style="71" bestFit="1" customWidth="1"/>
    <col min="9483" max="9483" width="9.140625" style="71" bestFit="1"/>
    <col min="9484" max="9484" width="10.42578125" style="71" bestFit="1" customWidth="1"/>
    <col min="9485" max="9486" width="10.5703125" style="71" bestFit="1" customWidth="1"/>
    <col min="9487" max="9728" width="9.140625" style="71"/>
    <col min="9729" max="9729" width="14.5703125" style="71" customWidth="1"/>
    <col min="9730" max="9730" width="10.5703125" style="71" bestFit="1" customWidth="1"/>
    <col min="9731" max="9731" width="9.5703125" style="71" bestFit="1" customWidth="1"/>
    <col min="9732" max="9732" width="10.7109375" style="71" bestFit="1" customWidth="1"/>
    <col min="9733" max="9733" width="8.7109375" style="71" bestFit="1" customWidth="1"/>
    <col min="9734" max="9734" width="6.5703125" style="71" bestFit="1" customWidth="1"/>
    <col min="9735" max="9735" width="10" style="71" bestFit="1" customWidth="1"/>
    <col min="9736" max="9736" width="9" style="71" bestFit="1" customWidth="1"/>
    <col min="9737" max="9737" width="8" style="71" bestFit="1" customWidth="1"/>
    <col min="9738" max="9738" width="9.42578125" style="71" bestFit="1" customWidth="1"/>
    <col min="9739" max="9739" width="9.140625" style="71" bestFit="1"/>
    <col min="9740" max="9740" width="10.42578125" style="71" bestFit="1" customWidth="1"/>
    <col min="9741" max="9742" width="10.5703125" style="71" bestFit="1" customWidth="1"/>
    <col min="9743" max="9984" width="9.140625" style="71"/>
    <col min="9985" max="9985" width="14.5703125" style="71" customWidth="1"/>
    <col min="9986" max="9986" width="10.5703125" style="71" bestFit="1" customWidth="1"/>
    <col min="9987" max="9987" width="9.5703125" style="71" bestFit="1" customWidth="1"/>
    <col min="9988" max="9988" width="10.7109375" style="71" bestFit="1" customWidth="1"/>
    <col min="9989" max="9989" width="8.7109375" style="71" bestFit="1" customWidth="1"/>
    <col min="9990" max="9990" width="6.5703125" style="71" bestFit="1" customWidth="1"/>
    <col min="9991" max="9991" width="10" style="71" bestFit="1" customWidth="1"/>
    <col min="9992" max="9992" width="9" style="71" bestFit="1" customWidth="1"/>
    <col min="9993" max="9993" width="8" style="71" bestFit="1" customWidth="1"/>
    <col min="9994" max="9994" width="9.42578125" style="71" bestFit="1" customWidth="1"/>
    <col min="9995" max="9995" width="9.140625" style="71" bestFit="1"/>
    <col min="9996" max="9996" width="10.42578125" style="71" bestFit="1" customWidth="1"/>
    <col min="9997" max="9998" width="10.5703125" style="71" bestFit="1" customWidth="1"/>
    <col min="9999" max="10240" width="9.140625" style="71"/>
    <col min="10241" max="10241" width="14.5703125" style="71" customWidth="1"/>
    <col min="10242" max="10242" width="10.5703125" style="71" bestFit="1" customWidth="1"/>
    <col min="10243" max="10243" width="9.5703125" style="71" bestFit="1" customWidth="1"/>
    <col min="10244" max="10244" width="10.7109375" style="71" bestFit="1" customWidth="1"/>
    <col min="10245" max="10245" width="8.7109375" style="71" bestFit="1" customWidth="1"/>
    <col min="10246" max="10246" width="6.5703125" style="71" bestFit="1" customWidth="1"/>
    <col min="10247" max="10247" width="10" style="71" bestFit="1" customWidth="1"/>
    <col min="10248" max="10248" width="9" style="71" bestFit="1" customWidth="1"/>
    <col min="10249" max="10249" width="8" style="71" bestFit="1" customWidth="1"/>
    <col min="10250" max="10250" width="9.42578125" style="71" bestFit="1" customWidth="1"/>
    <col min="10251" max="10251" width="9.140625" style="71" bestFit="1"/>
    <col min="10252" max="10252" width="10.42578125" style="71" bestFit="1" customWidth="1"/>
    <col min="10253" max="10254" width="10.5703125" style="71" bestFit="1" customWidth="1"/>
    <col min="10255" max="10496" width="9.140625" style="71"/>
    <col min="10497" max="10497" width="14.5703125" style="71" customWidth="1"/>
    <col min="10498" max="10498" width="10.5703125" style="71" bestFit="1" customWidth="1"/>
    <col min="10499" max="10499" width="9.5703125" style="71" bestFit="1" customWidth="1"/>
    <col min="10500" max="10500" width="10.7109375" style="71" bestFit="1" customWidth="1"/>
    <col min="10501" max="10501" width="8.7109375" style="71" bestFit="1" customWidth="1"/>
    <col min="10502" max="10502" width="6.5703125" style="71" bestFit="1" customWidth="1"/>
    <col min="10503" max="10503" width="10" style="71" bestFit="1" customWidth="1"/>
    <col min="10504" max="10504" width="9" style="71" bestFit="1" customWidth="1"/>
    <col min="10505" max="10505" width="8" style="71" bestFit="1" customWidth="1"/>
    <col min="10506" max="10506" width="9.42578125" style="71" bestFit="1" customWidth="1"/>
    <col min="10507" max="10507" width="9.140625" style="71" bestFit="1"/>
    <col min="10508" max="10508" width="10.42578125" style="71" bestFit="1" customWidth="1"/>
    <col min="10509" max="10510" width="10.5703125" style="71" bestFit="1" customWidth="1"/>
    <col min="10511" max="10752" width="9.140625" style="71"/>
    <col min="10753" max="10753" width="14.5703125" style="71" customWidth="1"/>
    <col min="10754" max="10754" width="10.5703125" style="71" bestFit="1" customWidth="1"/>
    <col min="10755" max="10755" width="9.5703125" style="71" bestFit="1" customWidth="1"/>
    <col min="10756" max="10756" width="10.7109375" style="71" bestFit="1" customWidth="1"/>
    <col min="10757" max="10757" width="8.7109375" style="71" bestFit="1" customWidth="1"/>
    <col min="10758" max="10758" width="6.5703125" style="71" bestFit="1" customWidth="1"/>
    <col min="10759" max="10759" width="10" style="71" bestFit="1" customWidth="1"/>
    <col min="10760" max="10760" width="9" style="71" bestFit="1" customWidth="1"/>
    <col min="10761" max="10761" width="8" style="71" bestFit="1" customWidth="1"/>
    <col min="10762" max="10762" width="9.42578125" style="71" bestFit="1" customWidth="1"/>
    <col min="10763" max="10763" width="9.140625" style="71" bestFit="1"/>
    <col min="10764" max="10764" width="10.42578125" style="71" bestFit="1" customWidth="1"/>
    <col min="10765" max="10766" width="10.5703125" style="71" bestFit="1" customWidth="1"/>
    <col min="10767" max="11008" width="9.140625" style="71"/>
    <col min="11009" max="11009" width="14.5703125" style="71" customWidth="1"/>
    <col min="11010" max="11010" width="10.5703125" style="71" bestFit="1" customWidth="1"/>
    <col min="11011" max="11011" width="9.5703125" style="71" bestFit="1" customWidth="1"/>
    <col min="11012" max="11012" width="10.7109375" style="71" bestFit="1" customWidth="1"/>
    <col min="11013" max="11013" width="8.7109375" style="71" bestFit="1" customWidth="1"/>
    <col min="11014" max="11014" width="6.5703125" style="71" bestFit="1" customWidth="1"/>
    <col min="11015" max="11015" width="10" style="71" bestFit="1" customWidth="1"/>
    <col min="11016" max="11016" width="9" style="71" bestFit="1" customWidth="1"/>
    <col min="11017" max="11017" width="8" style="71" bestFit="1" customWidth="1"/>
    <col min="11018" max="11018" width="9.42578125" style="71" bestFit="1" customWidth="1"/>
    <col min="11019" max="11019" width="9.140625" style="71" bestFit="1"/>
    <col min="11020" max="11020" width="10.42578125" style="71" bestFit="1" customWidth="1"/>
    <col min="11021" max="11022" width="10.5703125" style="71" bestFit="1" customWidth="1"/>
    <col min="11023" max="11264" width="9.140625" style="71"/>
    <col min="11265" max="11265" width="14.5703125" style="71" customWidth="1"/>
    <col min="11266" max="11266" width="10.5703125" style="71" bestFit="1" customWidth="1"/>
    <col min="11267" max="11267" width="9.5703125" style="71" bestFit="1" customWidth="1"/>
    <col min="11268" max="11268" width="10.7109375" style="71" bestFit="1" customWidth="1"/>
    <col min="11269" max="11269" width="8.7109375" style="71" bestFit="1" customWidth="1"/>
    <col min="11270" max="11270" width="6.5703125" style="71" bestFit="1" customWidth="1"/>
    <col min="11271" max="11271" width="10" style="71" bestFit="1" customWidth="1"/>
    <col min="11272" max="11272" width="9" style="71" bestFit="1" customWidth="1"/>
    <col min="11273" max="11273" width="8" style="71" bestFit="1" customWidth="1"/>
    <col min="11274" max="11274" width="9.42578125" style="71" bestFit="1" customWidth="1"/>
    <col min="11275" max="11275" width="9.140625" style="71" bestFit="1"/>
    <col min="11276" max="11276" width="10.42578125" style="71" bestFit="1" customWidth="1"/>
    <col min="11277" max="11278" width="10.5703125" style="71" bestFit="1" customWidth="1"/>
    <col min="11279" max="11520" width="9.140625" style="71"/>
    <col min="11521" max="11521" width="14.5703125" style="71" customWidth="1"/>
    <col min="11522" max="11522" width="10.5703125" style="71" bestFit="1" customWidth="1"/>
    <col min="11523" max="11523" width="9.5703125" style="71" bestFit="1" customWidth="1"/>
    <col min="11524" max="11524" width="10.7109375" style="71" bestFit="1" customWidth="1"/>
    <col min="11525" max="11525" width="8.7109375" style="71" bestFit="1" customWidth="1"/>
    <col min="11526" max="11526" width="6.5703125" style="71" bestFit="1" customWidth="1"/>
    <col min="11527" max="11527" width="10" style="71" bestFit="1" customWidth="1"/>
    <col min="11528" max="11528" width="9" style="71" bestFit="1" customWidth="1"/>
    <col min="11529" max="11529" width="8" style="71" bestFit="1" customWidth="1"/>
    <col min="11530" max="11530" width="9.42578125" style="71" bestFit="1" customWidth="1"/>
    <col min="11531" max="11531" width="9.140625" style="71" bestFit="1"/>
    <col min="11532" max="11532" width="10.42578125" style="71" bestFit="1" customWidth="1"/>
    <col min="11533" max="11534" width="10.5703125" style="71" bestFit="1" customWidth="1"/>
    <col min="11535" max="11776" width="9.140625" style="71"/>
    <col min="11777" max="11777" width="14.5703125" style="71" customWidth="1"/>
    <col min="11778" max="11778" width="10.5703125" style="71" bestFit="1" customWidth="1"/>
    <col min="11779" max="11779" width="9.5703125" style="71" bestFit="1" customWidth="1"/>
    <col min="11780" max="11780" width="10.7109375" style="71" bestFit="1" customWidth="1"/>
    <col min="11781" max="11781" width="8.7109375" style="71" bestFit="1" customWidth="1"/>
    <col min="11782" max="11782" width="6.5703125" style="71" bestFit="1" customWidth="1"/>
    <col min="11783" max="11783" width="10" style="71" bestFit="1" customWidth="1"/>
    <col min="11784" max="11784" width="9" style="71" bestFit="1" customWidth="1"/>
    <col min="11785" max="11785" width="8" style="71" bestFit="1" customWidth="1"/>
    <col min="11786" max="11786" width="9.42578125" style="71" bestFit="1" customWidth="1"/>
    <col min="11787" max="11787" width="9.140625" style="71" bestFit="1"/>
    <col min="11788" max="11788" width="10.42578125" style="71" bestFit="1" customWidth="1"/>
    <col min="11789" max="11790" width="10.5703125" style="71" bestFit="1" customWidth="1"/>
    <col min="11791" max="12032" width="9.140625" style="71"/>
    <col min="12033" max="12033" width="14.5703125" style="71" customWidth="1"/>
    <col min="12034" max="12034" width="10.5703125" style="71" bestFit="1" customWidth="1"/>
    <col min="12035" max="12035" width="9.5703125" style="71" bestFit="1" customWidth="1"/>
    <col min="12036" max="12036" width="10.7109375" style="71" bestFit="1" customWidth="1"/>
    <col min="12037" max="12037" width="8.7109375" style="71" bestFit="1" customWidth="1"/>
    <col min="12038" max="12038" width="6.5703125" style="71" bestFit="1" customWidth="1"/>
    <col min="12039" max="12039" width="10" style="71" bestFit="1" customWidth="1"/>
    <col min="12040" max="12040" width="9" style="71" bestFit="1" customWidth="1"/>
    <col min="12041" max="12041" width="8" style="71" bestFit="1" customWidth="1"/>
    <col min="12042" max="12042" width="9.42578125" style="71" bestFit="1" customWidth="1"/>
    <col min="12043" max="12043" width="9.140625" style="71" bestFit="1"/>
    <col min="12044" max="12044" width="10.42578125" style="71" bestFit="1" customWidth="1"/>
    <col min="12045" max="12046" width="10.5703125" style="71" bestFit="1" customWidth="1"/>
    <col min="12047" max="12288" width="9.140625" style="71"/>
    <col min="12289" max="12289" width="14.5703125" style="71" customWidth="1"/>
    <col min="12290" max="12290" width="10.5703125" style="71" bestFit="1" customWidth="1"/>
    <col min="12291" max="12291" width="9.5703125" style="71" bestFit="1" customWidth="1"/>
    <col min="12292" max="12292" width="10.7109375" style="71" bestFit="1" customWidth="1"/>
    <col min="12293" max="12293" width="8.7109375" style="71" bestFit="1" customWidth="1"/>
    <col min="12294" max="12294" width="6.5703125" style="71" bestFit="1" customWidth="1"/>
    <col min="12295" max="12295" width="10" style="71" bestFit="1" customWidth="1"/>
    <col min="12296" max="12296" width="9" style="71" bestFit="1" customWidth="1"/>
    <col min="12297" max="12297" width="8" style="71" bestFit="1" customWidth="1"/>
    <col min="12298" max="12298" width="9.42578125" style="71" bestFit="1" customWidth="1"/>
    <col min="12299" max="12299" width="9.140625" style="71" bestFit="1"/>
    <col min="12300" max="12300" width="10.42578125" style="71" bestFit="1" customWidth="1"/>
    <col min="12301" max="12302" width="10.5703125" style="71" bestFit="1" customWidth="1"/>
    <col min="12303" max="12544" width="9.140625" style="71"/>
    <col min="12545" max="12545" width="14.5703125" style="71" customWidth="1"/>
    <col min="12546" max="12546" width="10.5703125" style="71" bestFit="1" customWidth="1"/>
    <col min="12547" max="12547" width="9.5703125" style="71" bestFit="1" customWidth="1"/>
    <col min="12548" max="12548" width="10.7109375" style="71" bestFit="1" customWidth="1"/>
    <col min="12549" max="12549" width="8.7109375" style="71" bestFit="1" customWidth="1"/>
    <col min="12550" max="12550" width="6.5703125" style="71" bestFit="1" customWidth="1"/>
    <col min="12551" max="12551" width="10" style="71" bestFit="1" customWidth="1"/>
    <col min="12552" max="12552" width="9" style="71" bestFit="1" customWidth="1"/>
    <col min="12553" max="12553" width="8" style="71" bestFit="1" customWidth="1"/>
    <col min="12554" max="12554" width="9.42578125" style="71" bestFit="1" customWidth="1"/>
    <col min="12555" max="12555" width="9.140625" style="71" bestFit="1"/>
    <col min="12556" max="12556" width="10.42578125" style="71" bestFit="1" customWidth="1"/>
    <col min="12557" max="12558" width="10.5703125" style="71" bestFit="1" customWidth="1"/>
    <col min="12559" max="12800" width="9.140625" style="71"/>
    <col min="12801" max="12801" width="14.5703125" style="71" customWidth="1"/>
    <col min="12802" max="12802" width="10.5703125" style="71" bestFit="1" customWidth="1"/>
    <col min="12803" max="12803" width="9.5703125" style="71" bestFit="1" customWidth="1"/>
    <col min="12804" max="12804" width="10.7109375" style="71" bestFit="1" customWidth="1"/>
    <col min="12805" max="12805" width="8.7109375" style="71" bestFit="1" customWidth="1"/>
    <col min="12806" max="12806" width="6.5703125" style="71" bestFit="1" customWidth="1"/>
    <col min="12807" max="12807" width="10" style="71" bestFit="1" customWidth="1"/>
    <col min="12808" max="12808" width="9" style="71" bestFit="1" customWidth="1"/>
    <col min="12809" max="12809" width="8" style="71" bestFit="1" customWidth="1"/>
    <col min="12810" max="12810" width="9.42578125" style="71" bestFit="1" customWidth="1"/>
    <col min="12811" max="12811" width="9.140625" style="71" bestFit="1"/>
    <col min="12812" max="12812" width="10.42578125" style="71" bestFit="1" customWidth="1"/>
    <col min="12813" max="12814" width="10.5703125" style="71" bestFit="1" customWidth="1"/>
    <col min="12815" max="13056" width="9.140625" style="71"/>
    <col min="13057" max="13057" width="14.5703125" style="71" customWidth="1"/>
    <col min="13058" max="13058" width="10.5703125" style="71" bestFit="1" customWidth="1"/>
    <col min="13059" max="13059" width="9.5703125" style="71" bestFit="1" customWidth="1"/>
    <col min="13060" max="13060" width="10.7109375" style="71" bestFit="1" customWidth="1"/>
    <col min="13061" max="13061" width="8.7109375" style="71" bestFit="1" customWidth="1"/>
    <col min="13062" max="13062" width="6.5703125" style="71" bestFit="1" customWidth="1"/>
    <col min="13063" max="13063" width="10" style="71" bestFit="1" customWidth="1"/>
    <col min="13064" max="13064" width="9" style="71" bestFit="1" customWidth="1"/>
    <col min="13065" max="13065" width="8" style="71" bestFit="1" customWidth="1"/>
    <col min="13066" max="13066" width="9.42578125" style="71" bestFit="1" customWidth="1"/>
    <col min="13067" max="13067" width="9.140625" style="71" bestFit="1"/>
    <col min="13068" max="13068" width="10.42578125" style="71" bestFit="1" customWidth="1"/>
    <col min="13069" max="13070" width="10.5703125" style="71" bestFit="1" customWidth="1"/>
    <col min="13071" max="13312" width="9.140625" style="71"/>
    <col min="13313" max="13313" width="14.5703125" style="71" customWidth="1"/>
    <col min="13314" max="13314" width="10.5703125" style="71" bestFit="1" customWidth="1"/>
    <col min="13315" max="13315" width="9.5703125" style="71" bestFit="1" customWidth="1"/>
    <col min="13316" max="13316" width="10.7109375" style="71" bestFit="1" customWidth="1"/>
    <col min="13317" max="13317" width="8.7109375" style="71" bestFit="1" customWidth="1"/>
    <col min="13318" max="13318" width="6.5703125" style="71" bestFit="1" customWidth="1"/>
    <col min="13319" max="13319" width="10" style="71" bestFit="1" customWidth="1"/>
    <col min="13320" max="13320" width="9" style="71" bestFit="1" customWidth="1"/>
    <col min="13321" max="13321" width="8" style="71" bestFit="1" customWidth="1"/>
    <col min="13322" max="13322" width="9.42578125" style="71" bestFit="1" customWidth="1"/>
    <col min="13323" max="13323" width="9.140625" style="71" bestFit="1"/>
    <col min="13324" max="13324" width="10.42578125" style="71" bestFit="1" customWidth="1"/>
    <col min="13325" max="13326" width="10.5703125" style="71" bestFit="1" customWidth="1"/>
    <col min="13327" max="13568" width="9.140625" style="71"/>
    <col min="13569" max="13569" width="14.5703125" style="71" customWidth="1"/>
    <col min="13570" max="13570" width="10.5703125" style="71" bestFit="1" customWidth="1"/>
    <col min="13571" max="13571" width="9.5703125" style="71" bestFit="1" customWidth="1"/>
    <col min="13572" max="13572" width="10.7109375" style="71" bestFit="1" customWidth="1"/>
    <col min="13573" max="13573" width="8.7109375" style="71" bestFit="1" customWidth="1"/>
    <col min="13574" max="13574" width="6.5703125" style="71" bestFit="1" customWidth="1"/>
    <col min="13575" max="13575" width="10" style="71" bestFit="1" customWidth="1"/>
    <col min="13576" max="13576" width="9" style="71" bestFit="1" customWidth="1"/>
    <col min="13577" max="13577" width="8" style="71" bestFit="1" customWidth="1"/>
    <col min="13578" max="13578" width="9.42578125" style="71" bestFit="1" customWidth="1"/>
    <col min="13579" max="13579" width="9.140625" style="71" bestFit="1"/>
    <col min="13580" max="13580" width="10.42578125" style="71" bestFit="1" customWidth="1"/>
    <col min="13581" max="13582" width="10.5703125" style="71" bestFit="1" customWidth="1"/>
    <col min="13583" max="13824" width="9.140625" style="71"/>
    <col min="13825" max="13825" width="14.5703125" style="71" customWidth="1"/>
    <col min="13826" max="13826" width="10.5703125" style="71" bestFit="1" customWidth="1"/>
    <col min="13827" max="13827" width="9.5703125" style="71" bestFit="1" customWidth="1"/>
    <col min="13828" max="13828" width="10.7109375" style="71" bestFit="1" customWidth="1"/>
    <col min="13829" max="13829" width="8.7109375" style="71" bestFit="1" customWidth="1"/>
    <col min="13830" max="13830" width="6.5703125" style="71" bestFit="1" customWidth="1"/>
    <col min="13831" max="13831" width="10" style="71" bestFit="1" customWidth="1"/>
    <col min="13832" max="13832" width="9" style="71" bestFit="1" customWidth="1"/>
    <col min="13833" max="13833" width="8" style="71" bestFit="1" customWidth="1"/>
    <col min="13834" max="13834" width="9.42578125" style="71" bestFit="1" customWidth="1"/>
    <col min="13835" max="13835" width="9.140625" style="71" bestFit="1"/>
    <col min="13836" max="13836" width="10.42578125" style="71" bestFit="1" customWidth="1"/>
    <col min="13837" max="13838" width="10.5703125" style="71" bestFit="1" customWidth="1"/>
    <col min="13839" max="14080" width="9.140625" style="71"/>
    <col min="14081" max="14081" width="14.5703125" style="71" customWidth="1"/>
    <col min="14082" max="14082" width="10.5703125" style="71" bestFit="1" customWidth="1"/>
    <col min="14083" max="14083" width="9.5703125" style="71" bestFit="1" customWidth="1"/>
    <col min="14084" max="14084" width="10.7109375" style="71" bestFit="1" customWidth="1"/>
    <col min="14085" max="14085" width="8.7109375" style="71" bestFit="1" customWidth="1"/>
    <col min="14086" max="14086" width="6.5703125" style="71" bestFit="1" customWidth="1"/>
    <col min="14087" max="14087" width="10" style="71" bestFit="1" customWidth="1"/>
    <col min="14088" max="14088" width="9" style="71" bestFit="1" customWidth="1"/>
    <col min="14089" max="14089" width="8" style="71" bestFit="1" customWidth="1"/>
    <col min="14090" max="14090" width="9.42578125" style="71" bestFit="1" customWidth="1"/>
    <col min="14091" max="14091" width="9.140625" style="71" bestFit="1"/>
    <col min="14092" max="14092" width="10.42578125" style="71" bestFit="1" customWidth="1"/>
    <col min="14093" max="14094" width="10.5703125" style="71" bestFit="1" customWidth="1"/>
    <col min="14095" max="14336" width="9.140625" style="71"/>
    <col min="14337" max="14337" width="14.5703125" style="71" customWidth="1"/>
    <col min="14338" max="14338" width="10.5703125" style="71" bestFit="1" customWidth="1"/>
    <col min="14339" max="14339" width="9.5703125" style="71" bestFit="1" customWidth="1"/>
    <col min="14340" max="14340" width="10.7109375" style="71" bestFit="1" customWidth="1"/>
    <col min="14341" max="14341" width="8.7109375" style="71" bestFit="1" customWidth="1"/>
    <col min="14342" max="14342" width="6.5703125" style="71" bestFit="1" customWidth="1"/>
    <col min="14343" max="14343" width="10" style="71" bestFit="1" customWidth="1"/>
    <col min="14344" max="14344" width="9" style="71" bestFit="1" customWidth="1"/>
    <col min="14345" max="14345" width="8" style="71" bestFit="1" customWidth="1"/>
    <col min="14346" max="14346" width="9.42578125" style="71" bestFit="1" customWidth="1"/>
    <col min="14347" max="14347" width="9.140625" style="71" bestFit="1"/>
    <col min="14348" max="14348" width="10.42578125" style="71" bestFit="1" customWidth="1"/>
    <col min="14349" max="14350" width="10.5703125" style="71" bestFit="1" customWidth="1"/>
    <col min="14351" max="14592" width="9.140625" style="71"/>
    <col min="14593" max="14593" width="14.5703125" style="71" customWidth="1"/>
    <col min="14594" max="14594" width="10.5703125" style="71" bestFit="1" customWidth="1"/>
    <col min="14595" max="14595" width="9.5703125" style="71" bestFit="1" customWidth="1"/>
    <col min="14596" max="14596" width="10.7109375" style="71" bestFit="1" customWidth="1"/>
    <col min="14597" max="14597" width="8.7109375" style="71" bestFit="1" customWidth="1"/>
    <col min="14598" max="14598" width="6.5703125" style="71" bestFit="1" customWidth="1"/>
    <col min="14599" max="14599" width="10" style="71" bestFit="1" customWidth="1"/>
    <col min="14600" max="14600" width="9" style="71" bestFit="1" customWidth="1"/>
    <col min="14601" max="14601" width="8" style="71" bestFit="1" customWidth="1"/>
    <col min="14602" max="14602" width="9.42578125" style="71" bestFit="1" customWidth="1"/>
    <col min="14603" max="14603" width="9.140625" style="71" bestFit="1"/>
    <col min="14604" max="14604" width="10.42578125" style="71" bestFit="1" customWidth="1"/>
    <col min="14605" max="14606" width="10.5703125" style="71" bestFit="1" customWidth="1"/>
    <col min="14607" max="14848" width="9.140625" style="71"/>
    <col min="14849" max="14849" width="14.5703125" style="71" customWidth="1"/>
    <col min="14850" max="14850" width="10.5703125" style="71" bestFit="1" customWidth="1"/>
    <col min="14851" max="14851" width="9.5703125" style="71" bestFit="1" customWidth="1"/>
    <col min="14852" max="14852" width="10.7109375" style="71" bestFit="1" customWidth="1"/>
    <col min="14853" max="14853" width="8.7109375" style="71" bestFit="1" customWidth="1"/>
    <col min="14854" max="14854" width="6.5703125" style="71" bestFit="1" customWidth="1"/>
    <col min="14855" max="14855" width="10" style="71" bestFit="1" customWidth="1"/>
    <col min="14856" max="14856" width="9" style="71" bestFit="1" customWidth="1"/>
    <col min="14857" max="14857" width="8" style="71" bestFit="1" customWidth="1"/>
    <col min="14858" max="14858" width="9.42578125" style="71" bestFit="1" customWidth="1"/>
    <col min="14859" max="14859" width="9.140625" style="71" bestFit="1"/>
    <col min="14860" max="14860" width="10.42578125" style="71" bestFit="1" customWidth="1"/>
    <col min="14861" max="14862" width="10.5703125" style="71" bestFit="1" customWidth="1"/>
    <col min="14863" max="15104" width="9.140625" style="71"/>
    <col min="15105" max="15105" width="14.5703125" style="71" customWidth="1"/>
    <col min="15106" max="15106" width="10.5703125" style="71" bestFit="1" customWidth="1"/>
    <col min="15107" max="15107" width="9.5703125" style="71" bestFit="1" customWidth="1"/>
    <col min="15108" max="15108" width="10.7109375" style="71" bestFit="1" customWidth="1"/>
    <col min="15109" max="15109" width="8.7109375" style="71" bestFit="1" customWidth="1"/>
    <col min="15110" max="15110" width="6.5703125" style="71" bestFit="1" customWidth="1"/>
    <col min="15111" max="15111" width="10" style="71" bestFit="1" customWidth="1"/>
    <col min="15112" max="15112" width="9" style="71" bestFit="1" customWidth="1"/>
    <col min="15113" max="15113" width="8" style="71" bestFit="1" customWidth="1"/>
    <col min="15114" max="15114" width="9.42578125" style="71" bestFit="1" customWidth="1"/>
    <col min="15115" max="15115" width="9.140625" style="71" bestFit="1"/>
    <col min="15116" max="15116" width="10.42578125" style="71" bestFit="1" customWidth="1"/>
    <col min="15117" max="15118" width="10.5703125" style="71" bestFit="1" customWidth="1"/>
    <col min="15119" max="15360" width="9.140625" style="71"/>
    <col min="15361" max="15361" width="14.5703125" style="71" customWidth="1"/>
    <col min="15362" max="15362" width="10.5703125" style="71" bestFit="1" customWidth="1"/>
    <col min="15363" max="15363" width="9.5703125" style="71" bestFit="1" customWidth="1"/>
    <col min="15364" max="15364" width="10.7109375" style="71" bestFit="1" customWidth="1"/>
    <col min="15365" max="15365" width="8.7109375" style="71" bestFit="1" customWidth="1"/>
    <col min="15366" max="15366" width="6.5703125" style="71" bestFit="1" customWidth="1"/>
    <col min="15367" max="15367" width="10" style="71" bestFit="1" customWidth="1"/>
    <col min="15368" max="15368" width="9" style="71" bestFit="1" customWidth="1"/>
    <col min="15369" max="15369" width="8" style="71" bestFit="1" customWidth="1"/>
    <col min="15370" max="15370" width="9.42578125" style="71" bestFit="1" customWidth="1"/>
    <col min="15371" max="15371" width="9.140625" style="71" bestFit="1"/>
    <col min="15372" max="15372" width="10.42578125" style="71" bestFit="1" customWidth="1"/>
    <col min="15373" max="15374" width="10.5703125" style="71" bestFit="1" customWidth="1"/>
    <col min="15375" max="15616" width="9.140625" style="71"/>
    <col min="15617" max="15617" width="14.5703125" style="71" customWidth="1"/>
    <col min="15618" max="15618" width="10.5703125" style="71" bestFit="1" customWidth="1"/>
    <col min="15619" max="15619" width="9.5703125" style="71" bestFit="1" customWidth="1"/>
    <col min="15620" max="15620" width="10.7109375" style="71" bestFit="1" customWidth="1"/>
    <col min="15621" max="15621" width="8.7109375" style="71" bestFit="1" customWidth="1"/>
    <col min="15622" max="15622" width="6.5703125" style="71" bestFit="1" customWidth="1"/>
    <col min="15623" max="15623" width="10" style="71" bestFit="1" customWidth="1"/>
    <col min="15624" max="15624" width="9" style="71" bestFit="1" customWidth="1"/>
    <col min="15625" max="15625" width="8" style="71" bestFit="1" customWidth="1"/>
    <col min="15626" max="15626" width="9.42578125" style="71" bestFit="1" customWidth="1"/>
    <col min="15627" max="15627" width="9.140625" style="71" bestFit="1"/>
    <col min="15628" max="15628" width="10.42578125" style="71" bestFit="1" customWidth="1"/>
    <col min="15629" max="15630" width="10.5703125" style="71" bestFit="1" customWidth="1"/>
    <col min="15631" max="15872" width="9.140625" style="71"/>
    <col min="15873" max="15873" width="14.5703125" style="71" customWidth="1"/>
    <col min="15874" max="15874" width="10.5703125" style="71" bestFit="1" customWidth="1"/>
    <col min="15875" max="15875" width="9.5703125" style="71" bestFit="1" customWidth="1"/>
    <col min="15876" max="15876" width="10.7109375" style="71" bestFit="1" customWidth="1"/>
    <col min="15877" max="15877" width="8.7109375" style="71" bestFit="1" customWidth="1"/>
    <col min="15878" max="15878" width="6.5703125" style="71" bestFit="1" customWidth="1"/>
    <col min="15879" max="15879" width="10" style="71" bestFit="1" customWidth="1"/>
    <col min="15880" max="15880" width="9" style="71" bestFit="1" customWidth="1"/>
    <col min="15881" max="15881" width="8" style="71" bestFit="1" customWidth="1"/>
    <col min="15882" max="15882" width="9.42578125" style="71" bestFit="1" customWidth="1"/>
    <col min="15883" max="15883" width="9.140625" style="71" bestFit="1"/>
    <col min="15884" max="15884" width="10.42578125" style="71" bestFit="1" customWidth="1"/>
    <col min="15885" max="15886" width="10.5703125" style="71" bestFit="1" customWidth="1"/>
    <col min="15887" max="16128" width="9.140625" style="71"/>
    <col min="16129" max="16129" width="14.5703125" style="71" customWidth="1"/>
    <col min="16130" max="16130" width="10.5703125" style="71" bestFit="1" customWidth="1"/>
    <col min="16131" max="16131" width="9.5703125" style="71" bestFit="1" customWidth="1"/>
    <col min="16132" max="16132" width="10.7109375" style="71" bestFit="1" customWidth="1"/>
    <col min="16133" max="16133" width="8.7109375" style="71" bestFit="1" customWidth="1"/>
    <col min="16134" max="16134" width="6.5703125" style="71" bestFit="1" customWidth="1"/>
    <col min="16135" max="16135" width="10" style="71" bestFit="1" customWidth="1"/>
    <col min="16136" max="16136" width="9" style="71" bestFit="1" customWidth="1"/>
    <col min="16137" max="16137" width="8" style="71" bestFit="1" customWidth="1"/>
    <col min="16138" max="16138" width="9.42578125" style="71" bestFit="1" customWidth="1"/>
    <col min="16139" max="16139" width="9.140625" style="71" bestFit="1"/>
    <col min="16140" max="16140" width="10.42578125" style="71" bestFit="1" customWidth="1"/>
    <col min="16141" max="16142" width="10.5703125" style="71" bestFit="1" customWidth="1"/>
    <col min="16143" max="16384" width="9.140625" style="71"/>
  </cols>
  <sheetData>
    <row r="1" spans="1:17" ht="34.5" customHeight="1" thickBot="1">
      <c r="A1" s="1066" t="s">
        <v>310</v>
      </c>
      <c r="B1" s="1066"/>
      <c r="C1" s="1066"/>
      <c r="D1" s="1066"/>
      <c r="E1" s="1066"/>
      <c r="F1" s="1066"/>
      <c r="G1" s="1066"/>
      <c r="H1" s="1066"/>
      <c r="I1" s="1066"/>
      <c r="J1" s="1066"/>
      <c r="K1" s="1066"/>
      <c r="L1" s="1066"/>
      <c r="M1" s="1066"/>
    </row>
    <row r="2" spans="1:17" ht="33.75" customHeight="1" thickBot="1">
      <c r="A2" s="1075" t="s">
        <v>137</v>
      </c>
      <c r="B2" s="1077" t="s">
        <v>138</v>
      </c>
      <c r="C2" s="1078"/>
      <c r="D2" s="1079"/>
      <c r="E2" s="1077" t="s">
        <v>110</v>
      </c>
      <c r="F2" s="1078"/>
      <c r="G2" s="1079"/>
      <c r="H2" s="1077" t="s">
        <v>111</v>
      </c>
      <c r="I2" s="1078"/>
      <c r="J2" s="1079"/>
      <c r="K2" s="1077" t="s">
        <v>112</v>
      </c>
      <c r="L2" s="1078"/>
      <c r="M2" s="1079"/>
    </row>
    <row r="3" spans="1:17" ht="36" customHeight="1" thickBot="1">
      <c r="A3" s="1076"/>
      <c r="B3" s="119" t="s">
        <v>105</v>
      </c>
      <c r="C3" s="72" t="s">
        <v>107</v>
      </c>
      <c r="D3" s="72" t="s">
        <v>32</v>
      </c>
      <c r="E3" s="72" t="s">
        <v>105</v>
      </c>
      <c r="F3" s="72" t="s">
        <v>107</v>
      </c>
      <c r="G3" s="119" t="s">
        <v>32</v>
      </c>
      <c r="H3" s="119" t="s">
        <v>105</v>
      </c>
      <c r="I3" s="120" t="s">
        <v>107</v>
      </c>
      <c r="J3" s="120" t="s">
        <v>32</v>
      </c>
      <c r="K3" s="121" t="s">
        <v>105</v>
      </c>
      <c r="L3" s="121" t="s">
        <v>107</v>
      </c>
      <c r="M3" s="121" t="s">
        <v>32</v>
      </c>
    </row>
    <row r="4" spans="1:17" ht="21" customHeight="1">
      <c r="A4" s="73">
        <v>1398</v>
      </c>
      <c r="B4" s="74">
        <v>1874781</v>
      </c>
      <c r="C4" s="74">
        <v>204587</v>
      </c>
      <c r="D4" s="74">
        <v>2079368</v>
      </c>
      <c r="E4" s="74">
        <v>134103</v>
      </c>
      <c r="F4" s="74">
        <v>9918</v>
      </c>
      <c r="G4" s="74">
        <v>144021</v>
      </c>
      <c r="H4" s="74">
        <v>891431</v>
      </c>
      <c r="I4" s="74">
        <v>14328</v>
      </c>
      <c r="J4" s="74">
        <v>905759</v>
      </c>
      <c r="K4" s="74">
        <v>124109</v>
      </c>
      <c r="L4" s="74">
        <v>1216766</v>
      </c>
      <c r="M4" s="74">
        <f>K4+L4</f>
        <v>1340875</v>
      </c>
      <c r="N4" s="75"/>
    </row>
    <row r="5" spans="1:17" ht="21" customHeight="1">
      <c r="A5" s="73">
        <v>1399</v>
      </c>
      <c r="B5" s="74">
        <v>1968682</v>
      </c>
      <c r="C5" s="74">
        <v>239620</v>
      </c>
      <c r="D5" s="74">
        <v>2208302</v>
      </c>
      <c r="E5" s="74">
        <v>131651</v>
      </c>
      <c r="F5" s="74">
        <v>9907</v>
      </c>
      <c r="G5" s="74">
        <v>141558</v>
      </c>
      <c r="H5" s="74">
        <v>944236</v>
      </c>
      <c r="I5" s="74">
        <v>15624</v>
      </c>
      <c r="J5" s="74">
        <v>959860</v>
      </c>
      <c r="K5" s="74">
        <v>129517</v>
      </c>
      <c r="L5" s="320">
        <v>1296758</v>
      </c>
      <c r="M5" s="74">
        <f>K5+L5</f>
        <v>1426275</v>
      </c>
      <c r="N5" s="75"/>
      <c r="O5" s="81"/>
      <c r="Q5" s="81"/>
    </row>
    <row r="6" spans="1:17" ht="21" customHeight="1">
      <c r="A6" s="73">
        <v>1400</v>
      </c>
      <c r="B6" s="74">
        <v>2109743</v>
      </c>
      <c r="C6" s="74">
        <v>288332</v>
      </c>
      <c r="D6" s="74">
        <v>2398075</v>
      </c>
      <c r="E6" s="74">
        <v>132141</v>
      </c>
      <c r="F6" s="74">
        <v>10087</v>
      </c>
      <c r="G6" s="74">
        <v>142228</v>
      </c>
      <c r="H6" s="74">
        <v>1030004</v>
      </c>
      <c r="I6" s="74">
        <v>18067</v>
      </c>
      <c r="J6" s="74">
        <v>1048071</v>
      </c>
      <c r="K6" s="74">
        <v>140771</v>
      </c>
      <c r="L6" s="320">
        <v>1395626</v>
      </c>
      <c r="M6" s="74">
        <v>1536397</v>
      </c>
      <c r="N6" s="75"/>
      <c r="O6" s="81"/>
      <c r="Q6" s="81"/>
    </row>
    <row r="7" spans="1:17" ht="21" customHeight="1" thickBot="1">
      <c r="A7" s="73">
        <v>1401</v>
      </c>
      <c r="B7" s="74">
        <f>SUM(B8:B40)</f>
        <v>2279729</v>
      </c>
      <c r="C7" s="74">
        <f t="shared" ref="C7:D7" si="0">SUM(C8:C40)</f>
        <v>343558</v>
      </c>
      <c r="D7" s="74">
        <f t="shared" si="0"/>
        <v>2623287</v>
      </c>
      <c r="E7" s="74">
        <f t="shared" ref="E7" si="1">SUM(E8:E40)</f>
        <v>135162</v>
      </c>
      <c r="F7" s="74">
        <f t="shared" ref="F7" si="2">SUM(F8:F40)</f>
        <v>10432</v>
      </c>
      <c r="G7" s="74">
        <f t="shared" ref="G7" si="3">SUM(G8:G40)</f>
        <v>145594</v>
      </c>
      <c r="H7" s="74">
        <f t="shared" ref="H7" si="4">SUM(H8:H40)</f>
        <v>1090881</v>
      </c>
      <c r="I7" s="74">
        <f t="shared" ref="I7" si="5">SUM(I8:I40)</f>
        <v>19778</v>
      </c>
      <c r="J7" s="74">
        <f t="shared" ref="J7" si="6">SUM(J8:J40)</f>
        <v>1110659</v>
      </c>
      <c r="K7" s="74">
        <f t="shared" ref="K7" si="7">SUM(K8:K40)</f>
        <v>144223</v>
      </c>
      <c r="L7" s="320">
        <f t="shared" ref="L7" si="8">SUM(L8:L40)</f>
        <v>1473938</v>
      </c>
      <c r="M7" s="74">
        <f t="shared" ref="M7" si="9">SUM(M8:M40)</f>
        <v>1618161</v>
      </c>
      <c r="N7" s="75"/>
      <c r="O7" s="81"/>
      <c r="Q7" s="81"/>
    </row>
    <row r="8" spans="1:17" ht="21" customHeight="1" thickBot="1">
      <c r="A8" s="135" t="s">
        <v>120</v>
      </c>
      <c r="B8" s="76">
        <v>118225</v>
      </c>
      <c r="C8" s="80">
        <v>16228</v>
      </c>
      <c r="D8" s="76">
        <f>B8+C8</f>
        <v>134453</v>
      </c>
      <c r="E8" s="80">
        <v>7446</v>
      </c>
      <c r="F8" s="76">
        <v>378</v>
      </c>
      <c r="G8" s="80">
        <f>E8+F8</f>
        <v>7824</v>
      </c>
      <c r="H8" s="76">
        <v>56264</v>
      </c>
      <c r="I8" s="80">
        <v>925</v>
      </c>
      <c r="J8" s="76">
        <f>H8+I8</f>
        <v>57189</v>
      </c>
      <c r="K8" s="80">
        <v>6976</v>
      </c>
      <c r="L8" s="321">
        <v>72281</v>
      </c>
      <c r="M8" s="80">
        <f>K8+L8</f>
        <v>79257</v>
      </c>
      <c r="N8" s="75"/>
      <c r="O8" s="81"/>
      <c r="Q8" s="81"/>
    </row>
    <row r="9" spans="1:17" ht="21" customHeight="1" thickBot="1">
      <c r="A9" s="134" t="s">
        <v>121</v>
      </c>
      <c r="B9" s="76">
        <v>49931</v>
      </c>
      <c r="C9" s="80">
        <v>7377</v>
      </c>
      <c r="D9" s="76">
        <f t="shared" ref="D9:D40" si="10">B9+C9</f>
        <v>57308</v>
      </c>
      <c r="E9" s="80">
        <v>3187</v>
      </c>
      <c r="F9" s="76">
        <v>210</v>
      </c>
      <c r="G9" s="80">
        <f t="shared" ref="G9:G40" si="11">E9+F9</f>
        <v>3397</v>
      </c>
      <c r="H9" s="76">
        <v>25814</v>
      </c>
      <c r="I9" s="80">
        <v>565</v>
      </c>
      <c r="J9" s="76">
        <f t="shared" ref="J9:J40" si="12">H9+I9</f>
        <v>26379</v>
      </c>
      <c r="K9" s="85">
        <v>4299</v>
      </c>
      <c r="L9" s="322">
        <v>34803</v>
      </c>
      <c r="M9" s="80">
        <f t="shared" ref="M9:M40" si="13">K9+L9</f>
        <v>39102</v>
      </c>
      <c r="N9" s="75"/>
      <c r="O9" s="81"/>
      <c r="Q9" s="81"/>
    </row>
    <row r="10" spans="1:17" ht="21" customHeight="1" thickBot="1">
      <c r="A10" s="134" t="s">
        <v>43</v>
      </c>
      <c r="B10" s="76">
        <v>27814</v>
      </c>
      <c r="C10" s="80">
        <v>3381</v>
      </c>
      <c r="D10" s="76">
        <f t="shared" si="10"/>
        <v>31195</v>
      </c>
      <c r="E10" s="80">
        <v>2013</v>
      </c>
      <c r="F10" s="76">
        <v>126</v>
      </c>
      <c r="G10" s="80">
        <f t="shared" si="11"/>
        <v>2139</v>
      </c>
      <c r="H10" s="76">
        <v>15690</v>
      </c>
      <c r="I10" s="80">
        <v>198</v>
      </c>
      <c r="J10" s="76">
        <f t="shared" si="12"/>
        <v>15888</v>
      </c>
      <c r="K10" s="85">
        <v>2287</v>
      </c>
      <c r="L10" s="322">
        <v>20578</v>
      </c>
      <c r="M10" s="80">
        <f t="shared" si="13"/>
        <v>22865</v>
      </c>
      <c r="N10" s="75"/>
      <c r="O10" s="81"/>
      <c r="Q10" s="81"/>
    </row>
    <row r="11" spans="1:17" ht="21" customHeight="1" thickBot="1">
      <c r="A11" s="134" t="s">
        <v>14</v>
      </c>
      <c r="B11" s="76">
        <v>220914</v>
      </c>
      <c r="C11" s="80">
        <v>27295</v>
      </c>
      <c r="D11" s="76">
        <f t="shared" si="10"/>
        <v>248209</v>
      </c>
      <c r="E11" s="80">
        <v>10911</v>
      </c>
      <c r="F11" s="76">
        <v>586</v>
      </c>
      <c r="G11" s="80">
        <f t="shared" si="11"/>
        <v>11497</v>
      </c>
      <c r="H11" s="76">
        <v>93996</v>
      </c>
      <c r="I11" s="80">
        <v>1384</v>
      </c>
      <c r="J11" s="76">
        <f t="shared" si="12"/>
        <v>95380</v>
      </c>
      <c r="K11" s="85">
        <v>10073</v>
      </c>
      <c r="L11" s="322">
        <v>120462</v>
      </c>
      <c r="M11" s="80">
        <f t="shared" si="13"/>
        <v>130535</v>
      </c>
      <c r="N11" s="75"/>
      <c r="O11" s="81"/>
      <c r="Q11" s="81"/>
    </row>
    <row r="12" spans="1:17" ht="21" customHeight="1" thickBot="1">
      <c r="A12" s="134" t="s">
        <v>33</v>
      </c>
      <c r="B12" s="76">
        <v>105799</v>
      </c>
      <c r="C12" s="80">
        <v>13152</v>
      </c>
      <c r="D12" s="76">
        <f t="shared" si="10"/>
        <v>118951</v>
      </c>
      <c r="E12" s="80">
        <v>5140</v>
      </c>
      <c r="F12" s="76">
        <v>432</v>
      </c>
      <c r="G12" s="80">
        <f t="shared" si="11"/>
        <v>5572</v>
      </c>
      <c r="H12" s="76">
        <v>48085</v>
      </c>
      <c r="I12" s="80">
        <v>910</v>
      </c>
      <c r="J12" s="76">
        <f t="shared" si="12"/>
        <v>48995</v>
      </c>
      <c r="K12" s="85">
        <v>4744</v>
      </c>
      <c r="L12" s="322">
        <v>65257</v>
      </c>
      <c r="M12" s="80">
        <f t="shared" si="13"/>
        <v>70001</v>
      </c>
      <c r="N12" s="75"/>
      <c r="O12" s="81"/>
      <c r="Q12" s="81"/>
    </row>
    <row r="13" spans="1:17" ht="21" customHeight="1" thickBot="1">
      <c r="A13" s="134" t="s">
        <v>122</v>
      </c>
      <c r="B13" s="76">
        <v>10355</v>
      </c>
      <c r="C13" s="80">
        <v>2192</v>
      </c>
      <c r="D13" s="76">
        <f t="shared" si="10"/>
        <v>12547</v>
      </c>
      <c r="E13" s="80">
        <v>1562</v>
      </c>
      <c r="F13" s="76">
        <v>196</v>
      </c>
      <c r="G13" s="80">
        <f t="shared" si="11"/>
        <v>1758</v>
      </c>
      <c r="H13" s="76">
        <v>5303</v>
      </c>
      <c r="I13" s="80">
        <v>118</v>
      </c>
      <c r="J13" s="76">
        <f t="shared" si="12"/>
        <v>5421</v>
      </c>
      <c r="K13" s="85">
        <v>1069</v>
      </c>
      <c r="L13" s="322">
        <v>8003</v>
      </c>
      <c r="M13" s="80">
        <f t="shared" si="13"/>
        <v>9072</v>
      </c>
      <c r="N13" s="75"/>
      <c r="O13" s="81"/>
      <c r="Q13" s="81"/>
    </row>
    <row r="14" spans="1:17" ht="21" customHeight="1" thickBot="1">
      <c r="A14" s="134" t="s">
        <v>16</v>
      </c>
      <c r="B14" s="76">
        <v>20555</v>
      </c>
      <c r="C14" s="80">
        <v>2163</v>
      </c>
      <c r="D14" s="76">
        <f t="shared" si="10"/>
        <v>22718</v>
      </c>
      <c r="E14" s="80">
        <v>2587</v>
      </c>
      <c r="F14" s="76">
        <v>147</v>
      </c>
      <c r="G14" s="80">
        <f t="shared" si="11"/>
        <v>2734</v>
      </c>
      <c r="H14" s="76">
        <v>12864</v>
      </c>
      <c r="I14" s="80">
        <v>147</v>
      </c>
      <c r="J14" s="76">
        <f t="shared" si="12"/>
        <v>13011</v>
      </c>
      <c r="K14" s="85">
        <v>2682</v>
      </c>
      <c r="L14" s="322">
        <v>19236</v>
      </c>
      <c r="M14" s="80">
        <f t="shared" si="13"/>
        <v>21918</v>
      </c>
      <c r="N14" s="75"/>
      <c r="O14" s="81"/>
      <c r="Q14" s="81"/>
    </row>
    <row r="15" spans="1:17" ht="21" customHeight="1" thickBot="1">
      <c r="A15" s="134" t="s">
        <v>123</v>
      </c>
      <c r="B15" s="76">
        <v>22620</v>
      </c>
      <c r="C15" s="80">
        <v>6182</v>
      </c>
      <c r="D15" s="76">
        <f t="shared" si="10"/>
        <v>28802</v>
      </c>
      <c r="E15" s="80">
        <v>1883</v>
      </c>
      <c r="F15" s="76">
        <v>141</v>
      </c>
      <c r="G15" s="80">
        <f t="shared" si="11"/>
        <v>2024</v>
      </c>
      <c r="H15" s="76">
        <v>11392</v>
      </c>
      <c r="I15" s="80">
        <v>182</v>
      </c>
      <c r="J15" s="76">
        <f t="shared" si="12"/>
        <v>11574</v>
      </c>
      <c r="K15" s="85">
        <v>2064</v>
      </c>
      <c r="L15" s="322">
        <v>15244</v>
      </c>
      <c r="M15" s="80">
        <f t="shared" si="13"/>
        <v>17308</v>
      </c>
      <c r="N15" s="75"/>
      <c r="O15" s="81"/>
      <c r="Q15" s="81"/>
    </row>
    <row r="16" spans="1:17" ht="21" customHeight="1" thickBot="1">
      <c r="A16" s="134" t="s">
        <v>31</v>
      </c>
      <c r="B16" s="76">
        <v>15821</v>
      </c>
      <c r="C16" s="80">
        <v>2291</v>
      </c>
      <c r="D16" s="76">
        <f t="shared" si="10"/>
        <v>18112</v>
      </c>
      <c r="E16" s="80">
        <v>790</v>
      </c>
      <c r="F16" s="76">
        <v>57</v>
      </c>
      <c r="G16" s="80">
        <f t="shared" si="11"/>
        <v>847</v>
      </c>
      <c r="H16" s="76">
        <v>6065</v>
      </c>
      <c r="I16" s="80">
        <v>111</v>
      </c>
      <c r="J16" s="76">
        <f t="shared" si="12"/>
        <v>6176</v>
      </c>
      <c r="K16" s="85">
        <v>1337</v>
      </c>
      <c r="L16" s="322">
        <v>8215</v>
      </c>
      <c r="M16" s="80">
        <f t="shared" si="13"/>
        <v>9552</v>
      </c>
      <c r="N16" s="75"/>
      <c r="O16" s="81"/>
      <c r="Q16" s="81"/>
    </row>
    <row r="17" spans="1:17" ht="21" customHeight="1" thickBot="1">
      <c r="A17" s="134" t="s">
        <v>30</v>
      </c>
      <c r="B17" s="76">
        <v>136658</v>
      </c>
      <c r="C17" s="80">
        <v>19463</v>
      </c>
      <c r="D17" s="76">
        <f t="shared" si="10"/>
        <v>156121</v>
      </c>
      <c r="E17" s="80">
        <v>8032</v>
      </c>
      <c r="F17" s="76">
        <v>732</v>
      </c>
      <c r="G17" s="80">
        <f t="shared" si="11"/>
        <v>8764</v>
      </c>
      <c r="H17" s="76">
        <v>67325</v>
      </c>
      <c r="I17" s="80">
        <v>1524</v>
      </c>
      <c r="J17" s="76">
        <f t="shared" si="12"/>
        <v>68849</v>
      </c>
      <c r="K17" s="85">
        <v>10031</v>
      </c>
      <c r="L17" s="322">
        <v>91332</v>
      </c>
      <c r="M17" s="80">
        <f t="shared" si="13"/>
        <v>101363</v>
      </c>
      <c r="N17" s="75"/>
      <c r="O17" s="81"/>
      <c r="Q17" s="81"/>
    </row>
    <row r="18" spans="1:17" ht="21" customHeight="1" thickBot="1">
      <c r="A18" s="134" t="s">
        <v>29</v>
      </c>
      <c r="B18" s="76">
        <v>13521</v>
      </c>
      <c r="C18" s="80">
        <v>2257</v>
      </c>
      <c r="D18" s="76">
        <f t="shared" si="10"/>
        <v>15778</v>
      </c>
      <c r="E18" s="80">
        <v>1110</v>
      </c>
      <c r="F18" s="76">
        <v>101</v>
      </c>
      <c r="G18" s="80">
        <f t="shared" si="11"/>
        <v>1211</v>
      </c>
      <c r="H18" s="76">
        <v>6735</v>
      </c>
      <c r="I18" s="80">
        <v>158</v>
      </c>
      <c r="J18" s="76">
        <f t="shared" si="12"/>
        <v>6893</v>
      </c>
      <c r="K18" s="85">
        <v>1323</v>
      </c>
      <c r="L18" s="322">
        <v>9396</v>
      </c>
      <c r="M18" s="80">
        <f t="shared" si="13"/>
        <v>10719</v>
      </c>
      <c r="N18" s="75"/>
      <c r="O18" s="81"/>
      <c r="Q18" s="81"/>
    </row>
    <row r="19" spans="1:17" ht="21" customHeight="1" thickBot="1">
      <c r="A19" s="134" t="s">
        <v>17</v>
      </c>
      <c r="B19" s="76">
        <v>126938</v>
      </c>
      <c r="C19" s="80">
        <v>7452</v>
      </c>
      <c r="D19" s="76">
        <f t="shared" si="10"/>
        <v>134390</v>
      </c>
      <c r="E19" s="80">
        <v>12016</v>
      </c>
      <c r="F19" s="76">
        <v>574</v>
      </c>
      <c r="G19" s="80">
        <f t="shared" si="11"/>
        <v>12590</v>
      </c>
      <c r="H19" s="76">
        <v>85861</v>
      </c>
      <c r="I19" s="80">
        <v>557</v>
      </c>
      <c r="J19" s="76">
        <f t="shared" si="12"/>
        <v>86418</v>
      </c>
      <c r="K19" s="85">
        <v>13874</v>
      </c>
      <c r="L19" s="322">
        <v>125930</v>
      </c>
      <c r="M19" s="80">
        <f t="shared" si="13"/>
        <v>139804</v>
      </c>
      <c r="N19" s="75"/>
      <c r="O19" s="81"/>
      <c r="Q19" s="81"/>
    </row>
    <row r="20" spans="1:17" ht="21" customHeight="1" thickBot="1">
      <c r="A20" s="134" t="s">
        <v>18</v>
      </c>
      <c r="B20" s="76">
        <v>30137</v>
      </c>
      <c r="C20" s="80">
        <v>3705</v>
      </c>
      <c r="D20" s="76">
        <f t="shared" si="10"/>
        <v>33842</v>
      </c>
      <c r="E20" s="80">
        <v>2734</v>
      </c>
      <c r="F20" s="76">
        <v>204</v>
      </c>
      <c r="G20" s="80">
        <f t="shared" si="11"/>
        <v>2938</v>
      </c>
      <c r="H20" s="76">
        <v>12779</v>
      </c>
      <c r="I20" s="80">
        <v>181</v>
      </c>
      <c r="J20" s="76">
        <f t="shared" si="12"/>
        <v>12960</v>
      </c>
      <c r="K20" s="85">
        <v>1767</v>
      </c>
      <c r="L20" s="322">
        <v>16677</v>
      </c>
      <c r="M20" s="80">
        <f t="shared" si="13"/>
        <v>18444</v>
      </c>
      <c r="N20" s="75"/>
      <c r="O20" s="81"/>
      <c r="Q20" s="81"/>
    </row>
    <row r="21" spans="1:17" ht="21" customHeight="1" thickBot="1">
      <c r="A21" s="134" t="s">
        <v>19</v>
      </c>
      <c r="B21" s="76">
        <v>28657</v>
      </c>
      <c r="C21" s="80">
        <v>3330</v>
      </c>
      <c r="D21" s="76">
        <f t="shared" si="10"/>
        <v>31987</v>
      </c>
      <c r="E21" s="80">
        <v>1790</v>
      </c>
      <c r="F21" s="76">
        <v>139</v>
      </c>
      <c r="G21" s="80">
        <f t="shared" si="11"/>
        <v>1929</v>
      </c>
      <c r="H21" s="76">
        <v>13088</v>
      </c>
      <c r="I21" s="80">
        <v>211</v>
      </c>
      <c r="J21" s="76">
        <f t="shared" si="12"/>
        <v>13299</v>
      </c>
      <c r="K21" s="85">
        <v>1445</v>
      </c>
      <c r="L21" s="322">
        <v>16589</v>
      </c>
      <c r="M21" s="80">
        <f t="shared" si="13"/>
        <v>18034</v>
      </c>
      <c r="N21" s="75"/>
      <c r="O21" s="81"/>
      <c r="Q21" s="81"/>
    </row>
    <row r="22" spans="1:17" ht="21" customHeight="1" thickBot="1">
      <c r="A22" s="134" t="s">
        <v>124</v>
      </c>
      <c r="B22" s="76">
        <v>20332</v>
      </c>
      <c r="C22" s="80">
        <v>3070</v>
      </c>
      <c r="D22" s="76">
        <f t="shared" si="10"/>
        <v>23402</v>
      </c>
      <c r="E22" s="80">
        <v>1500</v>
      </c>
      <c r="F22" s="76">
        <v>107</v>
      </c>
      <c r="G22" s="80">
        <f t="shared" si="11"/>
        <v>1607</v>
      </c>
      <c r="H22" s="76">
        <v>12219</v>
      </c>
      <c r="I22" s="80">
        <v>283</v>
      </c>
      <c r="J22" s="76">
        <f t="shared" si="12"/>
        <v>12502</v>
      </c>
      <c r="K22" s="85">
        <v>5782</v>
      </c>
      <c r="L22" s="322">
        <v>21134</v>
      </c>
      <c r="M22" s="80">
        <f t="shared" si="13"/>
        <v>26916</v>
      </c>
      <c r="N22" s="75"/>
      <c r="O22" s="81"/>
      <c r="Q22" s="81"/>
    </row>
    <row r="23" spans="1:17" ht="21" customHeight="1" thickBot="1">
      <c r="A23" s="134" t="s">
        <v>125</v>
      </c>
      <c r="B23" s="76">
        <v>201687</v>
      </c>
      <c r="C23" s="80">
        <v>40668</v>
      </c>
      <c r="D23" s="76">
        <f t="shared" si="10"/>
        <v>242355</v>
      </c>
      <c r="E23" s="80">
        <v>7104</v>
      </c>
      <c r="F23" s="76">
        <v>887</v>
      </c>
      <c r="G23" s="80">
        <f t="shared" si="11"/>
        <v>7991</v>
      </c>
      <c r="H23" s="76">
        <v>97260</v>
      </c>
      <c r="I23" s="80">
        <v>1986</v>
      </c>
      <c r="J23" s="76">
        <f t="shared" si="12"/>
        <v>99246</v>
      </c>
      <c r="K23" s="85">
        <v>7494</v>
      </c>
      <c r="L23" s="322">
        <v>127010</v>
      </c>
      <c r="M23" s="80">
        <f t="shared" si="13"/>
        <v>134504</v>
      </c>
      <c r="N23" s="75"/>
      <c r="O23" s="81"/>
      <c r="Q23" s="81"/>
    </row>
    <row r="24" spans="1:17" ht="21" customHeight="1" thickBot="1">
      <c r="A24" s="134" t="s">
        <v>126</v>
      </c>
      <c r="B24" s="76">
        <v>120455</v>
      </c>
      <c r="C24" s="80">
        <v>9993</v>
      </c>
      <c r="D24" s="76">
        <f t="shared" si="10"/>
        <v>130448</v>
      </c>
      <c r="E24" s="80">
        <v>6737</v>
      </c>
      <c r="F24" s="76">
        <v>354</v>
      </c>
      <c r="G24" s="80">
        <f t="shared" si="11"/>
        <v>7091</v>
      </c>
      <c r="H24" s="76">
        <v>58598</v>
      </c>
      <c r="I24" s="80">
        <v>996</v>
      </c>
      <c r="J24" s="76">
        <f t="shared" si="12"/>
        <v>59594</v>
      </c>
      <c r="K24" s="85">
        <v>7242</v>
      </c>
      <c r="L24" s="322">
        <v>78517</v>
      </c>
      <c r="M24" s="80">
        <f t="shared" si="13"/>
        <v>85759</v>
      </c>
      <c r="N24" s="75"/>
      <c r="O24" s="81"/>
      <c r="Q24" s="81"/>
    </row>
    <row r="25" spans="1:17" ht="21" customHeight="1" thickBot="1">
      <c r="A25" s="134" t="s">
        <v>127</v>
      </c>
      <c r="B25" s="76">
        <v>195092</v>
      </c>
      <c r="C25" s="80">
        <v>41796</v>
      </c>
      <c r="D25" s="76">
        <f t="shared" si="10"/>
        <v>236888</v>
      </c>
      <c r="E25" s="80">
        <v>6541</v>
      </c>
      <c r="F25" s="76">
        <v>896</v>
      </c>
      <c r="G25" s="80">
        <f t="shared" si="11"/>
        <v>7437</v>
      </c>
      <c r="H25" s="76">
        <v>87441</v>
      </c>
      <c r="I25" s="80">
        <v>1857</v>
      </c>
      <c r="J25" s="76">
        <f t="shared" si="12"/>
        <v>89298</v>
      </c>
      <c r="K25" s="85">
        <v>6866</v>
      </c>
      <c r="L25" s="322">
        <v>114896</v>
      </c>
      <c r="M25" s="80">
        <f t="shared" si="13"/>
        <v>121762</v>
      </c>
      <c r="N25" s="75"/>
      <c r="O25" s="81"/>
      <c r="Q25" s="81"/>
    </row>
    <row r="26" spans="1:17" ht="21" customHeight="1" thickBot="1">
      <c r="A26" s="134" t="s">
        <v>20</v>
      </c>
      <c r="B26" s="76">
        <v>119655</v>
      </c>
      <c r="C26" s="80">
        <v>23368</v>
      </c>
      <c r="D26" s="76">
        <f t="shared" si="10"/>
        <v>143023</v>
      </c>
      <c r="E26" s="80">
        <v>7091</v>
      </c>
      <c r="F26" s="76">
        <v>616</v>
      </c>
      <c r="G26" s="80">
        <f t="shared" si="11"/>
        <v>7707</v>
      </c>
      <c r="H26" s="76">
        <v>57203</v>
      </c>
      <c r="I26" s="80">
        <v>1032</v>
      </c>
      <c r="J26" s="76">
        <f t="shared" si="12"/>
        <v>58235</v>
      </c>
      <c r="K26" s="85">
        <v>8273</v>
      </c>
      <c r="L26" s="322">
        <v>80055</v>
      </c>
      <c r="M26" s="80">
        <f t="shared" si="13"/>
        <v>88328</v>
      </c>
      <c r="N26" s="75"/>
      <c r="O26" s="81"/>
      <c r="Q26" s="81"/>
    </row>
    <row r="27" spans="1:17" ht="21" customHeight="1" thickBot="1">
      <c r="A27" s="134" t="s">
        <v>128</v>
      </c>
      <c r="B27" s="76">
        <v>58151</v>
      </c>
      <c r="C27" s="80">
        <v>4282</v>
      </c>
      <c r="D27" s="76">
        <f t="shared" si="10"/>
        <v>62433</v>
      </c>
      <c r="E27" s="80">
        <v>3001</v>
      </c>
      <c r="F27" s="76">
        <v>133</v>
      </c>
      <c r="G27" s="80">
        <f t="shared" si="11"/>
        <v>3134</v>
      </c>
      <c r="H27" s="76">
        <v>22096</v>
      </c>
      <c r="I27" s="80">
        <v>269</v>
      </c>
      <c r="J27" s="76">
        <f t="shared" si="12"/>
        <v>22365</v>
      </c>
      <c r="K27" s="85">
        <v>2604</v>
      </c>
      <c r="L27" s="322">
        <v>29156</v>
      </c>
      <c r="M27" s="80">
        <f t="shared" si="13"/>
        <v>31760</v>
      </c>
      <c r="N27" s="75"/>
      <c r="O27" s="81"/>
      <c r="Q27" s="81"/>
    </row>
    <row r="28" spans="1:17" ht="21" customHeight="1" thickBot="1">
      <c r="A28" s="134" t="s">
        <v>22</v>
      </c>
      <c r="B28" s="76">
        <v>31240</v>
      </c>
      <c r="C28" s="80">
        <v>4249</v>
      </c>
      <c r="D28" s="76">
        <f t="shared" si="10"/>
        <v>35489</v>
      </c>
      <c r="E28" s="80">
        <v>2196</v>
      </c>
      <c r="F28" s="76">
        <v>139</v>
      </c>
      <c r="G28" s="80">
        <f t="shared" si="11"/>
        <v>2335</v>
      </c>
      <c r="H28" s="76">
        <v>15000</v>
      </c>
      <c r="I28" s="80">
        <v>194</v>
      </c>
      <c r="J28" s="76">
        <f t="shared" si="12"/>
        <v>15194</v>
      </c>
      <c r="K28" s="85">
        <v>2282</v>
      </c>
      <c r="L28" s="322">
        <v>20306</v>
      </c>
      <c r="M28" s="80">
        <f t="shared" si="13"/>
        <v>22588</v>
      </c>
      <c r="N28" s="75"/>
      <c r="O28" s="81"/>
      <c r="Q28" s="81"/>
    </row>
    <row r="29" spans="1:17" ht="21" customHeight="1" thickBot="1">
      <c r="A29" s="134" t="s">
        <v>129</v>
      </c>
      <c r="B29" s="76">
        <v>28309</v>
      </c>
      <c r="C29" s="80">
        <v>6891</v>
      </c>
      <c r="D29" s="76">
        <f t="shared" si="10"/>
        <v>35200</v>
      </c>
      <c r="E29" s="80">
        <v>2446</v>
      </c>
      <c r="F29" s="76">
        <v>203</v>
      </c>
      <c r="G29" s="80">
        <f t="shared" si="11"/>
        <v>2649</v>
      </c>
      <c r="H29" s="76">
        <v>14343</v>
      </c>
      <c r="I29" s="80">
        <v>318</v>
      </c>
      <c r="J29" s="76">
        <f t="shared" si="12"/>
        <v>14661</v>
      </c>
      <c r="K29" s="85">
        <v>2317</v>
      </c>
      <c r="L29" s="322">
        <v>19451</v>
      </c>
      <c r="M29" s="80">
        <f t="shared" si="13"/>
        <v>21768</v>
      </c>
      <c r="N29" s="75"/>
      <c r="O29" s="81"/>
      <c r="Q29" s="81"/>
    </row>
    <row r="30" spans="1:17" ht="21" customHeight="1" thickBot="1">
      <c r="A30" s="134" t="s">
        <v>130</v>
      </c>
      <c r="B30" s="76">
        <v>63213</v>
      </c>
      <c r="C30" s="80">
        <v>13031</v>
      </c>
      <c r="D30" s="76">
        <f t="shared" si="10"/>
        <v>76244</v>
      </c>
      <c r="E30" s="80">
        <v>3381</v>
      </c>
      <c r="F30" s="76">
        <v>380</v>
      </c>
      <c r="G30" s="80">
        <f t="shared" si="11"/>
        <v>3761</v>
      </c>
      <c r="H30" s="76">
        <v>33970</v>
      </c>
      <c r="I30" s="80">
        <v>828</v>
      </c>
      <c r="J30" s="76">
        <f t="shared" si="12"/>
        <v>34798</v>
      </c>
      <c r="K30" s="85">
        <v>5297</v>
      </c>
      <c r="L30" s="322">
        <v>46378</v>
      </c>
      <c r="M30" s="80">
        <f t="shared" si="13"/>
        <v>51675</v>
      </c>
      <c r="N30" s="75"/>
      <c r="O30" s="81"/>
      <c r="Q30" s="81"/>
    </row>
    <row r="31" spans="1:17" ht="21" customHeight="1" thickBot="1">
      <c r="A31" s="134" t="s">
        <v>131</v>
      </c>
      <c r="B31" s="76">
        <v>38464</v>
      </c>
      <c r="C31" s="80">
        <v>6810</v>
      </c>
      <c r="D31" s="76">
        <f t="shared" si="10"/>
        <v>45274</v>
      </c>
      <c r="E31" s="80">
        <v>2477</v>
      </c>
      <c r="F31" s="76">
        <v>161</v>
      </c>
      <c r="G31" s="80">
        <f t="shared" si="11"/>
        <v>2638</v>
      </c>
      <c r="H31" s="76">
        <v>21854</v>
      </c>
      <c r="I31" s="80">
        <v>373</v>
      </c>
      <c r="J31" s="76">
        <f t="shared" si="12"/>
        <v>22227</v>
      </c>
      <c r="K31" s="85">
        <v>3272</v>
      </c>
      <c r="L31" s="322">
        <v>30872</v>
      </c>
      <c r="M31" s="80">
        <f t="shared" si="13"/>
        <v>34144</v>
      </c>
      <c r="N31" s="75"/>
      <c r="O31" s="81"/>
      <c r="Q31" s="81"/>
    </row>
    <row r="32" spans="1:17" ht="21" customHeight="1" thickBot="1">
      <c r="A32" s="136" t="s">
        <v>56</v>
      </c>
      <c r="B32" s="76">
        <v>9752</v>
      </c>
      <c r="C32" s="80">
        <v>1095</v>
      </c>
      <c r="D32" s="76">
        <f t="shared" si="10"/>
        <v>10847</v>
      </c>
      <c r="E32" s="80">
        <v>977</v>
      </c>
      <c r="F32" s="76">
        <v>57</v>
      </c>
      <c r="G32" s="80">
        <f t="shared" si="11"/>
        <v>1034</v>
      </c>
      <c r="H32" s="76">
        <v>6126</v>
      </c>
      <c r="I32" s="80">
        <v>74</v>
      </c>
      <c r="J32" s="76">
        <f t="shared" si="12"/>
        <v>6200</v>
      </c>
      <c r="K32" s="85">
        <v>1305</v>
      </c>
      <c r="L32" s="322">
        <v>9487</v>
      </c>
      <c r="M32" s="80">
        <f t="shared" si="13"/>
        <v>10792</v>
      </c>
      <c r="N32" s="75"/>
      <c r="O32" s="81"/>
      <c r="Q32" s="81"/>
    </row>
    <row r="33" spans="1:17" ht="21" customHeight="1" thickBot="1">
      <c r="A33" s="134" t="s">
        <v>132</v>
      </c>
      <c r="B33" s="76">
        <v>32505</v>
      </c>
      <c r="C33" s="80">
        <v>5655</v>
      </c>
      <c r="D33" s="76">
        <f t="shared" si="10"/>
        <v>38160</v>
      </c>
      <c r="E33" s="80">
        <v>2885</v>
      </c>
      <c r="F33" s="76">
        <v>241</v>
      </c>
      <c r="G33" s="80">
        <f t="shared" si="11"/>
        <v>3126</v>
      </c>
      <c r="H33" s="76">
        <v>17808</v>
      </c>
      <c r="I33" s="80">
        <v>442</v>
      </c>
      <c r="J33" s="76">
        <f t="shared" si="12"/>
        <v>18250</v>
      </c>
      <c r="K33" s="85">
        <v>3013</v>
      </c>
      <c r="L33" s="322">
        <v>24626</v>
      </c>
      <c r="M33" s="80">
        <f t="shared" si="13"/>
        <v>27639</v>
      </c>
      <c r="N33" s="75"/>
      <c r="O33" s="81"/>
      <c r="Q33" s="81"/>
    </row>
    <row r="34" spans="1:17" ht="21" customHeight="1" thickBot="1">
      <c r="A34" s="134" t="s">
        <v>133</v>
      </c>
      <c r="B34" s="76">
        <v>93990</v>
      </c>
      <c r="C34" s="80">
        <v>18981</v>
      </c>
      <c r="D34" s="76">
        <f t="shared" si="10"/>
        <v>112971</v>
      </c>
      <c r="E34" s="80">
        <v>6614</v>
      </c>
      <c r="F34" s="76">
        <v>580</v>
      </c>
      <c r="G34" s="80">
        <f t="shared" si="11"/>
        <v>7194</v>
      </c>
      <c r="H34" s="76">
        <v>41367</v>
      </c>
      <c r="I34" s="80">
        <v>1257</v>
      </c>
      <c r="J34" s="76">
        <f t="shared" si="12"/>
        <v>42624</v>
      </c>
      <c r="K34" s="85">
        <v>3967</v>
      </c>
      <c r="L34" s="322">
        <v>54072</v>
      </c>
      <c r="M34" s="80">
        <f t="shared" si="13"/>
        <v>58039</v>
      </c>
      <c r="N34" s="75"/>
      <c r="O34" s="81"/>
      <c r="Q34" s="81"/>
    </row>
    <row r="35" spans="1:17" ht="21" customHeight="1" thickBot="1">
      <c r="A35" s="134" t="s">
        <v>24</v>
      </c>
      <c r="B35" s="76">
        <v>41653</v>
      </c>
      <c r="C35" s="80">
        <v>5885</v>
      </c>
      <c r="D35" s="76">
        <f t="shared" si="10"/>
        <v>47538</v>
      </c>
      <c r="E35" s="80">
        <v>2314</v>
      </c>
      <c r="F35" s="76">
        <v>144</v>
      </c>
      <c r="G35" s="80">
        <f t="shared" si="11"/>
        <v>2458</v>
      </c>
      <c r="H35" s="76">
        <v>21596</v>
      </c>
      <c r="I35" s="80">
        <v>258</v>
      </c>
      <c r="J35" s="76">
        <f t="shared" si="12"/>
        <v>21854</v>
      </c>
      <c r="K35" s="85">
        <v>3633</v>
      </c>
      <c r="L35" s="322">
        <v>30558</v>
      </c>
      <c r="M35" s="80">
        <f t="shared" si="13"/>
        <v>34191</v>
      </c>
      <c r="N35" s="75"/>
      <c r="O35" s="81"/>
      <c r="Q35" s="81"/>
    </row>
    <row r="36" spans="1:17" ht="21" customHeight="1" thickBot="1">
      <c r="A36" s="134" t="s">
        <v>25</v>
      </c>
      <c r="B36" s="76">
        <v>112587</v>
      </c>
      <c r="C36" s="80">
        <v>16832</v>
      </c>
      <c r="D36" s="76">
        <f t="shared" si="10"/>
        <v>129419</v>
      </c>
      <c r="E36" s="80">
        <v>7742</v>
      </c>
      <c r="F36" s="76">
        <v>713</v>
      </c>
      <c r="G36" s="80">
        <f t="shared" si="11"/>
        <v>8455</v>
      </c>
      <c r="H36" s="76">
        <v>48168</v>
      </c>
      <c r="I36" s="80">
        <v>1285</v>
      </c>
      <c r="J36" s="76">
        <f t="shared" si="12"/>
        <v>49453</v>
      </c>
      <c r="K36" s="85">
        <v>5300</v>
      </c>
      <c r="L36" s="322">
        <v>63354</v>
      </c>
      <c r="M36" s="80">
        <f t="shared" si="13"/>
        <v>68654</v>
      </c>
      <c r="N36" s="75"/>
      <c r="O36" s="81"/>
      <c r="Q36" s="81"/>
    </row>
    <row r="37" spans="1:17" ht="21" customHeight="1" thickBot="1">
      <c r="A37" s="134" t="s">
        <v>134</v>
      </c>
      <c r="B37" s="76">
        <v>61708</v>
      </c>
      <c r="C37" s="80">
        <v>6945</v>
      </c>
      <c r="D37" s="76">
        <f t="shared" si="10"/>
        <v>68653</v>
      </c>
      <c r="E37" s="80">
        <v>3371</v>
      </c>
      <c r="F37" s="76">
        <v>260</v>
      </c>
      <c r="G37" s="80">
        <f t="shared" si="11"/>
        <v>3631</v>
      </c>
      <c r="H37" s="76">
        <v>22322</v>
      </c>
      <c r="I37" s="80">
        <v>262</v>
      </c>
      <c r="J37" s="76">
        <f t="shared" si="12"/>
        <v>22584</v>
      </c>
      <c r="K37" s="85">
        <v>2741</v>
      </c>
      <c r="L37" s="322">
        <v>29370</v>
      </c>
      <c r="M37" s="80">
        <f t="shared" si="13"/>
        <v>32111</v>
      </c>
      <c r="N37" s="75"/>
      <c r="O37" s="81"/>
      <c r="Q37" s="81"/>
    </row>
    <row r="38" spans="1:17" ht="21" customHeight="1" thickBot="1">
      <c r="A38" s="134" t="s">
        <v>26</v>
      </c>
      <c r="B38" s="76">
        <v>27281</v>
      </c>
      <c r="C38" s="80">
        <v>3252</v>
      </c>
      <c r="D38" s="76">
        <f t="shared" si="10"/>
        <v>30533</v>
      </c>
      <c r="E38" s="80">
        <v>1324</v>
      </c>
      <c r="F38" s="76">
        <v>87</v>
      </c>
      <c r="G38" s="80">
        <f t="shared" si="11"/>
        <v>1411</v>
      </c>
      <c r="H38" s="76">
        <v>13904</v>
      </c>
      <c r="I38" s="80">
        <v>226</v>
      </c>
      <c r="J38" s="76">
        <f t="shared" si="12"/>
        <v>14130</v>
      </c>
      <c r="K38" s="85">
        <v>3417</v>
      </c>
      <c r="L38" s="322">
        <v>21427</v>
      </c>
      <c r="M38" s="80">
        <f t="shared" si="13"/>
        <v>24844</v>
      </c>
      <c r="N38" s="75"/>
      <c r="O38" s="81"/>
      <c r="Q38" s="81"/>
    </row>
    <row r="39" spans="1:17" ht="21" customHeight="1" thickBot="1">
      <c r="A39" s="134" t="s">
        <v>27</v>
      </c>
      <c r="B39" s="76">
        <v>39613</v>
      </c>
      <c r="C39" s="80">
        <v>7276</v>
      </c>
      <c r="D39" s="76">
        <f t="shared" si="10"/>
        <v>46889</v>
      </c>
      <c r="E39" s="80">
        <v>3342</v>
      </c>
      <c r="F39" s="76">
        <v>286</v>
      </c>
      <c r="G39" s="80">
        <f t="shared" si="11"/>
        <v>3628</v>
      </c>
      <c r="H39" s="76">
        <v>20671</v>
      </c>
      <c r="I39" s="80">
        <v>332</v>
      </c>
      <c r="J39" s="76">
        <f t="shared" si="12"/>
        <v>21003</v>
      </c>
      <c r="K39" s="85">
        <v>2852</v>
      </c>
      <c r="L39" s="82">
        <v>27319</v>
      </c>
      <c r="M39" s="80">
        <f t="shared" si="13"/>
        <v>30171</v>
      </c>
      <c r="N39" s="75"/>
      <c r="O39" s="81"/>
      <c r="Q39" s="81"/>
    </row>
    <row r="40" spans="1:17" ht="19.5" thickBot="1">
      <c r="A40" s="134" t="s">
        <v>135</v>
      </c>
      <c r="B40" s="76">
        <v>56097</v>
      </c>
      <c r="C40" s="80">
        <v>7011</v>
      </c>
      <c r="D40" s="76">
        <f t="shared" si="10"/>
        <v>63108</v>
      </c>
      <c r="E40" s="80">
        <v>2918</v>
      </c>
      <c r="F40" s="76">
        <v>165</v>
      </c>
      <c r="G40" s="80">
        <f t="shared" si="11"/>
        <v>3083</v>
      </c>
      <c r="H40" s="76">
        <v>17674</v>
      </c>
      <c r="I40" s="80">
        <v>335</v>
      </c>
      <c r="J40" s="76">
        <f t="shared" si="12"/>
        <v>18009</v>
      </c>
      <c r="K40" s="85">
        <v>2595</v>
      </c>
      <c r="L40" s="82">
        <v>21947</v>
      </c>
      <c r="M40" s="80">
        <f t="shared" si="13"/>
        <v>24542</v>
      </c>
      <c r="O40" s="81"/>
    </row>
  </sheetData>
  <mergeCells count="6">
    <mergeCell ref="A1:M1"/>
    <mergeCell ref="A2:A3"/>
    <mergeCell ref="B2:D2"/>
    <mergeCell ref="E2:G2"/>
    <mergeCell ref="H2:J2"/>
    <mergeCell ref="K2:M2"/>
  </mergeCells>
  <printOptions horizontalCentered="1" verticalCentered="1"/>
  <pageMargins left="0.39370078740157483" right="0.59055118110236227" top="0.19685039370078741" bottom="0.39370078740157483" header="0" footer="0"/>
  <pageSetup paperSize="9" scale="7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90311-67A2-4FD2-B64F-E4B9EFE61CA9}">
  <sheetPr>
    <tabColor indexed="24"/>
    <pageSetUpPr fitToPage="1"/>
  </sheetPr>
  <dimension ref="A1:L49"/>
  <sheetViews>
    <sheetView rightToLeft="1" view="pageBreakPreview" zoomScale="60" workbookViewId="0">
      <selection sqref="A1:F1"/>
    </sheetView>
  </sheetViews>
  <sheetFormatPr defaultColWidth="16.140625" defaultRowHeight="22.5"/>
  <cols>
    <col min="1" max="1" width="18.5703125" style="28" customWidth="1"/>
    <col min="2" max="5" width="18" style="19" customWidth="1"/>
    <col min="6" max="6" width="22" style="19" customWidth="1"/>
    <col min="7" max="249" width="15.7109375" style="19" customWidth="1"/>
    <col min="250" max="250" width="18.5703125" style="19" customWidth="1"/>
    <col min="251" max="251" width="18" style="19" customWidth="1"/>
    <col min="252" max="254" width="16.140625" style="19"/>
    <col min="255" max="255" width="18.5703125" style="19" customWidth="1"/>
    <col min="256" max="259" width="18" style="19" customWidth="1"/>
    <col min="260" max="260" width="22" style="19" customWidth="1"/>
    <col min="261" max="505" width="15.7109375" style="19" customWidth="1"/>
    <col min="506" max="506" width="18.5703125" style="19" customWidth="1"/>
    <col min="507" max="507" width="18" style="19" customWidth="1"/>
    <col min="508" max="510" width="16.140625" style="19"/>
    <col min="511" max="511" width="18.5703125" style="19" customWidth="1"/>
    <col min="512" max="515" width="18" style="19" customWidth="1"/>
    <col min="516" max="516" width="22" style="19" customWidth="1"/>
    <col min="517" max="761" width="15.7109375" style="19" customWidth="1"/>
    <col min="762" max="762" width="18.5703125" style="19" customWidth="1"/>
    <col min="763" max="763" width="18" style="19" customWidth="1"/>
    <col min="764" max="766" width="16.140625" style="19"/>
    <col min="767" max="767" width="18.5703125" style="19" customWidth="1"/>
    <col min="768" max="771" width="18" style="19" customWidth="1"/>
    <col min="772" max="772" width="22" style="19" customWidth="1"/>
    <col min="773" max="1017" width="15.7109375" style="19" customWidth="1"/>
    <col min="1018" max="1018" width="18.5703125" style="19" customWidth="1"/>
    <col min="1019" max="1019" width="18" style="19" customWidth="1"/>
    <col min="1020" max="1022" width="16.140625" style="19"/>
    <col min="1023" max="1023" width="18.5703125" style="19" customWidth="1"/>
    <col min="1024" max="1027" width="18" style="19" customWidth="1"/>
    <col min="1028" max="1028" width="22" style="19" customWidth="1"/>
    <col min="1029" max="1273" width="15.7109375" style="19" customWidth="1"/>
    <col min="1274" max="1274" width="18.5703125" style="19" customWidth="1"/>
    <col min="1275" max="1275" width="18" style="19" customWidth="1"/>
    <col min="1276" max="1278" width="16.140625" style="19"/>
    <col min="1279" max="1279" width="18.5703125" style="19" customWidth="1"/>
    <col min="1280" max="1283" width="18" style="19" customWidth="1"/>
    <col min="1284" max="1284" width="22" style="19" customWidth="1"/>
    <col min="1285" max="1529" width="15.7109375" style="19" customWidth="1"/>
    <col min="1530" max="1530" width="18.5703125" style="19" customWidth="1"/>
    <col min="1531" max="1531" width="18" style="19" customWidth="1"/>
    <col min="1532" max="1534" width="16.140625" style="19"/>
    <col min="1535" max="1535" width="18.5703125" style="19" customWidth="1"/>
    <col min="1536" max="1539" width="18" style="19" customWidth="1"/>
    <col min="1540" max="1540" width="22" style="19" customWidth="1"/>
    <col min="1541" max="1785" width="15.7109375" style="19" customWidth="1"/>
    <col min="1786" max="1786" width="18.5703125" style="19" customWidth="1"/>
    <col min="1787" max="1787" width="18" style="19" customWidth="1"/>
    <col min="1788" max="1790" width="16.140625" style="19"/>
    <col min="1791" max="1791" width="18.5703125" style="19" customWidth="1"/>
    <col min="1792" max="1795" width="18" style="19" customWidth="1"/>
    <col min="1796" max="1796" width="22" style="19" customWidth="1"/>
    <col min="1797" max="2041" width="15.7109375" style="19" customWidth="1"/>
    <col min="2042" max="2042" width="18.5703125" style="19" customWidth="1"/>
    <col min="2043" max="2043" width="18" style="19" customWidth="1"/>
    <col min="2044" max="2046" width="16.140625" style="19"/>
    <col min="2047" max="2047" width="18.5703125" style="19" customWidth="1"/>
    <col min="2048" max="2051" width="18" style="19" customWidth="1"/>
    <col min="2052" max="2052" width="22" style="19" customWidth="1"/>
    <col min="2053" max="2297" width="15.7109375" style="19" customWidth="1"/>
    <col min="2298" max="2298" width="18.5703125" style="19" customWidth="1"/>
    <col min="2299" max="2299" width="18" style="19" customWidth="1"/>
    <col min="2300" max="2302" width="16.140625" style="19"/>
    <col min="2303" max="2303" width="18.5703125" style="19" customWidth="1"/>
    <col min="2304" max="2307" width="18" style="19" customWidth="1"/>
    <col min="2308" max="2308" width="22" style="19" customWidth="1"/>
    <col min="2309" max="2553" width="15.7109375" style="19" customWidth="1"/>
    <col min="2554" max="2554" width="18.5703125" style="19" customWidth="1"/>
    <col min="2555" max="2555" width="18" style="19" customWidth="1"/>
    <col min="2556" max="2558" width="16.140625" style="19"/>
    <col min="2559" max="2559" width="18.5703125" style="19" customWidth="1"/>
    <col min="2560" max="2563" width="18" style="19" customWidth="1"/>
    <col min="2564" max="2564" width="22" style="19" customWidth="1"/>
    <col min="2565" max="2809" width="15.7109375" style="19" customWidth="1"/>
    <col min="2810" max="2810" width="18.5703125" style="19" customWidth="1"/>
    <col min="2811" max="2811" width="18" style="19" customWidth="1"/>
    <col min="2812" max="2814" width="16.140625" style="19"/>
    <col min="2815" max="2815" width="18.5703125" style="19" customWidth="1"/>
    <col min="2816" max="2819" width="18" style="19" customWidth="1"/>
    <col min="2820" max="2820" width="22" style="19" customWidth="1"/>
    <col min="2821" max="3065" width="15.7109375" style="19" customWidth="1"/>
    <col min="3066" max="3066" width="18.5703125" style="19" customWidth="1"/>
    <col min="3067" max="3067" width="18" style="19" customWidth="1"/>
    <col min="3068" max="3070" width="16.140625" style="19"/>
    <col min="3071" max="3071" width="18.5703125" style="19" customWidth="1"/>
    <col min="3072" max="3075" width="18" style="19" customWidth="1"/>
    <col min="3076" max="3076" width="22" style="19" customWidth="1"/>
    <col min="3077" max="3321" width="15.7109375" style="19" customWidth="1"/>
    <col min="3322" max="3322" width="18.5703125" style="19" customWidth="1"/>
    <col min="3323" max="3323" width="18" style="19" customWidth="1"/>
    <col min="3324" max="3326" width="16.140625" style="19"/>
    <col min="3327" max="3327" width="18.5703125" style="19" customWidth="1"/>
    <col min="3328" max="3331" width="18" style="19" customWidth="1"/>
    <col min="3332" max="3332" width="22" style="19" customWidth="1"/>
    <col min="3333" max="3577" width="15.7109375" style="19" customWidth="1"/>
    <col min="3578" max="3578" width="18.5703125" style="19" customWidth="1"/>
    <col min="3579" max="3579" width="18" style="19" customWidth="1"/>
    <col min="3580" max="3582" width="16.140625" style="19"/>
    <col min="3583" max="3583" width="18.5703125" style="19" customWidth="1"/>
    <col min="3584" max="3587" width="18" style="19" customWidth="1"/>
    <col min="3588" max="3588" width="22" style="19" customWidth="1"/>
    <col min="3589" max="3833" width="15.7109375" style="19" customWidth="1"/>
    <col min="3834" max="3834" width="18.5703125" style="19" customWidth="1"/>
    <col min="3835" max="3835" width="18" style="19" customWidth="1"/>
    <col min="3836" max="3838" width="16.140625" style="19"/>
    <col min="3839" max="3839" width="18.5703125" style="19" customWidth="1"/>
    <col min="3840" max="3843" width="18" style="19" customWidth="1"/>
    <col min="3844" max="3844" width="22" style="19" customWidth="1"/>
    <col min="3845" max="4089" width="15.7109375" style="19" customWidth="1"/>
    <col min="4090" max="4090" width="18.5703125" style="19" customWidth="1"/>
    <col min="4091" max="4091" width="18" style="19" customWidth="1"/>
    <col min="4092" max="4094" width="16.140625" style="19"/>
    <col min="4095" max="4095" width="18.5703125" style="19" customWidth="1"/>
    <col min="4096" max="4099" width="18" style="19" customWidth="1"/>
    <col min="4100" max="4100" width="22" style="19" customWidth="1"/>
    <col min="4101" max="4345" width="15.7109375" style="19" customWidth="1"/>
    <col min="4346" max="4346" width="18.5703125" style="19" customWidth="1"/>
    <col min="4347" max="4347" width="18" style="19" customWidth="1"/>
    <col min="4348" max="4350" width="16.140625" style="19"/>
    <col min="4351" max="4351" width="18.5703125" style="19" customWidth="1"/>
    <col min="4352" max="4355" width="18" style="19" customWidth="1"/>
    <col min="4356" max="4356" width="22" style="19" customWidth="1"/>
    <col min="4357" max="4601" width="15.7109375" style="19" customWidth="1"/>
    <col min="4602" max="4602" width="18.5703125" style="19" customWidth="1"/>
    <col min="4603" max="4603" width="18" style="19" customWidth="1"/>
    <col min="4604" max="4606" width="16.140625" style="19"/>
    <col min="4607" max="4607" width="18.5703125" style="19" customWidth="1"/>
    <col min="4608" max="4611" width="18" style="19" customWidth="1"/>
    <col min="4612" max="4612" width="22" style="19" customWidth="1"/>
    <col min="4613" max="4857" width="15.7109375" style="19" customWidth="1"/>
    <col min="4858" max="4858" width="18.5703125" style="19" customWidth="1"/>
    <col min="4859" max="4859" width="18" style="19" customWidth="1"/>
    <col min="4860" max="4862" width="16.140625" style="19"/>
    <col min="4863" max="4863" width="18.5703125" style="19" customWidth="1"/>
    <col min="4864" max="4867" width="18" style="19" customWidth="1"/>
    <col min="4868" max="4868" width="22" style="19" customWidth="1"/>
    <col min="4869" max="5113" width="15.7109375" style="19" customWidth="1"/>
    <col min="5114" max="5114" width="18.5703125" style="19" customWidth="1"/>
    <col min="5115" max="5115" width="18" style="19" customWidth="1"/>
    <col min="5116" max="5118" width="16.140625" style="19"/>
    <col min="5119" max="5119" width="18.5703125" style="19" customWidth="1"/>
    <col min="5120" max="5123" width="18" style="19" customWidth="1"/>
    <col min="5124" max="5124" width="22" style="19" customWidth="1"/>
    <col min="5125" max="5369" width="15.7109375" style="19" customWidth="1"/>
    <col min="5370" max="5370" width="18.5703125" style="19" customWidth="1"/>
    <col min="5371" max="5371" width="18" style="19" customWidth="1"/>
    <col min="5372" max="5374" width="16.140625" style="19"/>
    <col min="5375" max="5375" width="18.5703125" style="19" customWidth="1"/>
    <col min="5376" max="5379" width="18" style="19" customWidth="1"/>
    <col min="5380" max="5380" width="22" style="19" customWidth="1"/>
    <col min="5381" max="5625" width="15.7109375" style="19" customWidth="1"/>
    <col min="5626" max="5626" width="18.5703125" style="19" customWidth="1"/>
    <col min="5627" max="5627" width="18" style="19" customWidth="1"/>
    <col min="5628" max="5630" width="16.140625" style="19"/>
    <col min="5631" max="5631" width="18.5703125" style="19" customWidth="1"/>
    <col min="5632" max="5635" width="18" style="19" customWidth="1"/>
    <col min="5636" max="5636" width="22" style="19" customWidth="1"/>
    <col min="5637" max="5881" width="15.7109375" style="19" customWidth="1"/>
    <col min="5882" max="5882" width="18.5703125" style="19" customWidth="1"/>
    <col min="5883" max="5883" width="18" style="19" customWidth="1"/>
    <col min="5884" max="5886" width="16.140625" style="19"/>
    <col min="5887" max="5887" width="18.5703125" style="19" customWidth="1"/>
    <col min="5888" max="5891" width="18" style="19" customWidth="1"/>
    <col min="5892" max="5892" width="22" style="19" customWidth="1"/>
    <col min="5893" max="6137" width="15.7109375" style="19" customWidth="1"/>
    <col min="6138" max="6138" width="18.5703125" style="19" customWidth="1"/>
    <col min="6139" max="6139" width="18" style="19" customWidth="1"/>
    <col min="6140" max="6142" width="16.140625" style="19"/>
    <col min="6143" max="6143" width="18.5703125" style="19" customWidth="1"/>
    <col min="6144" max="6147" width="18" style="19" customWidth="1"/>
    <col min="6148" max="6148" width="22" style="19" customWidth="1"/>
    <col min="6149" max="6393" width="15.7109375" style="19" customWidth="1"/>
    <col min="6394" max="6394" width="18.5703125" style="19" customWidth="1"/>
    <col min="6395" max="6395" width="18" style="19" customWidth="1"/>
    <col min="6396" max="6398" width="16.140625" style="19"/>
    <col min="6399" max="6399" width="18.5703125" style="19" customWidth="1"/>
    <col min="6400" max="6403" width="18" style="19" customWidth="1"/>
    <col min="6404" max="6404" width="22" style="19" customWidth="1"/>
    <col min="6405" max="6649" width="15.7109375" style="19" customWidth="1"/>
    <col min="6650" max="6650" width="18.5703125" style="19" customWidth="1"/>
    <col min="6651" max="6651" width="18" style="19" customWidth="1"/>
    <col min="6652" max="6654" width="16.140625" style="19"/>
    <col min="6655" max="6655" width="18.5703125" style="19" customWidth="1"/>
    <col min="6656" max="6659" width="18" style="19" customWidth="1"/>
    <col min="6660" max="6660" width="22" style="19" customWidth="1"/>
    <col min="6661" max="6905" width="15.7109375" style="19" customWidth="1"/>
    <col min="6906" max="6906" width="18.5703125" style="19" customWidth="1"/>
    <col min="6907" max="6907" width="18" style="19" customWidth="1"/>
    <col min="6908" max="6910" width="16.140625" style="19"/>
    <col min="6911" max="6911" width="18.5703125" style="19" customWidth="1"/>
    <col min="6912" max="6915" width="18" style="19" customWidth="1"/>
    <col min="6916" max="6916" width="22" style="19" customWidth="1"/>
    <col min="6917" max="7161" width="15.7109375" style="19" customWidth="1"/>
    <col min="7162" max="7162" width="18.5703125" style="19" customWidth="1"/>
    <col min="7163" max="7163" width="18" style="19" customWidth="1"/>
    <col min="7164" max="7166" width="16.140625" style="19"/>
    <col min="7167" max="7167" width="18.5703125" style="19" customWidth="1"/>
    <col min="7168" max="7171" width="18" style="19" customWidth="1"/>
    <col min="7172" max="7172" width="22" style="19" customWidth="1"/>
    <col min="7173" max="7417" width="15.7109375" style="19" customWidth="1"/>
    <col min="7418" max="7418" width="18.5703125" style="19" customWidth="1"/>
    <col min="7419" max="7419" width="18" style="19" customWidth="1"/>
    <col min="7420" max="7422" width="16.140625" style="19"/>
    <col min="7423" max="7423" width="18.5703125" style="19" customWidth="1"/>
    <col min="7424" max="7427" width="18" style="19" customWidth="1"/>
    <col min="7428" max="7428" width="22" style="19" customWidth="1"/>
    <col min="7429" max="7673" width="15.7109375" style="19" customWidth="1"/>
    <col min="7674" max="7674" width="18.5703125" style="19" customWidth="1"/>
    <col min="7675" max="7675" width="18" style="19" customWidth="1"/>
    <col min="7676" max="7678" width="16.140625" style="19"/>
    <col min="7679" max="7679" width="18.5703125" style="19" customWidth="1"/>
    <col min="7680" max="7683" width="18" style="19" customWidth="1"/>
    <col min="7684" max="7684" width="22" style="19" customWidth="1"/>
    <col min="7685" max="7929" width="15.7109375" style="19" customWidth="1"/>
    <col min="7930" max="7930" width="18.5703125" style="19" customWidth="1"/>
    <col min="7931" max="7931" width="18" style="19" customWidth="1"/>
    <col min="7932" max="7934" width="16.140625" style="19"/>
    <col min="7935" max="7935" width="18.5703125" style="19" customWidth="1"/>
    <col min="7936" max="7939" width="18" style="19" customWidth="1"/>
    <col min="7940" max="7940" width="22" style="19" customWidth="1"/>
    <col min="7941" max="8185" width="15.7109375" style="19" customWidth="1"/>
    <col min="8186" max="8186" width="18.5703125" style="19" customWidth="1"/>
    <col min="8187" max="8187" width="18" style="19" customWidth="1"/>
    <col min="8188" max="8190" width="16.140625" style="19"/>
    <col min="8191" max="8191" width="18.5703125" style="19" customWidth="1"/>
    <col min="8192" max="8195" width="18" style="19" customWidth="1"/>
    <col min="8196" max="8196" width="22" style="19" customWidth="1"/>
    <col min="8197" max="8441" width="15.7109375" style="19" customWidth="1"/>
    <col min="8442" max="8442" width="18.5703125" style="19" customWidth="1"/>
    <col min="8443" max="8443" width="18" style="19" customWidth="1"/>
    <col min="8444" max="8446" width="16.140625" style="19"/>
    <col min="8447" max="8447" width="18.5703125" style="19" customWidth="1"/>
    <col min="8448" max="8451" width="18" style="19" customWidth="1"/>
    <col min="8452" max="8452" width="22" style="19" customWidth="1"/>
    <col min="8453" max="8697" width="15.7109375" style="19" customWidth="1"/>
    <col min="8698" max="8698" width="18.5703125" style="19" customWidth="1"/>
    <col min="8699" max="8699" width="18" style="19" customWidth="1"/>
    <col min="8700" max="8702" width="16.140625" style="19"/>
    <col min="8703" max="8703" width="18.5703125" style="19" customWidth="1"/>
    <col min="8704" max="8707" width="18" style="19" customWidth="1"/>
    <col min="8708" max="8708" width="22" style="19" customWidth="1"/>
    <col min="8709" max="8953" width="15.7109375" style="19" customWidth="1"/>
    <col min="8954" max="8954" width="18.5703125" style="19" customWidth="1"/>
    <col min="8955" max="8955" width="18" style="19" customWidth="1"/>
    <col min="8956" max="8958" width="16.140625" style="19"/>
    <col min="8959" max="8959" width="18.5703125" style="19" customWidth="1"/>
    <col min="8960" max="8963" width="18" style="19" customWidth="1"/>
    <col min="8964" max="8964" width="22" style="19" customWidth="1"/>
    <col min="8965" max="9209" width="15.7109375" style="19" customWidth="1"/>
    <col min="9210" max="9210" width="18.5703125" style="19" customWidth="1"/>
    <col min="9211" max="9211" width="18" style="19" customWidth="1"/>
    <col min="9212" max="9214" width="16.140625" style="19"/>
    <col min="9215" max="9215" width="18.5703125" style="19" customWidth="1"/>
    <col min="9216" max="9219" width="18" style="19" customWidth="1"/>
    <col min="9220" max="9220" width="22" style="19" customWidth="1"/>
    <col min="9221" max="9465" width="15.7109375" style="19" customWidth="1"/>
    <col min="9466" max="9466" width="18.5703125" style="19" customWidth="1"/>
    <col min="9467" max="9467" width="18" style="19" customWidth="1"/>
    <col min="9468" max="9470" width="16.140625" style="19"/>
    <col min="9471" max="9471" width="18.5703125" style="19" customWidth="1"/>
    <col min="9472" max="9475" width="18" style="19" customWidth="1"/>
    <col min="9476" max="9476" width="22" style="19" customWidth="1"/>
    <col min="9477" max="9721" width="15.7109375" style="19" customWidth="1"/>
    <col min="9722" max="9722" width="18.5703125" style="19" customWidth="1"/>
    <col min="9723" max="9723" width="18" style="19" customWidth="1"/>
    <col min="9724" max="9726" width="16.140625" style="19"/>
    <col min="9727" max="9727" width="18.5703125" style="19" customWidth="1"/>
    <col min="9728" max="9731" width="18" style="19" customWidth="1"/>
    <col min="9732" max="9732" width="22" style="19" customWidth="1"/>
    <col min="9733" max="9977" width="15.7109375" style="19" customWidth="1"/>
    <col min="9978" max="9978" width="18.5703125" style="19" customWidth="1"/>
    <col min="9979" max="9979" width="18" style="19" customWidth="1"/>
    <col min="9980" max="9982" width="16.140625" style="19"/>
    <col min="9983" max="9983" width="18.5703125" style="19" customWidth="1"/>
    <col min="9984" max="9987" width="18" style="19" customWidth="1"/>
    <col min="9988" max="9988" width="22" style="19" customWidth="1"/>
    <col min="9989" max="10233" width="15.7109375" style="19" customWidth="1"/>
    <col min="10234" max="10234" width="18.5703125" style="19" customWidth="1"/>
    <col min="10235" max="10235" width="18" style="19" customWidth="1"/>
    <col min="10236" max="10238" width="16.140625" style="19"/>
    <col min="10239" max="10239" width="18.5703125" style="19" customWidth="1"/>
    <col min="10240" max="10243" width="18" style="19" customWidth="1"/>
    <col min="10244" max="10244" width="22" style="19" customWidth="1"/>
    <col min="10245" max="10489" width="15.7109375" style="19" customWidth="1"/>
    <col min="10490" max="10490" width="18.5703125" style="19" customWidth="1"/>
    <col min="10491" max="10491" width="18" style="19" customWidth="1"/>
    <col min="10492" max="10494" width="16.140625" style="19"/>
    <col min="10495" max="10495" width="18.5703125" style="19" customWidth="1"/>
    <col min="10496" max="10499" width="18" style="19" customWidth="1"/>
    <col min="10500" max="10500" width="22" style="19" customWidth="1"/>
    <col min="10501" max="10745" width="15.7109375" style="19" customWidth="1"/>
    <col min="10746" max="10746" width="18.5703125" style="19" customWidth="1"/>
    <col min="10747" max="10747" width="18" style="19" customWidth="1"/>
    <col min="10748" max="10750" width="16.140625" style="19"/>
    <col min="10751" max="10751" width="18.5703125" style="19" customWidth="1"/>
    <col min="10752" max="10755" width="18" style="19" customWidth="1"/>
    <col min="10756" max="10756" width="22" style="19" customWidth="1"/>
    <col min="10757" max="11001" width="15.7109375" style="19" customWidth="1"/>
    <col min="11002" max="11002" width="18.5703125" style="19" customWidth="1"/>
    <col min="11003" max="11003" width="18" style="19" customWidth="1"/>
    <col min="11004" max="11006" width="16.140625" style="19"/>
    <col min="11007" max="11007" width="18.5703125" style="19" customWidth="1"/>
    <col min="11008" max="11011" width="18" style="19" customWidth="1"/>
    <col min="11012" max="11012" width="22" style="19" customWidth="1"/>
    <col min="11013" max="11257" width="15.7109375" style="19" customWidth="1"/>
    <col min="11258" max="11258" width="18.5703125" style="19" customWidth="1"/>
    <col min="11259" max="11259" width="18" style="19" customWidth="1"/>
    <col min="11260" max="11262" width="16.140625" style="19"/>
    <col min="11263" max="11263" width="18.5703125" style="19" customWidth="1"/>
    <col min="11264" max="11267" width="18" style="19" customWidth="1"/>
    <col min="11268" max="11268" width="22" style="19" customWidth="1"/>
    <col min="11269" max="11513" width="15.7109375" style="19" customWidth="1"/>
    <col min="11514" max="11514" width="18.5703125" style="19" customWidth="1"/>
    <col min="11515" max="11515" width="18" style="19" customWidth="1"/>
    <col min="11516" max="11518" width="16.140625" style="19"/>
    <col min="11519" max="11519" width="18.5703125" style="19" customWidth="1"/>
    <col min="11520" max="11523" width="18" style="19" customWidth="1"/>
    <col min="11524" max="11524" width="22" style="19" customWidth="1"/>
    <col min="11525" max="11769" width="15.7109375" style="19" customWidth="1"/>
    <col min="11770" max="11770" width="18.5703125" style="19" customWidth="1"/>
    <col min="11771" max="11771" width="18" style="19" customWidth="1"/>
    <col min="11772" max="11774" width="16.140625" style="19"/>
    <col min="11775" max="11775" width="18.5703125" style="19" customWidth="1"/>
    <col min="11776" max="11779" width="18" style="19" customWidth="1"/>
    <col min="11780" max="11780" width="22" style="19" customWidth="1"/>
    <col min="11781" max="12025" width="15.7109375" style="19" customWidth="1"/>
    <col min="12026" max="12026" width="18.5703125" style="19" customWidth="1"/>
    <col min="12027" max="12027" width="18" style="19" customWidth="1"/>
    <col min="12028" max="12030" width="16.140625" style="19"/>
    <col min="12031" max="12031" width="18.5703125" style="19" customWidth="1"/>
    <col min="12032" max="12035" width="18" style="19" customWidth="1"/>
    <col min="12036" max="12036" width="22" style="19" customWidth="1"/>
    <col min="12037" max="12281" width="15.7109375" style="19" customWidth="1"/>
    <col min="12282" max="12282" width="18.5703125" style="19" customWidth="1"/>
    <col min="12283" max="12283" width="18" style="19" customWidth="1"/>
    <col min="12284" max="12286" width="16.140625" style="19"/>
    <col min="12287" max="12287" width="18.5703125" style="19" customWidth="1"/>
    <col min="12288" max="12291" width="18" style="19" customWidth="1"/>
    <col min="12292" max="12292" width="22" style="19" customWidth="1"/>
    <col min="12293" max="12537" width="15.7109375" style="19" customWidth="1"/>
    <col min="12538" max="12538" width="18.5703125" style="19" customWidth="1"/>
    <col min="12539" max="12539" width="18" style="19" customWidth="1"/>
    <col min="12540" max="12542" width="16.140625" style="19"/>
    <col min="12543" max="12543" width="18.5703125" style="19" customWidth="1"/>
    <col min="12544" max="12547" width="18" style="19" customWidth="1"/>
    <col min="12548" max="12548" width="22" style="19" customWidth="1"/>
    <col min="12549" max="12793" width="15.7109375" style="19" customWidth="1"/>
    <col min="12794" max="12794" width="18.5703125" style="19" customWidth="1"/>
    <col min="12795" max="12795" width="18" style="19" customWidth="1"/>
    <col min="12796" max="12798" width="16.140625" style="19"/>
    <col min="12799" max="12799" width="18.5703125" style="19" customWidth="1"/>
    <col min="12800" max="12803" width="18" style="19" customWidth="1"/>
    <col min="12804" max="12804" width="22" style="19" customWidth="1"/>
    <col min="12805" max="13049" width="15.7109375" style="19" customWidth="1"/>
    <col min="13050" max="13050" width="18.5703125" style="19" customWidth="1"/>
    <col min="13051" max="13051" width="18" style="19" customWidth="1"/>
    <col min="13052" max="13054" width="16.140625" style="19"/>
    <col min="13055" max="13055" width="18.5703125" style="19" customWidth="1"/>
    <col min="13056" max="13059" width="18" style="19" customWidth="1"/>
    <col min="13060" max="13060" width="22" style="19" customWidth="1"/>
    <col min="13061" max="13305" width="15.7109375" style="19" customWidth="1"/>
    <col min="13306" max="13306" width="18.5703125" style="19" customWidth="1"/>
    <col min="13307" max="13307" width="18" style="19" customWidth="1"/>
    <col min="13308" max="13310" width="16.140625" style="19"/>
    <col min="13311" max="13311" width="18.5703125" style="19" customWidth="1"/>
    <col min="13312" max="13315" width="18" style="19" customWidth="1"/>
    <col min="13316" max="13316" width="22" style="19" customWidth="1"/>
    <col min="13317" max="13561" width="15.7109375" style="19" customWidth="1"/>
    <col min="13562" max="13562" width="18.5703125" style="19" customWidth="1"/>
    <col min="13563" max="13563" width="18" style="19" customWidth="1"/>
    <col min="13564" max="13566" width="16.140625" style="19"/>
    <col min="13567" max="13567" width="18.5703125" style="19" customWidth="1"/>
    <col min="13568" max="13571" width="18" style="19" customWidth="1"/>
    <col min="13572" max="13572" width="22" style="19" customWidth="1"/>
    <col min="13573" max="13817" width="15.7109375" style="19" customWidth="1"/>
    <col min="13818" max="13818" width="18.5703125" style="19" customWidth="1"/>
    <col min="13819" max="13819" width="18" style="19" customWidth="1"/>
    <col min="13820" max="13822" width="16.140625" style="19"/>
    <col min="13823" max="13823" width="18.5703125" style="19" customWidth="1"/>
    <col min="13824" max="13827" width="18" style="19" customWidth="1"/>
    <col min="13828" max="13828" width="22" style="19" customWidth="1"/>
    <col min="13829" max="14073" width="15.7109375" style="19" customWidth="1"/>
    <col min="14074" max="14074" width="18.5703125" style="19" customWidth="1"/>
    <col min="14075" max="14075" width="18" style="19" customWidth="1"/>
    <col min="14076" max="14078" width="16.140625" style="19"/>
    <col min="14079" max="14079" width="18.5703125" style="19" customWidth="1"/>
    <col min="14080" max="14083" width="18" style="19" customWidth="1"/>
    <col min="14084" max="14084" width="22" style="19" customWidth="1"/>
    <col min="14085" max="14329" width="15.7109375" style="19" customWidth="1"/>
    <col min="14330" max="14330" width="18.5703125" style="19" customWidth="1"/>
    <col min="14331" max="14331" width="18" style="19" customWidth="1"/>
    <col min="14332" max="14334" width="16.140625" style="19"/>
    <col min="14335" max="14335" width="18.5703125" style="19" customWidth="1"/>
    <col min="14336" max="14339" width="18" style="19" customWidth="1"/>
    <col min="14340" max="14340" width="22" style="19" customWidth="1"/>
    <col min="14341" max="14585" width="15.7109375" style="19" customWidth="1"/>
    <col min="14586" max="14586" width="18.5703125" style="19" customWidth="1"/>
    <col min="14587" max="14587" width="18" style="19" customWidth="1"/>
    <col min="14588" max="14590" width="16.140625" style="19"/>
    <col min="14591" max="14591" width="18.5703125" style="19" customWidth="1"/>
    <col min="14592" max="14595" width="18" style="19" customWidth="1"/>
    <col min="14596" max="14596" width="22" style="19" customWidth="1"/>
    <col min="14597" max="14841" width="15.7109375" style="19" customWidth="1"/>
    <col min="14842" max="14842" width="18.5703125" style="19" customWidth="1"/>
    <col min="14843" max="14843" width="18" style="19" customWidth="1"/>
    <col min="14844" max="14846" width="16.140625" style="19"/>
    <col min="14847" max="14847" width="18.5703125" style="19" customWidth="1"/>
    <col min="14848" max="14851" width="18" style="19" customWidth="1"/>
    <col min="14852" max="14852" width="22" style="19" customWidth="1"/>
    <col min="14853" max="15097" width="15.7109375" style="19" customWidth="1"/>
    <col min="15098" max="15098" width="18.5703125" style="19" customWidth="1"/>
    <col min="15099" max="15099" width="18" style="19" customWidth="1"/>
    <col min="15100" max="15102" width="16.140625" style="19"/>
    <col min="15103" max="15103" width="18.5703125" style="19" customWidth="1"/>
    <col min="15104" max="15107" width="18" style="19" customWidth="1"/>
    <col min="15108" max="15108" width="22" style="19" customWidth="1"/>
    <col min="15109" max="15353" width="15.7109375" style="19" customWidth="1"/>
    <col min="15354" max="15354" width="18.5703125" style="19" customWidth="1"/>
    <col min="15355" max="15355" width="18" style="19" customWidth="1"/>
    <col min="15356" max="15358" width="16.140625" style="19"/>
    <col min="15359" max="15359" width="18.5703125" style="19" customWidth="1"/>
    <col min="15360" max="15363" width="18" style="19" customWidth="1"/>
    <col min="15364" max="15364" width="22" style="19" customWidth="1"/>
    <col min="15365" max="15609" width="15.7109375" style="19" customWidth="1"/>
    <col min="15610" max="15610" width="18.5703125" style="19" customWidth="1"/>
    <col min="15611" max="15611" width="18" style="19" customWidth="1"/>
    <col min="15612" max="15614" width="16.140625" style="19"/>
    <col min="15615" max="15615" width="18.5703125" style="19" customWidth="1"/>
    <col min="15616" max="15619" width="18" style="19" customWidth="1"/>
    <col min="15620" max="15620" width="22" style="19" customWidth="1"/>
    <col min="15621" max="15865" width="15.7109375" style="19" customWidth="1"/>
    <col min="15866" max="15866" width="18.5703125" style="19" customWidth="1"/>
    <col min="15867" max="15867" width="18" style="19" customWidth="1"/>
    <col min="15868" max="15870" width="16.140625" style="19"/>
    <col min="15871" max="15871" width="18.5703125" style="19" customWidth="1"/>
    <col min="15872" max="15875" width="18" style="19" customWidth="1"/>
    <col min="15876" max="15876" width="22" style="19" customWidth="1"/>
    <col min="15877" max="16121" width="15.7109375" style="19" customWidth="1"/>
    <col min="16122" max="16122" width="18.5703125" style="19" customWidth="1"/>
    <col min="16123" max="16123" width="18" style="19" customWidth="1"/>
    <col min="16124" max="16126" width="16.140625" style="19"/>
    <col min="16127" max="16127" width="18.5703125" style="19" customWidth="1"/>
    <col min="16128" max="16131" width="18" style="19" customWidth="1"/>
    <col min="16132" max="16132" width="22" style="19" customWidth="1"/>
    <col min="16133" max="16377" width="15.7109375" style="19" customWidth="1"/>
    <col min="16378" max="16378" width="18.5703125" style="19" customWidth="1"/>
    <col min="16379" max="16379" width="18" style="19" customWidth="1"/>
    <col min="16380" max="16384" width="16.140625" style="19"/>
  </cols>
  <sheetData>
    <row r="1" spans="1:12" ht="33.75" customHeight="1" thickBot="1">
      <c r="A1" s="1007" t="s">
        <v>60</v>
      </c>
      <c r="B1" s="1007"/>
      <c r="C1" s="1007"/>
      <c r="D1" s="1007"/>
      <c r="E1" s="1007"/>
      <c r="F1" s="1007"/>
    </row>
    <row r="2" spans="1:12" ht="48" customHeight="1" thickBot="1">
      <c r="A2" s="116" t="s">
        <v>61</v>
      </c>
      <c r="B2" s="116" t="s">
        <v>32</v>
      </c>
      <c r="C2" s="116" t="s">
        <v>62</v>
      </c>
      <c r="D2" s="116" t="s">
        <v>63</v>
      </c>
      <c r="E2" s="116" t="s">
        <v>64</v>
      </c>
      <c r="F2" s="116" t="s">
        <v>65</v>
      </c>
    </row>
    <row r="3" spans="1:12" ht="21" customHeight="1">
      <c r="A3" s="2">
        <v>1395</v>
      </c>
      <c r="B3" s="3">
        <v>13779620</v>
      </c>
      <c r="C3" s="3">
        <v>9408019</v>
      </c>
      <c r="D3" s="3">
        <v>4020999</v>
      </c>
      <c r="E3" s="3">
        <v>204775</v>
      </c>
      <c r="F3" s="3">
        <v>145827</v>
      </c>
    </row>
    <row r="4" spans="1:12" ht="21" customHeight="1">
      <c r="A4" s="2">
        <v>1396</v>
      </c>
      <c r="B4" s="3">
        <v>13982954</v>
      </c>
      <c r="C4" s="3">
        <v>9608020</v>
      </c>
      <c r="D4" s="3">
        <v>4020450</v>
      </c>
      <c r="E4" s="3">
        <v>213032</v>
      </c>
      <c r="F4" s="3">
        <v>141452</v>
      </c>
    </row>
    <row r="5" spans="1:12" ht="21" customHeight="1">
      <c r="A5" s="2">
        <v>1397</v>
      </c>
      <c r="B5" s="3">
        <v>14029193</v>
      </c>
      <c r="C5" s="3">
        <v>9605188</v>
      </c>
      <c r="D5" s="3">
        <v>4031166</v>
      </c>
      <c r="E5" s="3">
        <v>246865</v>
      </c>
      <c r="F5" s="3">
        <v>145974</v>
      </c>
      <c r="L5" s="326"/>
    </row>
    <row r="6" spans="1:12" ht="21" customHeight="1">
      <c r="A6" s="2">
        <v>1398</v>
      </c>
      <c r="B6" s="3">
        <v>14373260</v>
      </c>
      <c r="C6" s="3">
        <v>9926267</v>
      </c>
      <c r="D6" s="3">
        <v>4070452</v>
      </c>
      <c r="E6" s="3">
        <v>225942</v>
      </c>
      <c r="F6" s="3">
        <v>150599</v>
      </c>
      <c r="L6" s="326"/>
    </row>
    <row r="7" spans="1:12" ht="21" customHeight="1">
      <c r="A7" s="2">
        <v>1399</v>
      </c>
      <c r="B7" s="3">
        <v>14584801</v>
      </c>
      <c r="C7" s="3">
        <v>10078073</v>
      </c>
      <c r="D7" s="3">
        <v>4133753</v>
      </c>
      <c r="E7" s="3">
        <v>213982</v>
      </c>
      <c r="F7" s="3">
        <v>158993</v>
      </c>
      <c r="L7" s="326"/>
    </row>
    <row r="8" spans="1:12" ht="21" customHeight="1">
      <c r="A8" s="2">
        <v>1400</v>
      </c>
      <c r="B8" s="3">
        <v>15130015</v>
      </c>
      <c r="C8" s="3">
        <v>10446759</v>
      </c>
      <c r="D8" s="3">
        <v>4355593</v>
      </c>
      <c r="E8" s="3">
        <v>173400</v>
      </c>
      <c r="F8" s="3">
        <v>154263</v>
      </c>
      <c r="L8" s="326"/>
    </row>
    <row r="9" spans="1:12" ht="21" customHeight="1" thickBot="1">
      <c r="A9" s="2">
        <v>1401</v>
      </c>
      <c r="B9" s="3">
        <f>SUM(B10:B42)</f>
        <v>15557137</v>
      </c>
      <c r="C9" s="3">
        <f>SUM(C10:C42)</f>
        <v>10777569</v>
      </c>
      <c r="D9" s="3">
        <f t="shared" ref="D9:F9" si="0">SUM(D10:D42)</f>
        <v>4463911</v>
      </c>
      <c r="E9" s="3">
        <f t="shared" si="0"/>
        <v>165102</v>
      </c>
      <c r="F9" s="3">
        <f t="shared" si="0"/>
        <v>150555</v>
      </c>
      <c r="L9" s="326"/>
    </row>
    <row r="10" spans="1:12" ht="21" customHeight="1" thickBot="1">
      <c r="A10" s="5" t="s">
        <v>41</v>
      </c>
      <c r="B10" s="10">
        <f t="shared" ref="B10:B42" si="1">C10+D10+E10+F10</f>
        <v>747751</v>
      </c>
      <c r="C10" s="7">
        <v>440684</v>
      </c>
      <c r="D10" s="6">
        <v>293918</v>
      </c>
      <c r="E10" s="7">
        <v>7677</v>
      </c>
      <c r="F10" s="6">
        <v>5472</v>
      </c>
      <c r="H10" s="20"/>
      <c r="L10" s="326"/>
    </row>
    <row r="11" spans="1:12" ht="21" customHeight="1" thickBot="1">
      <c r="A11" s="11" t="s">
        <v>42</v>
      </c>
      <c r="B11" s="29">
        <f t="shared" si="1"/>
        <v>402712</v>
      </c>
      <c r="C11" s="21">
        <v>227960</v>
      </c>
      <c r="D11" s="22">
        <v>163873</v>
      </c>
      <c r="E11" s="21">
        <v>6010</v>
      </c>
      <c r="F11" s="22">
        <v>4869</v>
      </c>
      <c r="H11" s="20"/>
      <c r="L11" s="326"/>
    </row>
    <row r="12" spans="1:12" ht="21" customHeight="1" thickBot="1">
      <c r="A12" s="11" t="s">
        <v>43</v>
      </c>
      <c r="B12" s="29">
        <f t="shared" si="1"/>
        <v>202271</v>
      </c>
      <c r="C12" s="21">
        <v>119212</v>
      </c>
      <c r="D12" s="22">
        <v>79848</v>
      </c>
      <c r="E12" s="21">
        <v>1624</v>
      </c>
      <c r="F12" s="22">
        <v>1587</v>
      </c>
      <c r="H12" s="20"/>
      <c r="L12" s="326"/>
    </row>
    <row r="13" spans="1:12" ht="21" customHeight="1" thickBot="1">
      <c r="A13" s="11" t="s">
        <v>0</v>
      </c>
      <c r="B13" s="29">
        <f t="shared" si="1"/>
        <v>1236878</v>
      </c>
      <c r="C13" s="21">
        <v>822715</v>
      </c>
      <c r="D13" s="22">
        <v>387707</v>
      </c>
      <c r="E13" s="21">
        <v>15062</v>
      </c>
      <c r="F13" s="22">
        <v>11394</v>
      </c>
      <c r="H13" s="20"/>
      <c r="L13" s="326"/>
    </row>
    <row r="14" spans="1:12" ht="21" customHeight="1" thickBot="1">
      <c r="A14" s="11" t="s">
        <v>33</v>
      </c>
      <c r="B14" s="29">
        <f t="shared" si="1"/>
        <v>513347</v>
      </c>
      <c r="C14" s="21">
        <v>337776</v>
      </c>
      <c r="D14" s="22">
        <v>161604</v>
      </c>
      <c r="E14" s="21">
        <v>10606</v>
      </c>
      <c r="F14" s="22">
        <v>3361</v>
      </c>
      <c r="H14" s="20"/>
      <c r="L14" s="326"/>
    </row>
    <row r="15" spans="1:12" ht="21" customHeight="1" thickBot="1">
      <c r="A15" s="11" t="s">
        <v>44</v>
      </c>
      <c r="B15" s="29">
        <f t="shared" si="1"/>
        <v>109891</v>
      </c>
      <c r="C15" s="21">
        <v>76362</v>
      </c>
      <c r="D15" s="22">
        <v>32184</v>
      </c>
      <c r="E15" s="21">
        <v>862</v>
      </c>
      <c r="F15" s="22">
        <v>483</v>
      </c>
      <c r="H15" s="20"/>
      <c r="L15" s="326"/>
    </row>
    <row r="16" spans="1:12" ht="21" customHeight="1" thickBot="1">
      <c r="A16" s="11" t="s">
        <v>1</v>
      </c>
      <c r="B16" s="29">
        <f t="shared" si="1"/>
        <v>348135</v>
      </c>
      <c r="C16" s="21">
        <v>300615</v>
      </c>
      <c r="D16" s="22">
        <v>45486</v>
      </c>
      <c r="E16" s="21">
        <v>1659</v>
      </c>
      <c r="F16" s="22">
        <v>375</v>
      </c>
      <c r="H16" s="20"/>
      <c r="L16" s="326"/>
    </row>
    <row r="17" spans="1:12" ht="21" customHeight="1" thickBot="1">
      <c r="A17" s="11" t="s">
        <v>45</v>
      </c>
      <c r="B17" s="29">
        <f t="shared" si="1"/>
        <v>160600</v>
      </c>
      <c r="C17" s="21">
        <v>87706</v>
      </c>
      <c r="D17" s="22">
        <v>70422</v>
      </c>
      <c r="E17" s="21">
        <v>1497</v>
      </c>
      <c r="F17" s="22">
        <v>975</v>
      </c>
      <c r="H17" s="20"/>
      <c r="L17" s="326"/>
    </row>
    <row r="18" spans="1:12" ht="21" customHeight="1" thickBot="1">
      <c r="A18" s="11" t="s">
        <v>46</v>
      </c>
      <c r="B18" s="29">
        <f t="shared" si="1"/>
        <v>132587</v>
      </c>
      <c r="C18" s="21">
        <v>92743</v>
      </c>
      <c r="D18" s="22">
        <v>37534</v>
      </c>
      <c r="E18" s="21">
        <v>1002</v>
      </c>
      <c r="F18" s="22">
        <v>1308</v>
      </c>
      <c r="H18" s="20"/>
      <c r="L18" s="326"/>
    </row>
    <row r="19" spans="1:12" ht="21" customHeight="1" thickBot="1">
      <c r="A19" s="11" t="s">
        <v>47</v>
      </c>
      <c r="B19" s="29">
        <f t="shared" si="1"/>
        <v>989646</v>
      </c>
      <c r="C19" s="21">
        <v>698517</v>
      </c>
      <c r="D19" s="22">
        <v>263817</v>
      </c>
      <c r="E19" s="21">
        <v>12757</v>
      </c>
      <c r="F19" s="22">
        <v>14555</v>
      </c>
      <c r="H19" s="20"/>
      <c r="L19" s="326"/>
    </row>
    <row r="20" spans="1:12" ht="21" customHeight="1" thickBot="1">
      <c r="A20" s="11" t="s">
        <v>28</v>
      </c>
      <c r="B20" s="29">
        <f t="shared" si="1"/>
        <v>107655</v>
      </c>
      <c r="C20" s="21">
        <v>71115</v>
      </c>
      <c r="D20" s="22">
        <v>34378</v>
      </c>
      <c r="E20" s="21">
        <v>1091</v>
      </c>
      <c r="F20" s="22">
        <v>1071</v>
      </c>
      <c r="H20" s="20"/>
      <c r="L20" s="326"/>
    </row>
    <row r="21" spans="1:12" ht="21" customHeight="1" thickBot="1">
      <c r="A21" s="11" t="s">
        <v>2</v>
      </c>
      <c r="B21" s="29">
        <f t="shared" si="1"/>
        <v>922963</v>
      </c>
      <c r="C21" s="21">
        <v>727357</v>
      </c>
      <c r="D21" s="22">
        <v>186323</v>
      </c>
      <c r="E21" s="21">
        <v>5387</v>
      </c>
      <c r="F21" s="22">
        <v>3896</v>
      </c>
      <c r="H21" s="20"/>
      <c r="L21" s="326"/>
    </row>
    <row r="22" spans="1:12" ht="21" customHeight="1" thickBot="1">
      <c r="A22" s="11" t="s">
        <v>3</v>
      </c>
      <c r="B22" s="29">
        <f t="shared" si="1"/>
        <v>203383</v>
      </c>
      <c r="C22" s="21">
        <v>127420</v>
      </c>
      <c r="D22" s="22">
        <v>72052</v>
      </c>
      <c r="E22" s="21">
        <v>2513</v>
      </c>
      <c r="F22" s="22">
        <v>1398</v>
      </c>
      <c r="H22" s="20"/>
      <c r="L22" s="326"/>
    </row>
    <row r="23" spans="1:12" ht="21" customHeight="1" thickBot="1">
      <c r="A23" s="11" t="s">
        <v>4</v>
      </c>
      <c r="B23" s="29">
        <f t="shared" si="1"/>
        <v>178858</v>
      </c>
      <c r="C23" s="21">
        <v>130633</v>
      </c>
      <c r="D23" s="22">
        <v>44633</v>
      </c>
      <c r="E23" s="21">
        <v>2243</v>
      </c>
      <c r="F23" s="22">
        <v>1349</v>
      </c>
      <c r="H23" s="20"/>
      <c r="L23" s="326"/>
    </row>
    <row r="24" spans="1:12" ht="21" customHeight="1" thickBot="1">
      <c r="A24" s="11" t="s">
        <v>48</v>
      </c>
      <c r="B24" s="29">
        <f t="shared" si="1"/>
        <v>239441</v>
      </c>
      <c r="C24" s="21">
        <v>197015</v>
      </c>
      <c r="D24" s="22">
        <v>39296</v>
      </c>
      <c r="E24" s="21">
        <v>909</v>
      </c>
      <c r="F24" s="22">
        <v>2221</v>
      </c>
      <c r="H24" s="20"/>
      <c r="L24" s="326"/>
    </row>
    <row r="25" spans="1:12" ht="21" customHeight="1" thickBot="1">
      <c r="A25" s="11" t="s">
        <v>49</v>
      </c>
      <c r="B25" s="29">
        <f t="shared" si="1"/>
        <v>1417871</v>
      </c>
      <c r="C25" s="21">
        <v>1094049</v>
      </c>
      <c r="D25" s="22">
        <v>309676</v>
      </c>
      <c r="E25" s="21">
        <v>12766</v>
      </c>
      <c r="F25" s="22">
        <v>1380</v>
      </c>
      <c r="G25" s="24"/>
      <c r="H25" s="20"/>
      <c r="L25" s="326"/>
    </row>
    <row r="26" spans="1:12" ht="21" customHeight="1" thickBot="1">
      <c r="A26" s="11" t="s">
        <v>50</v>
      </c>
      <c r="B26" s="29">
        <f t="shared" si="1"/>
        <v>728868</v>
      </c>
      <c r="C26" s="21">
        <v>525635</v>
      </c>
      <c r="D26" s="22">
        <v>190060</v>
      </c>
      <c r="E26" s="21">
        <v>12518</v>
      </c>
      <c r="F26" s="22">
        <v>655</v>
      </c>
      <c r="H26" s="20"/>
      <c r="L26" s="326"/>
    </row>
    <row r="27" spans="1:12" ht="21" customHeight="1" thickBot="1">
      <c r="A27" s="11" t="s">
        <v>51</v>
      </c>
      <c r="B27" s="29">
        <f t="shared" si="1"/>
        <v>1465882</v>
      </c>
      <c r="C27" s="21">
        <v>1159308</v>
      </c>
      <c r="D27" s="22">
        <v>277832</v>
      </c>
      <c r="E27" s="21">
        <v>10765</v>
      </c>
      <c r="F27" s="22">
        <v>17977</v>
      </c>
      <c r="H27" s="20"/>
      <c r="L27" s="326"/>
    </row>
    <row r="28" spans="1:12" ht="21" customHeight="1" thickBot="1">
      <c r="A28" s="11" t="s">
        <v>5</v>
      </c>
      <c r="B28" s="29">
        <f t="shared" si="1"/>
        <v>825377</v>
      </c>
      <c r="C28" s="21">
        <v>509769</v>
      </c>
      <c r="D28" s="22">
        <v>298253</v>
      </c>
      <c r="E28" s="21">
        <v>10640</v>
      </c>
      <c r="F28" s="22">
        <v>6715</v>
      </c>
      <c r="H28" s="20"/>
      <c r="L28" s="326"/>
    </row>
    <row r="29" spans="1:12" ht="21" customHeight="1" thickBot="1">
      <c r="A29" s="11" t="s">
        <v>52</v>
      </c>
      <c r="B29" s="29">
        <f t="shared" si="1"/>
        <v>269234</v>
      </c>
      <c r="C29" s="21">
        <v>183044</v>
      </c>
      <c r="D29" s="22">
        <v>80154</v>
      </c>
      <c r="E29" s="21">
        <v>4427</v>
      </c>
      <c r="F29" s="22">
        <v>1609</v>
      </c>
      <c r="H29" s="20"/>
      <c r="L29" s="326"/>
    </row>
    <row r="30" spans="1:12" ht="21" customHeight="1" thickBot="1">
      <c r="A30" s="11" t="s">
        <v>6</v>
      </c>
      <c r="B30" s="29">
        <f t="shared" si="1"/>
        <v>251865</v>
      </c>
      <c r="C30" s="21">
        <v>149965</v>
      </c>
      <c r="D30" s="22">
        <v>62965</v>
      </c>
      <c r="E30" s="21">
        <v>1309</v>
      </c>
      <c r="F30" s="22">
        <v>37626</v>
      </c>
      <c r="H30" s="20"/>
      <c r="L30" s="326"/>
    </row>
    <row r="31" spans="1:12" ht="21" customHeight="1" thickBot="1">
      <c r="A31" s="11" t="s">
        <v>53</v>
      </c>
      <c r="B31" s="29">
        <f t="shared" si="1"/>
        <v>218673</v>
      </c>
      <c r="C31" s="21">
        <v>118135</v>
      </c>
      <c r="D31" s="22">
        <v>94605</v>
      </c>
      <c r="E31" s="21">
        <v>3461</v>
      </c>
      <c r="F31" s="22">
        <v>2472</v>
      </c>
      <c r="H31" s="20"/>
      <c r="L31" s="326"/>
    </row>
    <row r="32" spans="1:12" ht="21" customHeight="1" thickBot="1">
      <c r="A32" s="11" t="s">
        <v>54</v>
      </c>
      <c r="B32" s="29">
        <f t="shared" si="1"/>
        <v>553301</v>
      </c>
      <c r="C32" s="21">
        <v>410424</v>
      </c>
      <c r="D32" s="22">
        <v>135986</v>
      </c>
      <c r="E32" s="21">
        <v>4006</v>
      </c>
      <c r="F32" s="22">
        <v>2885</v>
      </c>
      <c r="H32" s="20"/>
      <c r="L32" s="326"/>
    </row>
    <row r="33" spans="1:12" ht="21" customHeight="1" thickBot="1">
      <c r="A33" s="11" t="s">
        <v>55</v>
      </c>
      <c r="B33" s="29">
        <f t="shared" si="1"/>
        <v>259974</v>
      </c>
      <c r="C33" s="21">
        <v>150917</v>
      </c>
      <c r="D33" s="22">
        <v>103731</v>
      </c>
      <c r="E33" s="21">
        <v>3343</v>
      </c>
      <c r="F33" s="22">
        <v>1983</v>
      </c>
      <c r="H33" s="20"/>
      <c r="L33" s="326"/>
    </row>
    <row r="34" spans="1:12" ht="21" customHeight="1" thickBot="1">
      <c r="A34" s="11" t="s">
        <v>56</v>
      </c>
      <c r="B34" s="29">
        <f t="shared" si="1"/>
        <v>104608</v>
      </c>
      <c r="C34" s="21">
        <v>83269</v>
      </c>
      <c r="D34" s="22">
        <v>20245</v>
      </c>
      <c r="E34" s="21">
        <v>457</v>
      </c>
      <c r="F34" s="22">
        <v>637</v>
      </c>
      <c r="H34" s="20"/>
      <c r="L34" s="326"/>
    </row>
    <row r="35" spans="1:12" ht="21" customHeight="1" thickBot="1">
      <c r="A35" s="11" t="s">
        <v>7</v>
      </c>
      <c r="B35" s="29">
        <f t="shared" si="1"/>
        <v>279659</v>
      </c>
      <c r="C35" s="21">
        <v>184885</v>
      </c>
      <c r="D35" s="22">
        <v>86937</v>
      </c>
      <c r="E35" s="21">
        <v>3191</v>
      </c>
      <c r="F35" s="22">
        <v>4646</v>
      </c>
      <c r="H35" s="20"/>
      <c r="L35" s="326"/>
    </row>
    <row r="36" spans="1:12" ht="21" customHeight="1" thickBot="1">
      <c r="A36" s="11" t="s">
        <v>57</v>
      </c>
      <c r="B36" s="29">
        <f t="shared" si="1"/>
        <v>475222</v>
      </c>
      <c r="C36" s="21">
        <v>267948</v>
      </c>
      <c r="D36" s="22">
        <v>197322</v>
      </c>
      <c r="E36" s="21">
        <v>7415</v>
      </c>
      <c r="F36" s="22">
        <v>2537</v>
      </c>
      <c r="H36" s="20"/>
      <c r="L36" s="326"/>
    </row>
    <row r="37" spans="1:12" ht="21" customHeight="1" thickBot="1">
      <c r="A37" s="11" t="s">
        <v>8</v>
      </c>
      <c r="B37" s="29">
        <f t="shared" si="1"/>
        <v>235187</v>
      </c>
      <c r="C37" s="21">
        <v>136808</v>
      </c>
      <c r="D37" s="22">
        <v>94631</v>
      </c>
      <c r="E37" s="21">
        <v>1951</v>
      </c>
      <c r="F37" s="22">
        <v>1797</v>
      </c>
      <c r="H37" s="20"/>
      <c r="L37" s="326"/>
    </row>
    <row r="38" spans="1:12" ht="21" customHeight="1" thickBot="1">
      <c r="A38" s="11" t="s">
        <v>9</v>
      </c>
      <c r="B38" s="29">
        <f t="shared" si="1"/>
        <v>688301</v>
      </c>
      <c r="C38" s="21">
        <v>411735</v>
      </c>
      <c r="D38" s="22">
        <v>263957</v>
      </c>
      <c r="E38" s="21">
        <v>8234</v>
      </c>
      <c r="F38" s="22">
        <v>4375</v>
      </c>
      <c r="H38" s="20"/>
      <c r="L38" s="326"/>
    </row>
    <row r="39" spans="1:12" ht="21" customHeight="1" thickBot="1">
      <c r="A39" s="11" t="s">
        <v>58</v>
      </c>
      <c r="B39" s="29">
        <f t="shared" si="1"/>
        <v>337554</v>
      </c>
      <c r="C39" s="21">
        <v>230217</v>
      </c>
      <c r="D39" s="22">
        <v>102389</v>
      </c>
      <c r="E39" s="21">
        <v>3311</v>
      </c>
      <c r="F39" s="22">
        <v>1637</v>
      </c>
      <c r="H39" s="20"/>
    </row>
    <row r="40" spans="1:12" ht="21" customHeight="1" thickBot="1">
      <c r="A40" s="11" t="s">
        <v>10</v>
      </c>
      <c r="B40" s="29">
        <f t="shared" si="1"/>
        <v>339489</v>
      </c>
      <c r="C40" s="21">
        <v>294711</v>
      </c>
      <c r="D40" s="22">
        <v>40057</v>
      </c>
      <c r="E40" s="21">
        <v>2245</v>
      </c>
      <c r="F40" s="22">
        <v>2476</v>
      </c>
      <c r="H40" s="20"/>
    </row>
    <row r="41" spans="1:12" ht="21" customHeight="1" thickBot="1">
      <c r="A41" s="11" t="s">
        <v>11</v>
      </c>
      <c r="B41" s="29">
        <f t="shared" si="1"/>
        <v>262187</v>
      </c>
      <c r="C41" s="21">
        <v>141102</v>
      </c>
      <c r="D41" s="22">
        <v>116929</v>
      </c>
      <c r="E41" s="21">
        <v>1898</v>
      </c>
      <c r="F41" s="22">
        <v>2258</v>
      </c>
      <c r="H41" s="20"/>
    </row>
    <row r="42" spans="1:12" ht="21" customHeight="1" thickBot="1">
      <c r="A42" s="11" t="s">
        <v>59</v>
      </c>
      <c r="B42" s="29">
        <f t="shared" si="1"/>
        <v>347767</v>
      </c>
      <c r="C42" s="21">
        <v>267818</v>
      </c>
      <c r="D42" s="22">
        <v>75107</v>
      </c>
      <c r="E42" s="21">
        <v>2266</v>
      </c>
      <c r="F42" s="22">
        <v>2576</v>
      </c>
      <c r="H42" s="20"/>
    </row>
    <row r="43" spans="1:12" ht="21.75" customHeight="1">
      <c r="A43" s="1013" t="s">
        <v>66</v>
      </c>
      <c r="B43" s="1013"/>
      <c r="C43" s="1013"/>
      <c r="D43" s="1013"/>
      <c r="E43" s="1013"/>
      <c r="F43" s="1013"/>
      <c r="G43" s="25"/>
      <c r="H43" s="20"/>
    </row>
    <row r="44" spans="1:12" ht="30.75" customHeight="1">
      <c r="A44" s="26"/>
      <c r="B44" s="27"/>
      <c r="C44" s="27"/>
      <c r="D44" s="27"/>
      <c r="E44" s="27"/>
      <c r="F44" s="27"/>
    </row>
    <row r="45" spans="1:12" ht="27.75" customHeight="1">
      <c r="A45" s="1014"/>
      <c r="B45" s="1014"/>
      <c r="C45" s="1014"/>
      <c r="D45" s="1014"/>
      <c r="E45" s="1014"/>
      <c r="F45" s="27"/>
    </row>
    <row r="46" spans="1:12" ht="12.75" customHeight="1">
      <c r="A46" s="26"/>
      <c r="B46" s="27"/>
      <c r="C46" s="27"/>
      <c r="D46" s="27"/>
      <c r="E46" s="27"/>
      <c r="F46" s="27"/>
    </row>
    <row r="47" spans="1:12" ht="12.75" customHeight="1">
      <c r="A47" s="26"/>
      <c r="B47" s="27"/>
      <c r="C47" s="27"/>
      <c r="D47" s="27"/>
      <c r="E47" s="27"/>
      <c r="F47" s="27"/>
    </row>
    <row r="48" spans="1:12" ht="12.75" customHeight="1">
      <c r="A48" s="26"/>
      <c r="B48" s="27"/>
      <c r="C48" s="27"/>
      <c r="D48" s="27"/>
      <c r="E48" s="27"/>
      <c r="F48" s="27"/>
    </row>
    <row r="49" spans="1:6" ht="12.75" customHeight="1">
      <c r="A49" s="26"/>
      <c r="B49" s="27"/>
      <c r="C49" s="27"/>
      <c r="D49" s="27"/>
      <c r="E49" s="27"/>
      <c r="F49" s="27"/>
    </row>
  </sheetData>
  <mergeCells count="3">
    <mergeCell ref="A1:F1"/>
    <mergeCell ref="A43:F43"/>
    <mergeCell ref="A45:E45"/>
  </mergeCells>
  <printOptions horizontalCentered="1" verticalCentered="1"/>
  <pageMargins left="0.39370078740157483" right="0.59055118110236227" top="0.19685039370078741" bottom="0.39370078740157483" header="0" footer="0"/>
  <pageSetup paperSize="9" scale="83" orientation="portrait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D07AB-F70F-4D82-9CFA-E9A6D26EBB31}">
  <sheetPr>
    <tabColor rgb="FF9999FF"/>
    <pageSetUpPr fitToPage="1"/>
  </sheetPr>
  <dimension ref="A1:L44"/>
  <sheetViews>
    <sheetView rightToLeft="1" view="pageBreakPreview" zoomScale="60" zoomScaleNormal="100" workbookViewId="0">
      <selection sqref="A1:H1"/>
    </sheetView>
  </sheetViews>
  <sheetFormatPr defaultRowHeight="18"/>
  <cols>
    <col min="1" max="1" width="18.140625" style="163" customWidth="1"/>
    <col min="2" max="8" width="15" style="163" customWidth="1"/>
    <col min="9" max="245" width="9.140625" style="163"/>
    <col min="246" max="246" width="16.140625" style="163" customWidth="1"/>
    <col min="247" max="247" width="11.42578125" style="163" bestFit="1" customWidth="1"/>
    <col min="248" max="248" width="9.5703125" style="163" bestFit="1" customWidth="1"/>
    <col min="249" max="249" width="7.7109375" style="163" bestFit="1" customWidth="1"/>
    <col min="250" max="250" width="10.28515625" style="163" customWidth="1"/>
    <col min="251" max="251" width="9.140625" style="163"/>
    <col min="252" max="252" width="10" style="163" bestFit="1" customWidth="1"/>
    <col min="253" max="253" width="11" style="163" bestFit="1" customWidth="1"/>
    <col min="254" max="254" width="12.7109375" style="163" customWidth="1"/>
    <col min="255" max="255" width="12.28515625" style="163" customWidth="1"/>
    <col min="256" max="256" width="14.42578125" style="163" bestFit="1" customWidth="1"/>
    <col min="257" max="257" width="13" style="163" bestFit="1" customWidth="1"/>
    <col min="258" max="258" width="10.5703125" style="163" bestFit="1" customWidth="1"/>
    <col min="259" max="501" width="9.140625" style="163"/>
    <col min="502" max="502" width="16.140625" style="163" customWidth="1"/>
    <col min="503" max="503" width="11.42578125" style="163" bestFit="1" customWidth="1"/>
    <col min="504" max="504" width="9.5703125" style="163" bestFit="1" customWidth="1"/>
    <col min="505" max="505" width="7.7109375" style="163" bestFit="1" customWidth="1"/>
    <col min="506" max="506" width="10.28515625" style="163" customWidth="1"/>
    <col min="507" max="507" width="9.140625" style="163"/>
    <col min="508" max="508" width="10" style="163" bestFit="1" customWidth="1"/>
    <col min="509" max="509" width="11" style="163" bestFit="1" customWidth="1"/>
    <col min="510" max="510" width="12.7109375" style="163" customWidth="1"/>
    <col min="511" max="511" width="12.28515625" style="163" customWidth="1"/>
    <col min="512" max="512" width="14.42578125" style="163" bestFit="1" customWidth="1"/>
    <col min="513" max="513" width="13" style="163" bestFit="1" customWidth="1"/>
    <col min="514" max="514" width="10.5703125" style="163" bestFit="1" customWidth="1"/>
    <col min="515" max="757" width="9.140625" style="163"/>
    <col min="758" max="758" width="16.140625" style="163" customWidth="1"/>
    <col min="759" max="759" width="11.42578125" style="163" bestFit="1" customWidth="1"/>
    <col min="760" max="760" width="9.5703125" style="163" bestFit="1" customWidth="1"/>
    <col min="761" max="761" width="7.7109375" style="163" bestFit="1" customWidth="1"/>
    <col min="762" max="762" width="10.28515625" style="163" customWidth="1"/>
    <col min="763" max="763" width="9.140625" style="163"/>
    <col min="764" max="764" width="10" style="163" bestFit="1" customWidth="1"/>
    <col min="765" max="765" width="11" style="163" bestFit="1" customWidth="1"/>
    <col min="766" max="766" width="12.7109375" style="163" customWidth="1"/>
    <col min="767" max="767" width="12.28515625" style="163" customWidth="1"/>
    <col min="768" max="768" width="14.42578125" style="163" bestFit="1" customWidth="1"/>
    <col min="769" max="769" width="13" style="163" bestFit="1" customWidth="1"/>
    <col min="770" max="770" width="10.5703125" style="163" bestFit="1" customWidth="1"/>
    <col min="771" max="1013" width="9.140625" style="163"/>
    <col min="1014" max="1014" width="16.140625" style="163" customWidth="1"/>
    <col min="1015" max="1015" width="11.42578125" style="163" bestFit="1" customWidth="1"/>
    <col min="1016" max="1016" width="9.5703125" style="163" bestFit="1" customWidth="1"/>
    <col min="1017" max="1017" width="7.7109375" style="163" bestFit="1" customWidth="1"/>
    <col min="1018" max="1018" width="10.28515625" style="163" customWidth="1"/>
    <col min="1019" max="1019" width="9.140625" style="163"/>
    <col min="1020" max="1020" width="10" style="163" bestFit="1" customWidth="1"/>
    <col min="1021" max="1021" width="11" style="163" bestFit="1" customWidth="1"/>
    <col min="1022" max="1022" width="12.7109375" style="163" customWidth="1"/>
    <col min="1023" max="1023" width="12.28515625" style="163" customWidth="1"/>
    <col min="1024" max="1024" width="14.42578125" style="163" bestFit="1" customWidth="1"/>
    <col min="1025" max="1025" width="13" style="163" bestFit="1" customWidth="1"/>
    <col min="1026" max="1026" width="10.5703125" style="163" bestFit="1" customWidth="1"/>
    <col min="1027" max="1269" width="9.140625" style="163"/>
    <col min="1270" max="1270" width="16.140625" style="163" customWidth="1"/>
    <col min="1271" max="1271" width="11.42578125" style="163" bestFit="1" customWidth="1"/>
    <col min="1272" max="1272" width="9.5703125" style="163" bestFit="1" customWidth="1"/>
    <col min="1273" max="1273" width="7.7109375" style="163" bestFit="1" customWidth="1"/>
    <col min="1274" max="1274" width="10.28515625" style="163" customWidth="1"/>
    <col min="1275" max="1275" width="9.140625" style="163"/>
    <col min="1276" max="1276" width="10" style="163" bestFit="1" customWidth="1"/>
    <col min="1277" max="1277" width="11" style="163" bestFit="1" customWidth="1"/>
    <col min="1278" max="1278" width="12.7109375" style="163" customWidth="1"/>
    <col min="1279" max="1279" width="12.28515625" style="163" customWidth="1"/>
    <col min="1280" max="1280" width="14.42578125" style="163" bestFit="1" customWidth="1"/>
    <col min="1281" max="1281" width="13" style="163" bestFit="1" customWidth="1"/>
    <col min="1282" max="1282" width="10.5703125" style="163" bestFit="1" customWidth="1"/>
    <col min="1283" max="1525" width="9.140625" style="163"/>
    <col min="1526" max="1526" width="16.140625" style="163" customWidth="1"/>
    <col min="1527" max="1527" width="11.42578125" style="163" bestFit="1" customWidth="1"/>
    <col min="1528" max="1528" width="9.5703125" style="163" bestFit="1" customWidth="1"/>
    <col min="1529" max="1529" width="7.7109375" style="163" bestFit="1" customWidth="1"/>
    <col min="1530" max="1530" width="10.28515625" style="163" customWidth="1"/>
    <col min="1531" max="1531" width="9.140625" style="163"/>
    <col min="1532" max="1532" width="10" style="163" bestFit="1" customWidth="1"/>
    <col min="1533" max="1533" width="11" style="163" bestFit="1" customWidth="1"/>
    <col min="1534" max="1534" width="12.7109375" style="163" customWidth="1"/>
    <col min="1535" max="1535" width="12.28515625" style="163" customWidth="1"/>
    <col min="1536" max="1536" width="14.42578125" style="163" bestFit="1" customWidth="1"/>
    <col min="1537" max="1537" width="13" style="163" bestFit="1" customWidth="1"/>
    <col min="1538" max="1538" width="10.5703125" style="163" bestFit="1" customWidth="1"/>
    <col min="1539" max="1781" width="9.140625" style="163"/>
    <col min="1782" max="1782" width="16.140625" style="163" customWidth="1"/>
    <col min="1783" max="1783" width="11.42578125" style="163" bestFit="1" customWidth="1"/>
    <col min="1784" max="1784" width="9.5703125" style="163" bestFit="1" customWidth="1"/>
    <col min="1785" max="1785" width="7.7109375" style="163" bestFit="1" customWidth="1"/>
    <col min="1786" max="1786" width="10.28515625" style="163" customWidth="1"/>
    <col min="1787" max="1787" width="9.140625" style="163"/>
    <col min="1788" max="1788" width="10" style="163" bestFit="1" customWidth="1"/>
    <col min="1789" max="1789" width="11" style="163" bestFit="1" customWidth="1"/>
    <col min="1790" max="1790" width="12.7109375" style="163" customWidth="1"/>
    <col min="1791" max="1791" width="12.28515625" style="163" customWidth="1"/>
    <col min="1792" max="1792" width="14.42578125" style="163" bestFit="1" customWidth="1"/>
    <col min="1793" max="1793" width="13" style="163" bestFit="1" customWidth="1"/>
    <col min="1794" max="1794" width="10.5703125" style="163" bestFit="1" customWidth="1"/>
    <col min="1795" max="2037" width="9.140625" style="163"/>
    <col min="2038" max="2038" width="16.140625" style="163" customWidth="1"/>
    <col min="2039" max="2039" width="11.42578125" style="163" bestFit="1" customWidth="1"/>
    <col min="2040" max="2040" width="9.5703125" style="163" bestFit="1" customWidth="1"/>
    <col min="2041" max="2041" width="7.7109375" style="163" bestFit="1" customWidth="1"/>
    <col min="2042" max="2042" width="10.28515625" style="163" customWidth="1"/>
    <col min="2043" max="2043" width="9.140625" style="163"/>
    <col min="2044" max="2044" width="10" style="163" bestFit="1" customWidth="1"/>
    <col min="2045" max="2045" width="11" style="163" bestFit="1" customWidth="1"/>
    <col min="2046" max="2046" width="12.7109375" style="163" customWidth="1"/>
    <col min="2047" max="2047" width="12.28515625" style="163" customWidth="1"/>
    <col min="2048" max="2048" width="14.42578125" style="163" bestFit="1" customWidth="1"/>
    <col min="2049" max="2049" width="13" style="163" bestFit="1" customWidth="1"/>
    <col min="2050" max="2050" width="10.5703125" style="163" bestFit="1" customWidth="1"/>
    <col min="2051" max="2293" width="9.140625" style="163"/>
    <col min="2294" max="2294" width="16.140625" style="163" customWidth="1"/>
    <col min="2295" max="2295" width="11.42578125" style="163" bestFit="1" customWidth="1"/>
    <col min="2296" max="2296" width="9.5703125" style="163" bestFit="1" customWidth="1"/>
    <col min="2297" max="2297" width="7.7109375" style="163" bestFit="1" customWidth="1"/>
    <col min="2298" max="2298" width="10.28515625" style="163" customWidth="1"/>
    <col min="2299" max="2299" width="9.140625" style="163"/>
    <col min="2300" max="2300" width="10" style="163" bestFit="1" customWidth="1"/>
    <col min="2301" max="2301" width="11" style="163" bestFit="1" customWidth="1"/>
    <col min="2302" max="2302" width="12.7109375" style="163" customWidth="1"/>
    <col min="2303" max="2303" width="12.28515625" style="163" customWidth="1"/>
    <col min="2304" max="2304" width="14.42578125" style="163" bestFit="1" customWidth="1"/>
    <col min="2305" max="2305" width="13" style="163" bestFit="1" customWidth="1"/>
    <col min="2306" max="2306" width="10.5703125" style="163" bestFit="1" customWidth="1"/>
    <col min="2307" max="2549" width="9.140625" style="163"/>
    <col min="2550" max="2550" width="16.140625" style="163" customWidth="1"/>
    <col min="2551" max="2551" width="11.42578125" style="163" bestFit="1" customWidth="1"/>
    <col min="2552" max="2552" width="9.5703125" style="163" bestFit="1" customWidth="1"/>
    <col min="2553" max="2553" width="7.7109375" style="163" bestFit="1" customWidth="1"/>
    <col min="2554" max="2554" width="10.28515625" style="163" customWidth="1"/>
    <col min="2555" max="2555" width="9.140625" style="163"/>
    <col min="2556" max="2556" width="10" style="163" bestFit="1" customWidth="1"/>
    <col min="2557" max="2557" width="11" style="163" bestFit="1" customWidth="1"/>
    <col min="2558" max="2558" width="12.7109375" style="163" customWidth="1"/>
    <col min="2559" max="2559" width="12.28515625" style="163" customWidth="1"/>
    <col min="2560" max="2560" width="14.42578125" style="163" bestFit="1" customWidth="1"/>
    <col min="2561" max="2561" width="13" style="163" bestFit="1" customWidth="1"/>
    <col min="2562" max="2562" width="10.5703125" style="163" bestFit="1" customWidth="1"/>
    <col min="2563" max="2805" width="9.140625" style="163"/>
    <col min="2806" max="2806" width="16.140625" style="163" customWidth="1"/>
    <col min="2807" max="2807" width="11.42578125" style="163" bestFit="1" customWidth="1"/>
    <col min="2808" max="2808" width="9.5703125" style="163" bestFit="1" customWidth="1"/>
    <col min="2809" max="2809" width="7.7109375" style="163" bestFit="1" customWidth="1"/>
    <col min="2810" max="2810" width="10.28515625" style="163" customWidth="1"/>
    <col min="2811" max="2811" width="9.140625" style="163"/>
    <col min="2812" max="2812" width="10" style="163" bestFit="1" customWidth="1"/>
    <col min="2813" max="2813" width="11" style="163" bestFit="1" customWidth="1"/>
    <col min="2814" max="2814" width="12.7109375" style="163" customWidth="1"/>
    <col min="2815" max="2815" width="12.28515625" style="163" customWidth="1"/>
    <col min="2816" max="2816" width="14.42578125" style="163" bestFit="1" customWidth="1"/>
    <col min="2817" max="2817" width="13" style="163" bestFit="1" customWidth="1"/>
    <col min="2818" max="2818" width="10.5703125" style="163" bestFit="1" customWidth="1"/>
    <col min="2819" max="3061" width="9.140625" style="163"/>
    <col min="3062" max="3062" width="16.140625" style="163" customWidth="1"/>
    <col min="3063" max="3063" width="11.42578125" style="163" bestFit="1" customWidth="1"/>
    <col min="3064" max="3064" width="9.5703125" style="163" bestFit="1" customWidth="1"/>
    <col min="3065" max="3065" width="7.7109375" style="163" bestFit="1" customWidth="1"/>
    <col min="3066" max="3066" width="10.28515625" style="163" customWidth="1"/>
    <col min="3067" max="3067" width="9.140625" style="163"/>
    <col min="3068" max="3068" width="10" style="163" bestFit="1" customWidth="1"/>
    <col min="3069" max="3069" width="11" style="163" bestFit="1" customWidth="1"/>
    <col min="3070" max="3070" width="12.7109375" style="163" customWidth="1"/>
    <col min="3071" max="3071" width="12.28515625" style="163" customWidth="1"/>
    <col min="3072" max="3072" width="14.42578125" style="163" bestFit="1" customWidth="1"/>
    <col min="3073" max="3073" width="13" style="163" bestFit="1" customWidth="1"/>
    <col min="3074" max="3074" width="10.5703125" style="163" bestFit="1" customWidth="1"/>
    <col min="3075" max="3317" width="9.140625" style="163"/>
    <col min="3318" max="3318" width="16.140625" style="163" customWidth="1"/>
    <col min="3319" max="3319" width="11.42578125" style="163" bestFit="1" customWidth="1"/>
    <col min="3320" max="3320" width="9.5703125" style="163" bestFit="1" customWidth="1"/>
    <col min="3321" max="3321" width="7.7109375" style="163" bestFit="1" customWidth="1"/>
    <col min="3322" max="3322" width="10.28515625" style="163" customWidth="1"/>
    <col min="3323" max="3323" width="9.140625" style="163"/>
    <col min="3324" max="3324" width="10" style="163" bestFit="1" customWidth="1"/>
    <col min="3325" max="3325" width="11" style="163" bestFit="1" customWidth="1"/>
    <col min="3326" max="3326" width="12.7109375" style="163" customWidth="1"/>
    <col min="3327" max="3327" width="12.28515625" style="163" customWidth="1"/>
    <col min="3328" max="3328" width="14.42578125" style="163" bestFit="1" customWidth="1"/>
    <col min="3329" max="3329" width="13" style="163" bestFit="1" customWidth="1"/>
    <col min="3330" max="3330" width="10.5703125" style="163" bestFit="1" customWidth="1"/>
    <col min="3331" max="3573" width="9.140625" style="163"/>
    <col min="3574" max="3574" width="16.140625" style="163" customWidth="1"/>
    <col min="3575" max="3575" width="11.42578125" style="163" bestFit="1" customWidth="1"/>
    <col min="3576" max="3576" width="9.5703125" style="163" bestFit="1" customWidth="1"/>
    <col min="3577" max="3577" width="7.7109375" style="163" bestFit="1" customWidth="1"/>
    <col min="3578" max="3578" width="10.28515625" style="163" customWidth="1"/>
    <col min="3579" max="3579" width="9.140625" style="163"/>
    <col min="3580" max="3580" width="10" style="163" bestFit="1" customWidth="1"/>
    <col min="3581" max="3581" width="11" style="163" bestFit="1" customWidth="1"/>
    <col min="3582" max="3582" width="12.7109375" style="163" customWidth="1"/>
    <col min="3583" max="3583" width="12.28515625" style="163" customWidth="1"/>
    <col min="3584" max="3584" width="14.42578125" style="163" bestFit="1" customWidth="1"/>
    <col min="3585" max="3585" width="13" style="163" bestFit="1" customWidth="1"/>
    <col min="3586" max="3586" width="10.5703125" style="163" bestFit="1" customWidth="1"/>
    <col min="3587" max="3829" width="9.140625" style="163"/>
    <col min="3830" max="3830" width="16.140625" style="163" customWidth="1"/>
    <col min="3831" max="3831" width="11.42578125" style="163" bestFit="1" customWidth="1"/>
    <col min="3832" max="3832" width="9.5703125" style="163" bestFit="1" customWidth="1"/>
    <col min="3833" max="3833" width="7.7109375" style="163" bestFit="1" customWidth="1"/>
    <col min="3834" max="3834" width="10.28515625" style="163" customWidth="1"/>
    <col min="3835" max="3835" width="9.140625" style="163"/>
    <col min="3836" max="3836" width="10" style="163" bestFit="1" customWidth="1"/>
    <col min="3837" max="3837" width="11" style="163" bestFit="1" customWidth="1"/>
    <col min="3838" max="3838" width="12.7109375" style="163" customWidth="1"/>
    <col min="3839" max="3839" width="12.28515625" style="163" customWidth="1"/>
    <col min="3840" max="3840" width="14.42578125" style="163" bestFit="1" customWidth="1"/>
    <col min="3841" max="3841" width="13" style="163" bestFit="1" customWidth="1"/>
    <col min="3842" max="3842" width="10.5703125" style="163" bestFit="1" customWidth="1"/>
    <col min="3843" max="4085" width="9.140625" style="163"/>
    <col min="4086" max="4086" width="16.140625" style="163" customWidth="1"/>
    <col min="4087" max="4087" width="11.42578125" style="163" bestFit="1" customWidth="1"/>
    <col min="4088" max="4088" width="9.5703125" style="163" bestFit="1" customWidth="1"/>
    <col min="4089" max="4089" width="7.7109375" style="163" bestFit="1" customWidth="1"/>
    <col min="4090" max="4090" width="10.28515625" style="163" customWidth="1"/>
    <col min="4091" max="4091" width="9.140625" style="163"/>
    <col min="4092" max="4092" width="10" style="163" bestFit="1" customWidth="1"/>
    <col min="4093" max="4093" width="11" style="163" bestFit="1" customWidth="1"/>
    <col min="4094" max="4094" width="12.7109375" style="163" customWidth="1"/>
    <col min="4095" max="4095" width="12.28515625" style="163" customWidth="1"/>
    <col min="4096" max="4096" width="14.42578125" style="163" bestFit="1" customWidth="1"/>
    <col min="4097" max="4097" width="13" style="163" bestFit="1" customWidth="1"/>
    <col min="4098" max="4098" width="10.5703125" style="163" bestFit="1" customWidth="1"/>
    <col min="4099" max="4341" width="9.140625" style="163"/>
    <col min="4342" max="4342" width="16.140625" style="163" customWidth="1"/>
    <col min="4343" max="4343" width="11.42578125" style="163" bestFit="1" customWidth="1"/>
    <col min="4344" max="4344" width="9.5703125" style="163" bestFit="1" customWidth="1"/>
    <col min="4345" max="4345" width="7.7109375" style="163" bestFit="1" customWidth="1"/>
    <col min="4346" max="4346" width="10.28515625" style="163" customWidth="1"/>
    <col min="4347" max="4347" width="9.140625" style="163"/>
    <col min="4348" max="4348" width="10" style="163" bestFit="1" customWidth="1"/>
    <col min="4349" max="4349" width="11" style="163" bestFit="1" customWidth="1"/>
    <col min="4350" max="4350" width="12.7109375" style="163" customWidth="1"/>
    <col min="4351" max="4351" width="12.28515625" style="163" customWidth="1"/>
    <col min="4352" max="4352" width="14.42578125" style="163" bestFit="1" customWidth="1"/>
    <col min="4353" max="4353" width="13" style="163" bestFit="1" customWidth="1"/>
    <col min="4354" max="4354" width="10.5703125" style="163" bestFit="1" customWidth="1"/>
    <col min="4355" max="4597" width="9.140625" style="163"/>
    <col min="4598" max="4598" width="16.140625" style="163" customWidth="1"/>
    <col min="4599" max="4599" width="11.42578125" style="163" bestFit="1" customWidth="1"/>
    <col min="4600" max="4600" width="9.5703125" style="163" bestFit="1" customWidth="1"/>
    <col min="4601" max="4601" width="7.7109375" style="163" bestFit="1" customWidth="1"/>
    <col min="4602" max="4602" width="10.28515625" style="163" customWidth="1"/>
    <col min="4603" max="4603" width="9.140625" style="163"/>
    <col min="4604" max="4604" width="10" style="163" bestFit="1" customWidth="1"/>
    <col min="4605" max="4605" width="11" style="163" bestFit="1" customWidth="1"/>
    <col min="4606" max="4606" width="12.7109375" style="163" customWidth="1"/>
    <col min="4607" max="4607" width="12.28515625" style="163" customWidth="1"/>
    <col min="4608" max="4608" width="14.42578125" style="163" bestFit="1" customWidth="1"/>
    <col min="4609" max="4609" width="13" style="163" bestFit="1" customWidth="1"/>
    <col min="4610" max="4610" width="10.5703125" style="163" bestFit="1" customWidth="1"/>
    <col min="4611" max="4853" width="9.140625" style="163"/>
    <col min="4854" max="4854" width="16.140625" style="163" customWidth="1"/>
    <col min="4855" max="4855" width="11.42578125" style="163" bestFit="1" customWidth="1"/>
    <col min="4856" max="4856" width="9.5703125" style="163" bestFit="1" customWidth="1"/>
    <col min="4857" max="4857" width="7.7109375" style="163" bestFit="1" customWidth="1"/>
    <col min="4858" max="4858" width="10.28515625" style="163" customWidth="1"/>
    <col min="4859" max="4859" width="9.140625" style="163"/>
    <col min="4860" max="4860" width="10" style="163" bestFit="1" customWidth="1"/>
    <col min="4861" max="4861" width="11" style="163" bestFit="1" customWidth="1"/>
    <col min="4862" max="4862" width="12.7109375" style="163" customWidth="1"/>
    <col min="4863" max="4863" width="12.28515625" style="163" customWidth="1"/>
    <col min="4864" max="4864" width="14.42578125" style="163" bestFit="1" customWidth="1"/>
    <col min="4865" max="4865" width="13" style="163" bestFit="1" customWidth="1"/>
    <col min="4866" max="4866" width="10.5703125" style="163" bestFit="1" customWidth="1"/>
    <col min="4867" max="5109" width="9.140625" style="163"/>
    <col min="5110" max="5110" width="16.140625" style="163" customWidth="1"/>
    <col min="5111" max="5111" width="11.42578125" style="163" bestFit="1" customWidth="1"/>
    <col min="5112" max="5112" width="9.5703125" style="163" bestFit="1" customWidth="1"/>
    <col min="5113" max="5113" width="7.7109375" style="163" bestFit="1" customWidth="1"/>
    <col min="5114" max="5114" width="10.28515625" style="163" customWidth="1"/>
    <col min="5115" max="5115" width="9.140625" style="163"/>
    <col min="5116" max="5116" width="10" style="163" bestFit="1" customWidth="1"/>
    <col min="5117" max="5117" width="11" style="163" bestFit="1" customWidth="1"/>
    <col min="5118" max="5118" width="12.7109375" style="163" customWidth="1"/>
    <col min="5119" max="5119" width="12.28515625" style="163" customWidth="1"/>
    <col min="5120" max="5120" width="14.42578125" style="163" bestFit="1" customWidth="1"/>
    <col min="5121" max="5121" width="13" style="163" bestFit="1" customWidth="1"/>
    <col min="5122" max="5122" width="10.5703125" style="163" bestFit="1" customWidth="1"/>
    <col min="5123" max="5365" width="9.140625" style="163"/>
    <col min="5366" max="5366" width="16.140625" style="163" customWidth="1"/>
    <col min="5367" max="5367" width="11.42578125" style="163" bestFit="1" customWidth="1"/>
    <col min="5368" max="5368" width="9.5703125" style="163" bestFit="1" customWidth="1"/>
    <col min="5369" max="5369" width="7.7109375" style="163" bestFit="1" customWidth="1"/>
    <col min="5370" max="5370" width="10.28515625" style="163" customWidth="1"/>
    <col min="5371" max="5371" width="9.140625" style="163"/>
    <col min="5372" max="5372" width="10" style="163" bestFit="1" customWidth="1"/>
    <col min="5373" max="5373" width="11" style="163" bestFit="1" customWidth="1"/>
    <col min="5374" max="5374" width="12.7109375" style="163" customWidth="1"/>
    <col min="5375" max="5375" width="12.28515625" style="163" customWidth="1"/>
    <col min="5376" max="5376" width="14.42578125" style="163" bestFit="1" customWidth="1"/>
    <col min="5377" max="5377" width="13" style="163" bestFit="1" customWidth="1"/>
    <col min="5378" max="5378" width="10.5703125" style="163" bestFit="1" customWidth="1"/>
    <col min="5379" max="5621" width="9.140625" style="163"/>
    <col min="5622" max="5622" width="16.140625" style="163" customWidth="1"/>
    <col min="5623" max="5623" width="11.42578125" style="163" bestFit="1" customWidth="1"/>
    <col min="5624" max="5624" width="9.5703125" style="163" bestFit="1" customWidth="1"/>
    <col min="5625" max="5625" width="7.7109375" style="163" bestFit="1" customWidth="1"/>
    <col min="5626" max="5626" width="10.28515625" style="163" customWidth="1"/>
    <col min="5627" max="5627" width="9.140625" style="163"/>
    <col min="5628" max="5628" width="10" style="163" bestFit="1" customWidth="1"/>
    <col min="5629" max="5629" width="11" style="163" bestFit="1" customWidth="1"/>
    <col min="5630" max="5630" width="12.7109375" style="163" customWidth="1"/>
    <col min="5631" max="5631" width="12.28515625" style="163" customWidth="1"/>
    <col min="5632" max="5632" width="14.42578125" style="163" bestFit="1" customWidth="1"/>
    <col min="5633" max="5633" width="13" style="163" bestFit="1" customWidth="1"/>
    <col min="5634" max="5634" width="10.5703125" style="163" bestFit="1" customWidth="1"/>
    <col min="5635" max="5877" width="9.140625" style="163"/>
    <col min="5878" max="5878" width="16.140625" style="163" customWidth="1"/>
    <col min="5879" max="5879" width="11.42578125" style="163" bestFit="1" customWidth="1"/>
    <col min="5880" max="5880" width="9.5703125" style="163" bestFit="1" customWidth="1"/>
    <col min="5881" max="5881" width="7.7109375" style="163" bestFit="1" customWidth="1"/>
    <col min="5882" max="5882" width="10.28515625" style="163" customWidth="1"/>
    <col min="5883" max="5883" width="9.140625" style="163"/>
    <col min="5884" max="5884" width="10" style="163" bestFit="1" customWidth="1"/>
    <col min="5885" max="5885" width="11" style="163" bestFit="1" customWidth="1"/>
    <col min="5886" max="5886" width="12.7109375" style="163" customWidth="1"/>
    <col min="5887" max="5887" width="12.28515625" style="163" customWidth="1"/>
    <col min="5888" max="5888" width="14.42578125" style="163" bestFit="1" customWidth="1"/>
    <col min="5889" max="5889" width="13" style="163" bestFit="1" customWidth="1"/>
    <col min="5890" max="5890" width="10.5703125" style="163" bestFit="1" customWidth="1"/>
    <col min="5891" max="6133" width="9.140625" style="163"/>
    <col min="6134" max="6134" width="16.140625" style="163" customWidth="1"/>
    <col min="6135" max="6135" width="11.42578125" style="163" bestFit="1" customWidth="1"/>
    <col min="6136" max="6136" width="9.5703125" style="163" bestFit="1" customWidth="1"/>
    <col min="6137" max="6137" width="7.7109375" style="163" bestFit="1" customWidth="1"/>
    <col min="6138" max="6138" width="10.28515625" style="163" customWidth="1"/>
    <col min="6139" max="6139" width="9.140625" style="163"/>
    <col min="6140" max="6140" width="10" style="163" bestFit="1" customWidth="1"/>
    <col min="6141" max="6141" width="11" style="163" bestFit="1" customWidth="1"/>
    <col min="6142" max="6142" width="12.7109375" style="163" customWidth="1"/>
    <col min="6143" max="6143" width="12.28515625" style="163" customWidth="1"/>
    <col min="6144" max="6144" width="14.42578125" style="163" bestFit="1" customWidth="1"/>
    <col min="6145" max="6145" width="13" style="163" bestFit="1" customWidth="1"/>
    <col min="6146" max="6146" width="10.5703125" style="163" bestFit="1" customWidth="1"/>
    <col min="6147" max="6389" width="9.140625" style="163"/>
    <col min="6390" max="6390" width="16.140625" style="163" customWidth="1"/>
    <col min="6391" max="6391" width="11.42578125" style="163" bestFit="1" customWidth="1"/>
    <col min="6392" max="6392" width="9.5703125" style="163" bestFit="1" customWidth="1"/>
    <col min="6393" max="6393" width="7.7109375" style="163" bestFit="1" customWidth="1"/>
    <col min="6394" max="6394" width="10.28515625" style="163" customWidth="1"/>
    <col min="6395" max="6395" width="9.140625" style="163"/>
    <col min="6396" max="6396" width="10" style="163" bestFit="1" customWidth="1"/>
    <col min="6397" max="6397" width="11" style="163" bestFit="1" customWidth="1"/>
    <col min="6398" max="6398" width="12.7109375" style="163" customWidth="1"/>
    <col min="6399" max="6399" width="12.28515625" style="163" customWidth="1"/>
    <col min="6400" max="6400" width="14.42578125" style="163" bestFit="1" customWidth="1"/>
    <col min="6401" max="6401" width="13" style="163" bestFit="1" customWidth="1"/>
    <col min="6402" max="6402" width="10.5703125" style="163" bestFit="1" customWidth="1"/>
    <col min="6403" max="6645" width="9.140625" style="163"/>
    <col min="6646" max="6646" width="16.140625" style="163" customWidth="1"/>
    <col min="6647" max="6647" width="11.42578125" style="163" bestFit="1" customWidth="1"/>
    <col min="6648" max="6648" width="9.5703125" style="163" bestFit="1" customWidth="1"/>
    <col min="6649" max="6649" width="7.7109375" style="163" bestFit="1" customWidth="1"/>
    <col min="6650" max="6650" width="10.28515625" style="163" customWidth="1"/>
    <col min="6651" max="6651" width="9.140625" style="163"/>
    <col min="6652" max="6652" width="10" style="163" bestFit="1" customWidth="1"/>
    <col min="6653" max="6653" width="11" style="163" bestFit="1" customWidth="1"/>
    <col min="6654" max="6654" width="12.7109375" style="163" customWidth="1"/>
    <col min="6655" max="6655" width="12.28515625" style="163" customWidth="1"/>
    <col min="6656" max="6656" width="14.42578125" style="163" bestFit="1" customWidth="1"/>
    <col min="6657" max="6657" width="13" style="163" bestFit="1" customWidth="1"/>
    <col min="6658" max="6658" width="10.5703125" style="163" bestFit="1" customWidth="1"/>
    <col min="6659" max="6901" width="9.140625" style="163"/>
    <col min="6902" max="6902" width="16.140625" style="163" customWidth="1"/>
    <col min="6903" max="6903" width="11.42578125" style="163" bestFit="1" customWidth="1"/>
    <col min="6904" max="6904" width="9.5703125" style="163" bestFit="1" customWidth="1"/>
    <col min="6905" max="6905" width="7.7109375" style="163" bestFit="1" customWidth="1"/>
    <col min="6906" max="6906" width="10.28515625" style="163" customWidth="1"/>
    <col min="6907" max="6907" width="9.140625" style="163"/>
    <col min="6908" max="6908" width="10" style="163" bestFit="1" customWidth="1"/>
    <col min="6909" max="6909" width="11" style="163" bestFit="1" customWidth="1"/>
    <col min="6910" max="6910" width="12.7109375" style="163" customWidth="1"/>
    <col min="6911" max="6911" width="12.28515625" style="163" customWidth="1"/>
    <col min="6912" max="6912" width="14.42578125" style="163" bestFit="1" customWidth="1"/>
    <col min="6913" max="6913" width="13" style="163" bestFit="1" customWidth="1"/>
    <col min="6914" max="6914" width="10.5703125" style="163" bestFit="1" customWidth="1"/>
    <col min="6915" max="7157" width="9.140625" style="163"/>
    <col min="7158" max="7158" width="16.140625" style="163" customWidth="1"/>
    <col min="7159" max="7159" width="11.42578125" style="163" bestFit="1" customWidth="1"/>
    <col min="7160" max="7160" width="9.5703125" style="163" bestFit="1" customWidth="1"/>
    <col min="7161" max="7161" width="7.7109375" style="163" bestFit="1" customWidth="1"/>
    <col min="7162" max="7162" width="10.28515625" style="163" customWidth="1"/>
    <col min="7163" max="7163" width="9.140625" style="163"/>
    <col min="7164" max="7164" width="10" style="163" bestFit="1" customWidth="1"/>
    <col min="7165" max="7165" width="11" style="163" bestFit="1" customWidth="1"/>
    <col min="7166" max="7166" width="12.7109375" style="163" customWidth="1"/>
    <col min="7167" max="7167" width="12.28515625" style="163" customWidth="1"/>
    <col min="7168" max="7168" width="14.42578125" style="163" bestFit="1" customWidth="1"/>
    <col min="7169" max="7169" width="13" style="163" bestFit="1" customWidth="1"/>
    <col min="7170" max="7170" width="10.5703125" style="163" bestFit="1" customWidth="1"/>
    <col min="7171" max="7413" width="9.140625" style="163"/>
    <col min="7414" max="7414" width="16.140625" style="163" customWidth="1"/>
    <col min="7415" max="7415" width="11.42578125" style="163" bestFit="1" customWidth="1"/>
    <col min="7416" max="7416" width="9.5703125" style="163" bestFit="1" customWidth="1"/>
    <col min="7417" max="7417" width="7.7109375" style="163" bestFit="1" customWidth="1"/>
    <col min="7418" max="7418" width="10.28515625" style="163" customWidth="1"/>
    <col min="7419" max="7419" width="9.140625" style="163"/>
    <col min="7420" max="7420" width="10" style="163" bestFit="1" customWidth="1"/>
    <col min="7421" max="7421" width="11" style="163" bestFit="1" customWidth="1"/>
    <col min="7422" max="7422" width="12.7109375" style="163" customWidth="1"/>
    <col min="7423" max="7423" width="12.28515625" style="163" customWidth="1"/>
    <col min="7424" max="7424" width="14.42578125" style="163" bestFit="1" customWidth="1"/>
    <col min="7425" max="7425" width="13" style="163" bestFit="1" customWidth="1"/>
    <col min="7426" max="7426" width="10.5703125" style="163" bestFit="1" customWidth="1"/>
    <col min="7427" max="7669" width="9.140625" style="163"/>
    <col min="7670" max="7670" width="16.140625" style="163" customWidth="1"/>
    <col min="7671" max="7671" width="11.42578125" style="163" bestFit="1" customWidth="1"/>
    <col min="7672" max="7672" width="9.5703125" style="163" bestFit="1" customWidth="1"/>
    <col min="7673" max="7673" width="7.7109375" style="163" bestFit="1" customWidth="1"/>
    <col min="7674" max="7674" width="10.28515625" style="163" customWidth="1"/>
    <col min="7675" max="7675" width="9.140625" style="163"/>
    <col min="7676" max="7676" width="10" style="163" bestFit="1" customWidth="1"/>
    <col min="7677" max="7677" width="11" style="163" bestFit="1" customWidth="1"/>
    <col min="7678" max="7678" width="12.7109375" style="163" customWidth="1"/>
    <col min="7679" max="7679" width="12.28515625" style="163" customWidth="1"/>
    <col min="7680" max="7680" width="14.42578125" style="163" bestFit="1" customWidth="1"/>
    <col min="7681" max="7681" width="13" style="163" bestFit="1" customWidth="1"/>
    <col min="7682" max="7682" width="10.5703125" style="163" bestFit="1" customWidth="1"/>
    <col min="7683" max="7925" width="9.140625" style="163"/>
    <col min="7926" max="7926" width="16.140625" style="163" customWidth="1"/>
    <col min="7927" max="7927" width="11.42578125" style="163" bestFit="1" customWidth="1"/>
    <col min="7928" max="7928" width="9.5703125" style="163" bestFit="1" customWidth="1"/>
    <col min="7929" max="7929" width="7.7109375" style="163" bestFit="1" customWidth="1"/>
    <col min="7930" max="7930" width="10.28515625" style="163" customWidth="1"/>
    <col min="7931" max="7931" width="9.140625" style="163"/>
    <col min="7932" max="7932" width="10" style="163" bestFit="1" customWidth="1"/>
    <col min="7933" max="7933" width="11" style="163" bestFit="1" customWidth="1"/>
    <col min="7934" max="7934" width="12.7109375" style="163" customWidth="1"/>
    <col min="7935" max="7935" width="12.28515625" style="163" customWidth="1"/>
    <col min="7936" max="7936" width="14.42578125" style="163" bestFit="1" customWidth="1"/>
    <col min="7937" max="7937" width="13" style="163" bestFit="1" customWidth="1"/>
    <col min="7938" max="7938" width="10.5703125" style="163" bestFit="1" customWidth="1"/>
    <col min="7939" max="8181" width="9.140625" style="163"/>
    <col min="8182" max="8182" width="16.140625" style="163" customWidth="1"/>
    <col min="8183" max="8183" width="11.42578125" style="163" bestFit="1" customWidth="1"/>
    <col min="8184" max="8184" width="9.5703125" style="163" bestFit="1" customWidth="1"/>
    <col min="8185" max="8185" width="7.7109375" style="163" bestFit="1" customWidth="1"/>
    <col min="8186" max="8186" width="10.28515625" style="163" customWidth="1"/>
    <col min="8187" max="8187" width="9.140625" style="163"/>
    <col min="8188" max="8188" width="10" style="163" bestFit="1" customWidth="1"/>
    <col min="8189" max="8189" width="11" style="163" bestFit="1" customWidth="1"/>
    <col min="8190" max="8190" width="12.7109375" style="163" customWidth="1"/>
    <col min="8191" max="8191" width="12.28515625" style="163" customWidth="1"/>
    <col min="8192" max="8192" width="14.42578125" style="163" bestFit="1" customWidth="1"/>
    <col min="8193" max="8193" width="13" style="163" bestFit="1" customWidth="1"/>
    <col min="8194" max="8194" width="10.5703125" style="163" bestFit="1" customWidth="1"/>
    <col min="8195" max="8437" width="9.140625" style="163"/>
    <col min="8438" max="8438" width="16.140625" style="163" customWidth="1"/>
    <col min="8439" max="8439" width="11.42578125" style="163" bestFit="1" customWidth="1"/>
    <col min="8440" max="8440" width="9.5703125" style="163" bestFit="1" customWidth="1"/>
    <col min="8441" max="8441" width="7.7109375" style="163" bestFit="1" customWidth="1"/>
    <col min="8442" max="8442" width="10.28515625" style="163" customWidth="1"/>
    <col min="8443" max="8443" width="9.140625" style="163"/>
    <col min="8444" max="8444" width="10" style="163" bestFit="1" customWidth="1"/>
    <col min="8445" max="8445" width="11" style="163" bestFit="1" customWidth="1"/>
    <col min="8446" max="8446" width="12.7109375" style="163" customWidth="1"/>
    <col min="8447" max="8447" width="12.28515625" style="163" customWidth="1"/>
    <col min="8448" max="8448" width="14.42578125" style="163" bestFit="1" customWidth="1"/>
    <col min="8449" max="8449" width="13" style="163" bestFit="1" customWidth="1"/>
    <col min="8450" max="8450" width="10.5703125" style="163" bestFit="1" customWidth="1"/>
    <col min="8451" max="8693" width="9.140625" style="163"/>
    <col min="8694" max="8694" width="16.140625" style="163" customWidth="1"/>
    <col min="8695" max="8695" width="11.42578125" style="163" bestFit="1" customWidth="1"/>
    <col min="8696" max="8696" width="9.5703125" style="163" bestFit="1" customWidth="1"/>
    <col min="8697" max="8697" width="7.7109375" style="163" bestFit="1" customWidth="1"/>
    <col min="8698" max="8698" width="10.28515625" style="163" customWidth="1"/>
    <col min="8699" max="8699" width="9.140625" style="163"/>
    <col min="8700" max="8700" width="10" style="163" bestFit="1" customWidth="1"/>
    <col min="8701" max="8701" width="11" style="163" bestFit="1" customWidth="1"/>
    <col min="8702" max="8702" width="12.7109375" style="163" customWidth="1"/>
    <col min="8703" max="8703" width="12.28515625" style="163" customWidth="1"/>
    <col min="8704" max="8704" width="14.42578125" style="163" bestFit="1" customWidth="1"/>
    <col min="8705" max="8705" width="13" style="163" bestFit="1" customWidth="1"/>
    <col min="8706" max="8706" width="10.5703125" style="163" bestFit="1" customWidth="1"/>
    <col min="8707" max="8949" width="9.140625" style="163"/>
    <col min="8950" max="8950" width="16.140625" style="163" customWidth="1"/>
    <col min="8951" max="8951" width="11.42578125" style="163" bestFit="1" customWidth="1"/>
    <col min="8952" max="8952" width="9.5703125" style="163" bestFit="1" customWidth="1"/>
    <col min="8953" max="8953" width="7.7109375" style="163" bestFit="1" customWidth="1"/>
    <col min="8954" max="8954" width="10.28515625" style="163" customWidth="1"/>
    <col min="8955" max="8955" width="9.140625" style="163"/>
    <col min="8956" max="8956" width="10" style="163" bestFit="1" customWidth="1"/>
    <col min="8957" max="8957" width="11" style="163" bestFit="1" customWidth="1"/>
    <col min="8958" max="8958" width="12.7109375" style="163" customWidth="1"/>
    <col min="8959" max="8959" width="12.28515625" style="163" customWidth="1"/>
    <col min="8960" max="8960" width="14.42578125" style="163" bestFit="1" customWidth="1"/>
    <col min="8961" max="8961" width="13" style="163" bestFit="1" customWidth="1"/>
    <col min="8962" max="8962" width="10.5703125" style="163" bestFit="1" customWidth="1"/>
    <col min="8963" max="9205" width="9.140625" style="163"/>
    <col min="9206" max="9206" width="16.140625" style="163" customWidth="1"/>
    <col min="9207" max="9207" width="11.42578125" style="163" bestFit="1" customWidth="1"/>
    <col min="9208" max="9208" width="9.5703125" style="163" bestFit="1" customWidth="1"/>
    <col min="9209" max="9209" width="7.7109375" style="163" bestFit="1" customWidth="1"/>
    <col min="9210" max="9210" width="10.28515625" style="163" customWidth="1"/>
    <col min="9211" max="9211" width="9.140625" style="163"/>
    <col min="9212" max="9212" width="10" style="163" bestFit="1" customWidth="1"/>
    <col min="9213" max="9213" width="11" style="163" bestFit="1" customWidth="1"/>
    <col min="9214" max="9214" width="12.7109375" style="163" customWidth="1"/>
    <col min="9215" max="9215" width="12.28515625" style="163" customWidth="1"/>
    <col min="9216" max="9216" width="14.42578125" style="163" bestFit="1" customWidth="1"/>
    <col min="9217" max="9217" width="13" style="163" bestFit="1" customWidth="1"/>
    <col min="9218" max="9218" width="10.5703125" style="163" bestFit="1" customWidth="1"/>
    <col min="9219" max="9461" width="9.140625" style="163"/>
    <col min="9462" max="9462" width="16.140625" style="163" customWidth="1"/>
    <col min="9463" max="9463" width="11.42578125" style="163" bestFit="1" customWidth="1"/>
    <col min="9464" max="9464" width="9.5703125" style="163" bestFit="1" customWidth="1"/>
    <col min="9465" max="9465" width="7.7109375" style="163" bestFit="1" customWidth="1"/>
    <col min="9466" max="9466" width="10.28515625" style="163" customWidth="1"/>
    <col min="9467" max="9467" width="9.140625" style="163"/>
    <col min="9468" max="9468" width="10" style="163" bestFit="1" customWidth="1"/>
    <col min="9469" max="9469" width="11" style="163" bestFit="1" customWidth="1"/>
    <col min="9470" max="9470" width="12.7109375" style="163" customWidth="1"/>
    <col min="9471" max="9471" width="12.28515625" style="163" customWidth="1"/>
    <col min="9472" max="9472" width="14.42578125" style="163" bestFit="1" customWidth="1"/>
    <col min="9473" max="9473" width="13" style="163" bestFit="1" customWidth="1"/>
    <col min="9474" max="9474" width="10.5703125" style="163" bestFit="1" customWidth="1"/>
    <col min="9475" max="9717" width="9.140625" style="163"/>
    <col min="9718" max="9718" width="16.140625" style="163" customWidth="1"/>
    <col min="9719" max="9719" width="11.42578125" style="163" bestFit="1" customWidth="1"/>
    <col min="9720" max="9720" width="9.5703125" style="163" bestFit="1" customWidth="1"/>
    <col min="9721" max="9721" width="7.7109375" style="163" bestFit="1" customWidth="1"/>
    <col min="9722" max="9722" width="10.28515625" style="163" customWidth="1"/>
    <col min="9723" max="9723" width="9.140625" style="163"/>
    <col min="9724" max="9724" width="10" style="163" bestFit="1" customWidth="1"/>
    <col min="9725" max="9725" width="11" style="163" bestFit="1" customWidth="1"/>
    <col min="9726" max="9726" width="12.7109375" style="163" customWidth="1"/>
    <col min="9727" max="9727" width="12.28515625" style="163" customWidth="1"/>
    <col min="9728" max="9728" width="14.42578125" style="163" bestFit="1" customWidth="1"/>
    <col min="9729" max="9729" width="13" style="163" bestFit="1" customWidth="1"/>
    <col min="9730" max="9730" width="10.5703125" style="163" bestFit="1" customWidth="1"/>
    <col min="9731" max="9973" width="9.140625" style="163"/>
    <col min="9974" max="9974" width="16.140625" style="163" customWidth="1"/>
    <col min="9975" max="9975" width="11.42578125" style="163" bestFit="1" customWidth="1"/>
    <col min="9976" max="9976" width="9.5703125" style="163" bestFit="1" customWidth="1"/>
    <col min="9977" max="9977" width="7.7109375" style="163" bestFit="1" customWidth="1"/>
    <col min="9978" max="9978" width="10.28515625" style="163" customWidth="1"/>
    <col min="9979" max="9979" width="9.140625" style="163"/>
    <col min="9980" max="9980" width="10" style="163" bestFit="1" customWidth="1"/>
    <col min="9981" max="9981" width="11" style="163" bestFit="1" customWidth="1"/>
    <col min="9982" max="9982" width="12.7109375" style="163" customWidth="1"/>
    <col min="9983" max="9983" width="12.28515625" style="163" customWidth="1"/>
    <col min="9984" max="9984" width="14.42578125" style="163" bestFit="1" customWidth="1"/>
    <col min="9985" max="9985" width="13" style="163" bestFit="1" customWidth="1"/>
    <col min="9986" max="9986" width="10.5703125" style="163" bestFit="1" customWidth="1"/>
    <col min="9987" max="10229" width="9.140625" style="163"/>
    <col min="10230" max="10230" width="16.140625" style="163" customWidth="1"/>
    <col min="10231" max="10231" width="11.42578125" style="163" bestFit="1" customWidth="1"/>
    <col min="10232" max="10232" width="9.5703125" style="163" bestFit="1" customWidth="1"/>
    <col min="10233" max="10233" width="7.7109375" style="163" bestFit="1" customWidth="1"/>
    <col min="10234" max="10234" width="10.28515625" style="163" customWidth="1"/>
    <col min="10235" max="10235" width="9.140625" style="163"/>
    <col min="10236" max="10236" width="10" style="163" bestFit="1" customWidth="1"/>
    <col min="10237" max="10237" width="11" style="163" bestFit="1" customWidth="1"/>
    <col min="10238" max="10238" width="12.7109375" style="163" customWidth="1"/>
    <col min="10239" max="10239" width="12.28515625" style="163" customWidth="1"/>
    <col min="10240" max="10240" width="14.42578125" style="163" bestFit="1" customWidth="1"/>
    <col min="10241" max="10241" width="13" style="163" bestFit="1" customWidth="1"/>
    <col min="10242" max="10242" width="10.5703125" style="163" bestFit="1" customWidth="1"/>
    <col min="10243" max="10485" width="9.140625" style="163"/>
    <col min="10486" max="10486" width="16.140625" style="163" customWidth="1"/>
    <col min="10487" max="10487" width="11.42578125" style="163" bestFit="1" customWidth="1"/>
    <col min="10488" max="10488" width="9.5703125" style="163" bestFit="1" customWidth="1"/>
    <col min="10489" max="10489" width="7.7109375" style="163" bestFit="1" customWidth="1"/>
    <col min="10490" max="10490" width="10.28515625" style="163" customWidth="1"/>
    <col min="10491" max="10491" width="9.140625" style="163"/>
    <col min="10492" max="10492" width="10" style="163" bestFit="1" customWidth="1"/>
    <col min="10493" max="10493" width="11" style="163" bestFit="1" customWidth="1"/>
    <col min="10494" max="10494" width="12.7109375" style="163" customWidth="1"/>
    <col min="10495" max="10495" width="12.28515625" style="163" customWidth="1"/>
    <col min="10496" max="10496" width="14.42578125" style="163" bestFit="1" customWidth="1"/>
    <col min="10497" max="10497" width="13" style="163" bestFit="1" customWidth="1"/>
    <col min="10498" max="10498" width="10.5703125" style="163" bestFit="1" customWidth="1"/>
    <col min="10499" max="10741" width="9.140625" style="163"/>
    <col min="10742" max="10742" width="16.140625" style="163" customWidth="1"/>
    <col min="10743" max="10743" width="11.42578125" style="163" bestFit="1" customWidth="1"/>
    <col min="10744" max="10744" width="9.5703125" style="163" bestFit="1" customWidth="1"/>
    <col min="10745" max="10745" width="7.7109375" style="163" bestFit="1" customWidth="1"/>
    <col min="10746" max="10746" width="10.28515625" style="163" customWidth="1"/>
    <col min="10747" max="10747" width="9.140625" style="163"/>
    <col min="10748" max="10748" width="10" style="163" bestFit="1" customWidth="1"/>
    <col min="10749" max="10749" width="11" style="163" bestFit="1" customWidth="1"/>
    <col min="10750" max="10750" width="12.7109375" style="163" customWidth="1"/>
    <col min="10751" max="10751" width="12.28515625" style="163" customWidth="1"/>
    <col min="10752" max="10752" width="14.42578125" style="163" bestFit="1" customWidth="1"/>
    <col min="10753" max="10753" width="13" style="163" bestFit="1" customWidth="1"/>
    <col min="10754" max="10754" width="10.5703125" style="163" bestFit="1" customWidth="1"/>
    <col min="10755" max="10997" width="9.140625" style="163"/>
    <col min="10998" max="10998" width="16.140625" style="163" customWidth="1"/>
    <col min="10999" max="10999" width="11.42578125" style="163" bestFit="1" customWidth="1"/>
    <col min="11000" max="11000" width="9.5703125" style="163" bestFit="1" customWidth="1"/>
    <col min="11001" max="11001" width="7.7109375" style="163" bestFit="1" customWidth="1"/>
    <col min="11002" max="11002" width="10.28515625" style="163" customWidth="1"/>
    <col min="11003" max="11003" width="9.140625" style="163"/>
    <col min="11004" max="11004" width="10" style="163" bestFit="1" customWidth="1"/>
    <col min="11005" max="11005" width="11" style="163" bestFit="1" customWidth="1"/>
    <col min="11006" max="11006" width="12.7109375" style="163" customWidth="1"/>
    <col min="11007" max="11007" width="12.28515625" style="163" customWidth="1"/>
    <col min="11008" max="11008" width="14.42578125" style="163" bestFit="1" customWidth="1"/>
    <col min="11009" max="11009" width="13" style="163" bestFit="1" customWidth="1"/>
    <col min="11010" max="11010" width="10.5703125" style="163" bestFit="1" customWidth="1"/>
    <col min="11011" max="11253" width="9.140625" style="163"/>
    <col min="11254" max="11254" width="16.140625" style="163" customWidth="1"/>
    <col min="11255" max="11255" width="11.42578125" style="163" bestFit="1" customWidth="1"/>
    <col min="11256" max="11256" width="9.5703125" style="163" bestFit="1" customWidth="1"/>
    <col min="11257" max="11257" width="7.7109375" style="163" bestFit="1" customWidth="1"/>
    <col min="11258" max="11258" width="10.28515625" style="163" customWidth="1"/>
    <col min="11259" max="11259" width="9.140625" style="163"/>
    <col min="11260" max="11260" width="10" style="163" bestFit="1" customWidth="1"/>
    <col min="11261" max="11261" width="11" style="163" bestFit="1" customWidth="1"/>
    <col min="11262" max="11262" width="12.7109375" style="163" customWidth="1"/>
    <col min="11263" max="11263" width="12.28515625" style="163" customWidth="1"/>
    <col min="11264" max="11264" width="14.42578125" style="163" bestFit="1" customWidth="1"/>
    <col min="11265" max="11265" width="13" style="163" bestFit="1" customWidth="1"/>
    <col min="11266" max="11266" width="10.5703125" style="163" bestFit="1" customWidth="1"/>
    <col min="11267" max="11509" width="9.140625" style="163"/>
    <col min="11510" max="11510" width="16.140625" style="163" customWidth="1"/>
    <col min="11511" max="11511" width="11.42578125" style="163" bestFit="1" customWidth="1"/>
    <col min="11512" max="11512" width="9.5703125" style="163" bestFit="1" customWidth="1"/>
    <col min="11513" max="11513" width="7.7109375" style="163" bestFit="1" customWidth="1"/>
    <col min="11514" max="11514" width="10.28515625" style="163" customWidth="1"/>
    <col min="11515" max="11515" width="9.140625" style="163"/>
    <col min="11516" max="11516" width="10" style="163" bestFit="1" customWidth="1"/>
    <col min="11517" max="11517" width="11" style="163" bestFit="1" customWidth="1"/>
    <col min="11518" max="11518" width="12.7109375" style="163" customWidth="1"/>
    <col min="11519" max="11519" width="12.28515625" style="163" customWidth="1"/>
    <col min="11520" max="11520" width="14.42578125" style="163" bestFit="1" customWidth="1"/>
    <col min="11521" max="11521" width="13" style="163" bestFit="1" customWidth="1"/>
    <col min="11522" max="11522" width="10.5703125" style="163" bestFit="1" customWidth="1"/>
    <col min="11523" max="11765" width="9.140625" style="163"/>
    <col min="11766" max="11766" width="16.140625" style="163" customWidth="1"/>
    <col min="11767" max="11767" width="11.42578125" style="163" bestFit="1" customWidth="1"/>
    <col min="11768" max="11768" width="9.5703125" style="163" bestFit="1" customWidth="1"/>
    <col min="11769" max="11769" width="7.7109375" style="163" bestFit="1" customWidth="1"/>
    <col min="11770" max="11770" width="10.28515625" style="163" customWidth="1"/>
    <col min="11771" max="11771" width="9.140625" style="163"/>
    <col min="11772" max="11772" width="10" style="163" bestFit="1" customWidth="1"/>
    <col min="11773" max="11773" width="11" style="163" bestFit="1" customWidth="1"/>
    <col min="11774" max="11774" width="12.7109375" style="163" customWidth="1"/>
    <col min="11775" max="11775" width="12.28515625" style="163" customWidth="1"/>
    <col min="11776" max="11776" width="14.42578125" style="163" bestFit="1" customWidth="1"/>
    <col min="11777" max="11777" width="13" style="163" bestFit="1" customWidth="1"/>
    <col min="11778" max="11778" width="10.5703125" style="163" bestFit="1" customWidth="1"/>
    <col min="11779" max="12021" width="9.140625" style="163"/>
    <col min="12022" max="12022" width="16.140625" style="163" customWidth="1"/>
    <col min="12023" max="12023" width="11.42578125" style="163" bestFit="1" customWidth="1"/>
    <col min="12024" max="12024" width="9.5703125" style="163" bestFit="1" customWidth="1"/>
    <col min="12025" max="12025" width="7.7109375" style="163" bestFit="1" customWidth="1"/>
    <col min="12026" max="12026" width="10.28515625" style="163" customWidth="1"/>
    <col min="12027" max="12027" width="9.140625" style="163"/>
    <col min="12028" max="12028" width="10" style="163" bestFit="1" customWidth="1"/>
    <col min="12029" max="12029" width="11" style="163" bestFit="1" customWidth="1"/>
    <col min="12030" max="12030" width="12.7109375" style="163" customWidth="1"/>
    <col min="12031" max="12031" width="12.28515625" style="163" customWidth="1"/>
    <col min="12032" max="12032" width="14.42578125" style="163" bestFit="1" customWidth="1"/>
    <col min="12033" max="12033" width="13" style="163" bestFit="1" customWidth="1"/>
    <col min="12034" max="12034" width="10.5703125" style="163" bestFit="1" customWidth="1"/>
    <col min="12035" max="12277" width="9.140625" style="163"/>
    <col min="12278" max="12278" width="16.140625" style="163" customWidth="1"/>
    <col min="12279" max="12279" width="11.42578125" style="163" bestFit="1" customWidth="1"/>
    <col min="12280" max="12280" width="9.5703125" style="163" bestFit="1" customWidth="1"/>
    <col min="12281" max="12281" width="7.7109375" style="163" bestFit="1" customWidth="1"/>
    <col min="12282" max="12282" width="10.28515625" style="163" customWidth="1"/>
    <col min="12283" max="12283" width="9.140625" style="163"/>
    <col min="12284" max="12284" width="10" style="163" bestFit="1" customWidth="1"/>
    <col min="12285" max="12285" width="11" style="163" bestFit="1" customWidth="1"/>
    <col min="12286" max="12286" width="12.7109375" style="163" customWidth="1"/>
    <col min="12287" max="12287" width="12.28515625" style="163" customWidth="1"/>
    <col min="12288" max="12288" width="14.42578125" style="163" bestFit="1" customWidth="1"/>
    <col min="12289" max="12289" width="13" style="163" bestFit="1" customWidth="1"/>
    <col min="12290" max="12290" width="10.5703125" style="163" bestFit="1" customWidth="1"/>
    <col min="12291" max="12533" width="9.140625" style="163"/>
    <col min="12534" max="12534" width="16.140625" style="163" customWidth="1"/>
    <col min="12535" max="12535" width="11.42578125" style="163" bestFit="1" customWidth="1"/>
    <col min="12536" max="12536" width="9.5703125" style="163" bestFit="1" customWidth="1"/>
    <col min="12537" max="12537" width="7.7109375" style="163" bestFit="1" customWidth="1"/>
    <col min="12538" max="12538" width="10.28515625" style="163" customWidth="1"/>
    <col min="12539" max="12539" width="9.140625" style="163"/>
    <col min="12540" max="12540" width="10" style="163" bestFit="1" customWidth="1"/>
    <col min="12541" max="12541" width="11" style="163" bestFit="1" customWidth="1"/>
    <col min="12542" max="12542" width="12.7109375" style="163" customWidth="1"/>
    <col min="12543" max="12543" width="12.28515625" style="163" customWidth="1"/>
    <col min="12544" max="12544" width="14.42578125" style="163" bestFit="1" customWidth="1"/>
    <col min="12545" max="12545" width="13" style="163" bestFit="1" customWidth="1"/>
    <col min="12546" max="12546" width="10.5703125" style="163" bestFit="1" customWidth="1"/>
    <col min="12547" max="12789" width="9.140625" style="163"/>
    <col min="12790" max="12790" width="16.140625" style="163" customWidth="1"/>
    <col min="12791" max="12791" width="11.42578125" style="163" bestFit="1" customWidth="1"/>
    <col min="12792" max="12792" width="9.5703125" style="163" bestFit="1" customWidth="1"/>
    <col min="12793" max="12793" width="7.7109375" style="163" bestFit="1" customWidth="1"/>
    <col min="12794" max="12794" width="10.28515625" style="163" customWidth="1"/>
    <col min="12795" max="12795" width="9.140625" style="163"/>
    <col min="12796" max="12796" width="10" style="163" bestFit="1" customWidth="1"/>
    <col min="12797" max="12797" width="11" style="163" bestFit="1" customWidth="1"/>
    <col min="12798" max="12798" width="12.7109375" style="163" customWidth="1"/>
    <col min="12799" max="12799" width="12.28515625" style="163" customWidth="1"/>
    <col min="12800" max="12800" width="14.42578125" style="163" bestFit="1" customWidth="1"/>
    <col min="12801" max="12801" width="13" style="163" bestFit="1" customWidth="1"/>
    <col min="12802" max="12802" width="10.5703125" style="163" bestFit="1" customWidth="1"/>
    <col min="12803" max="13045" width="9.140625" style="163"/>
    <col min="13046" max="13046" width="16.140625" style="163" customWidth="1"/>
    <col min="13047" max="13047" width="11.42578125" style="163" bestFit="1" customWidth="1"/>
    <col min="13048" max="13048" width="9.5703125" style="163" bestFit="1" customWidth="1"/>
    <col min="13049" max="13049" width="7.7109375" style="163" bestFit="1" customWidth="1"/>
    <col min="13050" max="13050" width="10.28515625" style="163" customWidth="1"/>
    <col min="13051" max="13051" width="9.140625" style="163"/>
    <col min="13052" max="13052" width="10" style="163" bestFit="1" customWidth="1"/>
    <col min="13053" max="13053" width="11" style="163" bestFit="1" customWidth="1"/>
    <col min="13054" max="13054" width="12.7109375" style="163" customWidth="1"/>
    <col min="13055" max="13055" width="12.28515625" style="163" customWidth="1"/>
    <col min="13056" max="13056" width="14.42578125" style="163" bestFit="1" customWidth="1"/>
    <col min="13057" max="13057" width="13" style="163" bestFit="1" customWidth="1"/>
    <col min="13058" max="13058" width="10.5703125" style="163" bestFit="1" customWidth="1"/>
    <col min="13059" max="13301" width="9.140625" style="163"/>
    <col min="13302" max="13302" width="16.140625" style="163" customWidth="1"/>
    <col min="13303" max="13303" width="11.42578125" style="163" bestFit="1" customWidth="1"/>
    <col min="13304" max="13304" width="9.5703125" style="163" bestFit="1" customWidth="1"/>
    <col min="13305" max="13305" width="7.7109375" style="163" bestFit="1" customWidth="1"/>
    <col min="13306" max="13306" width="10.28515625" style="163" customWidth="1"/>
    <col min="13307" max="13307" width="9.140625" style="163"/>
    <col min="13308" max="13308" width="10" style="163" bestFit="1" customWidth="1"/>
    <col min="13309" max="13309" width="11" style="163" bestFit="1" customWidth="1"/>
    <col min="13310" max="13310" width="12.7109375" style="163" customWidth="1"/>
    <col min="13311" max="13311" width="12.28515625" style="163" customWidth="1"/>
    <col min="13312" max="13312" width="14.42578125" style="163" bestFit="1" customWidth="1"/>
    <col min="13313" max="13313" width="13" style="163" bestFit="1" customWidth="1"/>
    <col min="13314" max="13314" width="10.5703125" style="163" bestFit="1" customWidth="1"/>
    <col min="13315" max="13557" width="9.140625" style="163"/>
    <col min="13558" max="13558" width="16.140625" style="163" customWidth="1"/>
    <col min="13559" max="13559" width="11.42578125" style="163" bestFit="1" customWidth="1"/>
    <col min="13560" max="13560" width="9.5703125" style="163" bestFit="1" customWidth="1"/>
    <col min="13561" max="13561" width="7.7109375" style="163" bestFit="1" customWidth="1"/>
    <col min="13562" max="13562" width="10.28515625" style="163" customWidth="1"/>
    <col min="13563" max="13563" width="9.140625" style="163"/>
    <col min="13564" max="13564" width="10" style="163" bestFit="1" customWidth="1"/>
    <col min="13565" max="13565" width="11" style="163" bestFit="1" customWidth="1"/>
    <col min="13566" max="13566" width="12.7109375" style="163" customWidth="1"/>
    <col min="13567" max="13567" width="12.28515625" style="163" customWidth="1"/>
    <col min="13568" max="13568" width="14.42578125" style="163" bestFit="1" customWidth="1"/>
    <col min="13569" max="13569" width="13" style="163" bestFit="1" customWidth="1"/>
    <col min="13570" max="13570" width="10.5703125" style="163" bestFit="1" customWidth="1"/>
    <col min="13571" max="13813" width="9.140625" style="163"/>
    <col min="13814" max="13814" width="16.140625" style="163" customWidth="1"/>
    <col min="13815" max="13815" width="11.42578125" style="163" bestFit="1" customWidth="1"/>
    <col min="13816" max="13816" width="9.5703125" style="163" bestFit="1" customWidth="1"/>
    <col min="13817" max="13817" width="7.7109375" style="163" bestFit="1" customWidth="1"/>
    <col min="13818" max="13818" width="10.28515625" style="163" customWidth="1"/>
    <col min="13819" max="13819" width="9.140625" style="163"/>
    <col min="13820" max="13820" width="10" style="163" bestFit="1" customWidth="1"/>
    <col min="13821" max="13821" width="11" style="163" bestFit="1" customWidth="1"/>
    <col min="13822" max="13822" width="12.7109375" style="163" customWidth="1"/>
    <col min="13823" max="13823" width="12.28515625" style="163" customWidth="1"/>
    <col min="13824" max="13824" width="14.42578125" style="163" bestFit="1" customWidth="1"/>
    <col min="13825" max="13825" width="13" style="163" bestFit="1" customWidth="1"/>
    <col min="13826" max="13826" width="10.5703125" style="163" bestFit="1" customWidth="1"/>
    <col min="13827" max="14069" width="9.140625" style="163"/>
    <col min="14070" max="14070" width="16.140625" style="163" customWidth="1"/>
    <col min="14071" max="14071" width="11.42578125" style="163" bestFit="1" customWidth="1"/>
    <col min="14072" max="14072" width="9.5703125" style="163" bestFit="1" customWidth="1"/>
    <col min="14073" max="14073" width="7.7109375" style="163" bestFit="1" customWidth="1"/>
    <col min="14074" max="14074" width="10.28515625" style="163" customWidth="1"/>
    <col min="14075" max="14075" width="9.140625" style="163"/>
    <col min="14076" max="14076" width="10" style="163" bestFit="1" customWidth="1"/>
    <col min="14077" max="14077" width="11" style="163" bestFit="1" customWidth="1"/>
    <col min="14078" max="14078" width="12.7109375" style="163" customWidth="1"/>
    <col min="14079" max="14079" width="12.28515625" style="163" customWidth="1"/>
    <col min="14080" max="14080" width="14.42578125" style="163" bestFit="1" customWidth="1"/>
    <col min="14081" max="14081" width="13" style="163" bestFit="1" customWidth="1"/>
    <col min="14082" max="14082" width="10.5703125" style="163" bestFit="1" customWidth="1"/>
    <col min="14083" max="14325" width="9.140625" style="163"/>
    <col min="14326" max="14326" width="16.140625" style="163" customWidth="1"/>
    <col min="14327" max="14327" width="11.42578125" style="163" bestFit="1" customWidth="1"/>
    <col min="14328" max="14328" width="9.5703125" style="163" bestFit="1" customWidth="1"/>
    <col min="14329" max="14329" width="7.7109375" style="163" bestFit="1" customWidth="1"/>
    <col min="14330" max="14330" width="10.28515625" style="163" customWidth="1"/>
    <col min="14331" max="14331" width="9.140625" style="163"/>
    <col min="14332" max="14332" width="10" style="163" bestFit="1" customWidth="1"/>
    <col min="14333" max="14333" width="11" style="163" bestFit="1" customWidth="1"/>
    <col min="14334" max="14334" width="12.7109375" style="163" customWidth="1"/>
    <col min="14335" max="14335" width="12.28515625" style="163" customWidth="1"/>
    <col min="14336" max="14336" width="14.42578125" style="163" bestFit="1" customWidth="1"/>
    <col min="14337" max="14337" width="13" style="163" bestFit="1" customWidth="1"/>
    <col min="14338" max="14338" width="10.5703125" style="163" bestFit="1" customWidth="1"/>
    <col min="14339" max="14581" width="9.140625" style="163"/>
    <col min="14582" max="14582" width="16.140625" style="163" customWidth="1"/>
    <col min="14583" max="14583" width="11.42578125" style="163" bestFit="1" customWidth="1"/>
    <col min="14584" max="14584" width="9.5703125" style="163" bestFit="1" customWidth="1"/>
    <col min="14585" max="14585" width="7.7109375" style="163" bestFit="1" customWidth="1"/>
    <col min="14586" max="14586" width="10.28515625" style="163" customWidth="1"/>
    <col min="14587" max="14587" width="9.140625" style="163"/>
    <col min="14588" max="14588" width="10" style="163" bestFit="1" customWidth="1"/>
    <col min="14589" max="14589" width="11" style="163" bestFit="1" customWidth="1"/>
    <col min="14590" max="14590" width="12.7109375" style="163" customWidth="1"/>
    <col min="14591" max="14591" width="12.28515625" style="163" customWidth="1"/>
    <col min="14592" max="14592" width="14.42578125" style="163" bestFit="1" customWidth="1"/>
    <col min="14593" max="14593" width="13" style="163" bestFit="1" customWidth="1"/>
    <col min="14594" max="14594" width="10.5703125" style="163" bestFit="1" customWidth="1"/>
    <col min="14595" max="14837" width="9.140625" style="163"/>
    <col min="14838" max="14838" width="16.140625" style="163" customWidth="1"/>
    <col min="14839" max="14839" width="11.42578125" style="163" bestFit="1" customWidth="1"/>
    <col min="14840" max="14840" width="9.5703125" style="163" bestFit="1" customWidth="1"/>
    <col min="14841" max="14841" width="7.7109375" style="163" bestFit="1" customWidth="1"/>
    <col min="14842" max="14842" width="10.28515625" style="163" customWidth="1"/>
    <col min="14843" max="14843" width="9.140625" style="163"/>
    <col min="14844" max="14844" width="10" style="163" bestFit="1" customWidth="1"/>
    <col min="14845" max="14845" width="11" style="163" bestFit="1" customWidth="1"/>
    <col min="14846" max="14846" width="12.7109375" style="163" customWidth="1"/>
    <col min="14847" max="14847" width="12.28515625" style="163" customWidth="1"/>
    <col min="14848" max="14848" width="14.42578125" style="163" bestFit="1" customWidth="1"/>
    <col min="14849" max="14849" width="13" style="163" bestFit="1" customWidth="1"/>
    <col min="14850" max="14850" width="10.5703125" style="163" bestFit="1" customWidth="1"/>
    <col min="14851" max="15093" width="9.140625" style="163"/>
    <col min="15094" max="15094" width="16.140625" style="163" customWidth="1"/>
    <col min="15095" max="15095" width="11.42578125" style="163" bestFit="1" customWidth="1"/>
    <col min="15096" max="15096" width="9.5703125" style="163" bestFit="1" customWidth="1"/>
    <col min="15097" max="15097" width="7.7109375" style="163" bestFit="1" customWidth="1"/>
    <col min="15098" max="15098" width="10.28515625" style="163" customWidth="1"/>
    <col min="15099" max="15099" width="9.140625" style="163"/>
    <col min="15100" max="15100" width="10" style="163" bestFit="1" customWidth="1"/>
    <col min="15101" max="15101" width="11" style="163" bestFit="1" customWidth="1"/>
    <col min="15102" max="15102" width="12.7109375" style="163" customWidth="1"/>
    <col min="15103" max="15103" width="12.28515625" style="163" customWidth="1"/>
    <col min="15104" max="15104" width="14.42578125" style="163" bestFit="1" customWidth="1"/>
    <col min="15105" max="15105" width="13" style="163" bestFit="1" customWidth="1"/>
    <col min="15106" max="15106" width="10.5703125" style="163" bestFit="1" customWidth="1"/>
    <col min="15107" max="15349" width="9.140625" style="163"/>
    <col min="15350" max="15350" width="16.140625" style="163" customWidth="1"/>
    <col min="15351" max="15351" width="11.42578125" style="163" bestFit="1" customWidth="1"/>
    <col min="15352" max="15352" width="9.5703125" style="163" bestFit="1" customWidth="1"/>
    <col min="15353" max="15353" width="7.7109375" style="163" bestFit="1" customWidth="1"/>
    <col min="15354" max="15354" width="10.28515625" style="163" customWidth="1"/>
    <col min="15355" max="15355" width="9.140625" style="163"/>
    <col min="15356" max="15356" width="10" style="163" bestFit="1" customWidth="1"/>
    <col min="15357" max="15357" width="11" style="163" bestFit="1" customWidth="1"/>
    <col min="15358" max="15358" width="12.7109375" style="163" customWidth="1"/>
    <col min="15359" max="15359" width="12.28515625" style="163" customWidth="1"/>
    <col min="15360" max="15360" width="14.42578125" style="163" bestFit="1" customWidth="1"/>
    <col min="15361" max="15361" width="13" style="163" bestFit="1" customWidth="1"/>
    <col min="15362" max="15362" width="10.5703125" style="163" bestFit="1" customWidth="1"/>
    <col min="15363" max="15605" width="9.140625" style="163"/>
    <col min="15606" max="15606" width="16.140625" style="163" customWidth="1"/>
    <col min="15607" max="15607" width="11.42578125" style="163" bestFit="1" customWidth="1"/>
    <col min="15608" max="15608" width="9.5703125" style="163" bestFit="1" customWidth="1"/>
    <col min="15609" max="15609" width="7.7109375" style="163" bestFit="1" customWidth="1"/>
    <col min="15610" max="15610" width="10.28515625" style="163" customWidth="1"/>
    <col min="15611" max="15611" width="9.140625" style="163"/>
    <col min="15612" max="15612" width="10" style="163" bestFit="1" customWidth="1"/>
    <col min="15613" max="15613" width="11" style="163" bestFit="1" customWidth="1"/>
    <col min="15614" max="15614" width="12.7109375" style="163" customWidth="1"/>
    <col min="15615" max="15615" width="12.28515625" style="163" customWidth="1"/>
    <col min="15616" max="15616" width="14.42578125" style="163" bestFit="1" customWidth="1"/>
    <col min="15617" max="15617" width="13" style="163" bestFit="1" customWidth="1"/>
    <col min="15618" max="15618" width="10.5703125" style="163" bestFit="1" customWidth="1"/>
    <col min="15619" max="15861" width="9.140625" style="163"/>
    <col min="15862" max="15862" width="16.140625" style="163" customWidth="1"/>
    <col min="15863" max="15863" width="11.42578125" style="163" bestFit="1" customWidth="1"/>
    <col min="15864" max="15864" width="9.5703125" style="163" bestFit="1" customWidth="1"/>
    <col min="15865" max="15865" width="7.7109375" style="163" bestFit="1" customWidth="1"/>
    <col min="15866" max="15866" width="10.28515625" style="163" customWidth="1"/>
    <col min="15867" max="15867" width="9.140625" style="163"/>
    <col min="15868" max="15868" width="10" style="163" bestFit="1" customWidth="1"/>
    <col min="15869" max="15869" width="11" style="163" bestFit="1" customWidth="1"/>
    <col min="15870" max="15870" width="12.7109375" style="163" customWidth="1"/>
    <col min="15871" max="15871" width="12.28515625" style="163" customWidth="1"/>
    <col min="15872" max="15872" width="14.42578125" style="163" bestFit="1" customWidth="1"/>
    <col min="15873" max="15873" width="13" style="163" bestFit="1" customWidth="1"/>
    <col min="15874" max="15874" width="10.5703125" style="163" bestFit="1" customWidth="1"/>
    <col min="15875" max="16117" width="9.140625" style="163"/>
    <col min="16118" max="16118" width="16.140625" style="163" customWidth="1"/>
    <col min="16119" max="16119" width="11.42578125" style="163" bestFit="1" customWidth="1"/>
    <col min="16120" max="16120" width="9.5703125" style="163" bestFit="1" customWidth="1"/>
    <col min="16121" max="16121" width="7.7109375" style="163" bestFit="1" customWidth="1"/>
    <col min="16122" max="16122" width="10.28515625" style="163" customWidth="1"/>
    <col min="16123" max="16123" width="9.140625" style="163"/>
    <col min="16124" max="16124" width="10" style="163" bestFit="1" customWidth="1"/>
    <col min="16125" max="16125" width="11" style="163" bestFit="1" customWidth="1"/>
    <col min="16126" max="16126" width="12.7109375" style="163" customWidth="1"/>
    <col min="16127" max="16127" width="12.28515625" style="163" customWidth="1"/>
    <col min="16128" max="16128" width="14.42578125" style="163" bestFit="1" customWidth="1"/>
    <col min="16129" max="16129" width="13" style="163" bestFit="1" customWidth="1"/>
    <col min="16130" max="16130" width="10.5703125" style="163" bestFit="1" customWidth="1"/>
    <col min="16131" max="16384" width="9.140625" style="163"/>
  </cols>
  <sheetData>
    <row r="1" spans="1:12" ht="34.5" customHeight="1" thickBot="1">
      <c r="A1" s="1066" t="s">
        <v>449</v>
      </c>
      <c r="B1" s="1066"/>
      <c r="C1" s="1066"/>
      <c r="D1" s="1066"/>
      <c r="E1" s="1066"/>
      <c r="F1" s="1066"/>
      <c r="G1" s="1066"/>
      <c r="H1" s="1066"/>
    </row>
    <row r="2" spans="1:12" ht="30" customHeight="1" thickBot="1">
      <c r="A2" s="1067" t="s">
        <v>68</v>
      </c>
      <c r="B2" s="1073" t="s">
        <v>212</v>
      </c>
      <c r="C2" s="1082" t="s">
        <v>206</v>
      </c>
      <c r="D2" s="1082" t="s">
        <v>207</v>
      </c>
      <c r="E2" s="1082" t="s">
        <v>208</v>
      </c>
      <c r="F2" s="1082" t="s">
        <v>209</v>
      </c>
      <c r="G2" s="1084" t="s">
        <v>210</v>
      </c>
      <c r="H2" s="1073" t="s">
        <v>211</v>
      </c>
    </row>
    <row r="3" spans="1:12" ht="36" customHeight="1" thickBot="1">
      <c r="A3" s="1068"/>
      <c r="B3" s="1074"/>
      <c r="C3" s="1083"/>
      <c r="D3" s="1083"/>
      <c r="E3" s="1083"/>
      <c r="F3" s="1083"/>
      <c r="G3" s="1085"/>
      <c r="H3" s="1074"/>
    </row>
    <row r="4" spans="1:12" ht="21" customHeight="1">
      <c r="A4" s="74">
        <v>1400</v>
      </c>
      <c r="B4" s="74">
        <v>2398075</v>
      </c>
      <c r="C4" s="74">
        <v>583300</v>
      </c>
      <c r="D4" s="74">
        <v>166561</v>
      </c>
      <c r="E4" s="74">
        <v>566167</v>
      </c>
      <c r="F4" s="74">
        <v>234570</v>
      </c>
      <c r="G4" s="74">
        <v>723629</v>
      </c>
      <c r="H4" s="74">
        <v>123848</v>
      </c>
    </row>
    <row r="5" spans="1:12" ht="21" customHeight="1" thickBot="1">
      <c r="A5" s="74">
        <v>1401</v>
      </c>
      <c r="B5" s="74">
        <f>SUM(C5:H5)</f>
        <v>2623287</v>
      </c>
      <c r="C5" s="74">
        <f>SUM(C6:C38)</f>
        <v>647744</v>
      </c>
      <c r="D5" s="74">
        <f t="shared" ref="D5:H5" si="0">SUM(D6:D38)</f>
        <v>177055</v>
      </c>
      <c r="E5" s="74">
        <f t="shared" si="0"/>
        <v>619778</v>
      </c>
      <c r="F5" s="74">
        <f t="shared" si="0"/>
        <v>250868</v>
      </c>
      <c r="G5" s="74">
        <f t="shared" si="0"/>
        <v>792312</v>
      </c>
      <c r="H5" s="74">
        <f t="shared" si="0"/>
        <v>135530</v>
      </c>
      <c r="L5" s="318"/>
    </row>
    <row r="6" spans="1:12" ht="21" customHeight="1" thickBot="1">
      <c r="A6" s="5" t="s">
        <v>41</v>
      </c>
      <c r="B6" s="79">
        <f t="shared" ref="B6:B38" si="1">SUM(C6:H6)</f>
        <v>134453</v>
      </c>
      <c r="C6" s="80">
        <v>44780</v>
      </c>
      <c r="D6" s="76">
        <v>9347</v>
      </c>
      <c r="E6" s="80">
        <v>32305</v>
      </c>
      <c r="F6" s="76">
        <v>11241</v>
      </c>
      <c r="G6" s="80">
        <v>32026</v>
      </c>
      <c r="H6" s="76">
        <v>4754</v>
      </c>
      <c r="L6" s="318"/>
    </row>
    <row r="7" spans="1:12" ht="21" customHeight="1" thickBot="1">
      <c r="A7" s="11" t="s">
        <v>42</v>
      </c>
      <c r="B7" s="270">
        <f t="shared" si="1"/>
        <v>57308</v>
      </c>
      <c r="C7" s="85">
        <v>20054</v>
      </c>
      <c r="D7" s="82">
        <v>4354</v>
      </c>
      <c r="E7" s="85">
        <v>10393</v>
      </c>
      <c r="F7" s="82">
        <v>3952</v>
      </c>
      <c r="G7" s="85">
        <v>16384</v>
      </c>
      <c r="H7" s="82">
        <v>2171</v>
      </c>
      <c r="L7" s="318"/>
    </row>
    <row r="8" spans="1:12" ht="21" customHeight="1" thickBot="1">
      <c r="A8" s="11" t="s">
        <v>43</v>
      </c>
      <c r="B8" s="270">
        <f t="shared" si="1"/>
        <v>31195</v>
      </c>
      <c r="C8" s="85">
        <v>10790</v>
      </c>
      <c r="D8" s="82">
        <v>2490</v>
      </c>
      <c r="E8" s="85">
        <v>7217</v>
      </c>
      <c r="F8" s="82">
        <v>2140</v>
      </c>
      <c r="G8" s="85">
        <v>7125</v>
      </c>
      <c r="H8" s="82">
        <v>1433</v>
      </c>
      <c r="L8" s="318"/>
    </row>
    <row r="9" spans="1:12" ht="21" customHeight="1" thickBot="1">
      <c r="A9" s="11" t="s">
        <v>0</v>
      </c>
      <c r="B9" s="270">
        <f t="shared" si="1"/>
        <v>248209</v>
      </c>
      <c r="C9" s="85">
        <v>56276</v>
      </c>
      <c r="D9" s="82">
        <v>16794</v>
      </c>
      <c r="E9" s="85">
        <v>56285</v>
      </c>
      <c r="F9" s="82">
        <v>26243</v>
      </c>
      <c r="G9" s="85">
        <v>80034</v>
      </c>
      <c r="H9" s="82">
        <v>12577</v>
      </c>
      <c r="L9" s="318"/>
    </row>
    <row r="10" spans="1:12" ht="21" customHeight="1" thickBot="1">
      <c r="A10" s="11" t="s">
        <v>33</v>
      </c>
      <c r="B10" s="270">
        <f t="shared" si="1"/>
        <v>118951</v>
      </c>
      <c r="C10" s="85">
        <v>22787</v>
      </c>
      <c r="D10" s="82">
        <v>7230</v>
      </c>
      <c r="E10" s="85">
        <v>27207</v>
      </c>
      <c r="F10" s="82">
        <v>11869</v>
      </c>
      <c r="G10" s="85">
        <v>43359</v>
      </c>
      <c r="H10" s="82">
        <v>6499</v>
      </c>
      <c r="L10" s="318"/>
    </row>
    <row r="11" spans="1:12" ht="21" customHeight="1" thickBot="1">
      <c r="A11" s="11" t="s">
        <v>44</v>
      </c>
      <c r="B11" s="270">
        <f t="shared" si="1"/>
        <v>12547</v>
      </c>
      <c r="C11" s="85">
        <v>5276</v>
      </c>
      <c r="D11" s="82">
        <v>944</v>
      </c>
      <c r="E11" s="85">
        <v>2080</v>
      </c>
      <c r="F11" s="82">
        <v>820</v>
      </c>
      <c r="G11" s="85">
        <v>2689</v>
      </c>
      <c r="H11" s="82">
        <v>738</v>
      </c>
      <c r="L11" s="318"/>
    </row>
    <row r="12" spans="1:12" ht="21" customHeight="1" thickBot="1">
      <c r="A12" s="11" t="s">
        <v>1</v>
      </c>
      <c r="B12" s="270">
        <f t="shared" si="1"/>
        <v>22718</v>
      </c>
      <c r="C12" s="85">
        <v>7157</v>
      </c>
      <c r="D12" s="82">
        <v>1502</v>
      </c>
      <c r="E12" s="85">
        <v>4721</v>
      </c>
      <c r="F12" s="82">
        <v>1728</v>
      </c>
      <c r="G12" s="85">
        <v>6371</v>
      </c>
      <c r="H12" s="82">
        <v>1239</v>
      </c>
      <c r="L12" s="318"/>
    </row>
    <row r="13" spans="1:12" ht="21" customHeight="1" thickBot="1">
      <c r="A13" s="11" t="s">
        <v>45</v>
      </c>
      <c r="B13" s="270">
        <f t="shared" si="1"/>
        <v>28802</v>
      </c>
      <c r="C13" s="85">
        <v>12442</v>
      </c>
      <c r="D13" s="82">
        <v>2571</v>
      </c>
      <c r="E13" s="85">
        <v>5201</v>
      </c>
      <c r="F13" s="82">
        <v>1923</v>
      </c>
      <c r="G13" s="85">
        <v>6308</v>
      </c>
      <c r="H13" s="82">
        <v>357</v>
      </c>
      <c r="L13" s="318"/>
    </row>
    <row r="14" spans="1:12" ht="21" customHeight="1" thickBot="1">
      <c r="A14" s="11" t="s">
        <v>46</v>
      </c>
      <c r="B14" s="270">
        <f t="shared" si="1"/>
        <v>18112</v>
      </c>
      <c r="C14" s="85">
        <v>4800</v>
      </c>
      <c r="D14" s="82">
        <v>1143</v>
      </c>
      <c r="E14" s="85">
        <v>4939</v>
      </c>
      <c r="F14" s="82">
        <v>1494</v>
      </c>
      <c r="G14" s="85">
        <v>4702</v>
      </c>
      <c r="H14" s="82">
        <v>1034</v>
      </c>
      <c r="L14" s="318"/>
    </row>
    <row r="15" spans="1:12" ht="21" customHeight="1" thickBot="1">
      <c r="A15" s="11" t="s">
        <v>47</v>
      </c>
      <c r="B15" s="270">
        <f t="shared" si="1"/>
        <v>156121</v>
      </c>
      <c r="C15" s="85">
        <v>40827</v>
      </c>
      <c r="D15" s="82">
        <v>10455</v>
      </c>
      <c r="E15" s="85">
        <v>37934</v>
      </c>
      <c r="F15" s="82">
        <v>12841</v>
      </c>
      <c r="G15" s="85">
        <v>47461</v>
      </c>
      <c r="H15" s="82">
        <v>6603</v>
      </c>
      <c r="L15" s="318"/>
    </row>
    <row r="16" spans="1:12" ht="21" customHeight="1" thickBot="1">
      <c r="A16" s="11" t="s">
        <v>29</v>
      </c>
      <c r="B16" s="270">
        <f t="shared" si="1"/>
        <v>15778</v>
      </c>
      <c r="C16" s="85">
        <v>5325</v>
      </c>
      <c r="D16" s="82">
        <v>1085</v>
      </c>
      <c r="E16" s="85">
        <v>4174</v>
      </c>
      <c r="F16" s="82">
        <v>1097</v>
      </c>
      <c r="G16" s="85">
        <v>3431</v>
      </c>
      <c r="H16" s="82">
        <v>666</v>
      </c>
      <c r="L16" s="318"/>
    </row>
    <row r="17" spans="1:12" ht="21" customHeight="1" thickBot="1">
      <c r="A17" s="11" t="s">
        <v>2</v>
      </c>
      <c r="B17" s="270">
        <f t="shared" si="1"/>
        <v>134390</v>
      </c>
      <c r="C17" s="85">
        <v>25565</v>
      </c>
      <c r="D17" s="82">
        <v>8224</v>
      </c>
      <c r="E17" s="85">
        <v>33312</v>
      </c>
      <c r="F17" s="82">
        <v>19787</v>
      </c>
      <c r="G17" s="85">
        <v>32961</v>
      </c>
      <c r="H17" s="82">
        <v>14541</v>
      </c>
      <c r="L17" s="318"/>
    </row>
    <row r="18" spans="1:12" ht="21" customHeight="1" thickBot="1">
      <c r="A18" s="11" t="s">
        <v>3</v>
      </c>
      <c r="B18" s="270">
        <f t="shared" si="1"/>
        <v>33842</v>
      </c>
      <c r="C18" s="85">
        <v>9074</v>
      </c>
      <c r="D18" s="82">
        <v>2168</v>
      </c>
      <c r="E18" s="85">
        <v>8381</v>
      </c>
      <c r="F18" s="82">
        <v>2452</v>
      </c>
      <c r="G18" s="85">
        <v>10104</v>
      </c>
      <c r="H18" s="82">
        <v>1663</v>
      </c>
      <c r="L18" s="318"/>
    </row>
    <row r="19" spans="1:12" ht="21" customHeight="1" thickBot="1">
      <c r="A19" s="11" t="s">
        <v>4</v>
      </c>
      <c r="B19" s="270">
        <f t="shared" si="1"/>
        <v>31987</v>
      </c>
      <c r="C19" s="85">
        <v>5654</v>
      </c>
      <c r="D19" s="82">
        <v>1812</v>
      </c>
      <c r="E19" s="85">
        <v>7557</v>
      </c>
      <c r="F19" s="82">
        <v>2919</v>
      </c>
      <c r="G19" s="85">
        <v>11253</v>
      </c>
      <c r="H19" s="82">
        <v>2792</v>
      </c>
      <c r="L19" s="318"/>
    </row>
    <row r="20" spans="1:12" ht="21" customHeight="1" thickBot="1">
      <c r="A20" s="11" t="s">
        <v>48</v>
      </c>
      <c r="B20" s="270">
        <f t="shared" si="1"/>
        <v>23402</v>
      </c>
      <c r="C20" s="85">
        <v>6434</v>
      </c>
      <c r="D20" s="82">
        <v>1359</v>
      </c>
      <c r="E20" s="85">
        <v>4871</v>
      </c>
      <c r="F20" s="82">
        <v>2010</v>
      </c>
      <c r="G20" s="85">
        <v>7290</v>
      </c>
      <c r="H20" s="82">
        <v>1438</v>
      </c>
      <c r="L20" s="318"/>
    </row>
    <row r="21" spans="1:12" ht="21" customHeight="1" thickBot="1">
      <c r="A21" s="11" t="s">
        <v>49</v>
      </c>
      <c r="B21" s="270">
        <f t="shared" si="1"/>
        <v>242355</v>
      </c>
      <c r="C21" s="85">
        <v>47710</v>
      </c>
      <c r="D21" s="82">
        <v>19305</v>
      </c>
      <c r="E21" s="85">
        <v>55892</v>
      </c>
      <c r="F21" s="82">
        <v>27343</v>
      </c>
      <c r="G21" s="85">
        <v>83082</v>
      </c>
      <c r="H21" s="82">
        <v>9023</v>
      </c>
      <c r="L21" s="318"/>
    </row>
    <row r="22" spans="1:12" ht="21" customHeight="1" thickBot="1">
      <c r="A22" s="11" t="s">
        <v>50</v>
      </c>
      <c r="B22" s="270">
        <f t="shared" si="1"/>
        <v>130448</v>
      </c>
      <c r="C22" s="85">
        <v>28204</v>
      </c>
      <c r="D22" s="82">
        <v>8624</v>
      </c>
      <c r="E22" s="85">
        <v>27692</v>
      </c>
      <c r="F22" s="82">
        <v>11713</v>
      </c>
      <c r="G22" s="85">
        <v>46782</v>
      </c>
      <c r="H22" s="82">
        <v>7433</v>
      </c>
      <c r="L22" s="318"/>
    </row>
    <row r="23" spans="1:12" ht="21" customHeight="1" thickBot="1">
      <c r="A23" s="11" t="s">
        <v>51</v>
      </c>
      <c r="B23" s="270">
        <f t="shared" si="1"/>
        <v>236888</v>
      </c>
      <c r="C23" s="85">
        <v>37416</v>
      </c>
      <c r="D23" s="82">
        <v>15609</v>
      </c>
      <c r="E23" s="85">
        <v>53690</v>
      </c>
      <c r="F23" s="82">
        <v>27833</v>
      </c>
      <c r="G23" s="85">
        <v>92400</v>
      </c>
      <c r="H23" s="82">
        <v>9940</v>
      </c>
      <c r="L23" s="318"/>
    </row>
    <row r="24" spans="1:12" ht="21" customHeight="1" thickBot="1">
      <c r="A24" s="11" t="s">
        <v>5</v>
      </c>
      <c r="B24" s="270">
        <f t="shared" si="1"/>
        <v>143023</v>
      </c>
      <c r="C24" s="85">
        <v>41581</v>
      </c>
      <c r="D24" s="82">
        <v>10118</v>
      </c>
      <c r="E24" s="85">
        <v>36602</v>
      </c>
      <c r="F24" s="82">
        <v>13331</v>
      </c>
      <c r="G24" s="85">
        <v>36797</v>
      </c>
      <c r="H24" s="82">
        <v>4594</v>
      </c>
      <c r="L24" s="318"/>
    </row>
    <row r="25" spans="1:12" ht="21" customHeight="1" thickBot="1">
      <c r="A25" s="11" t="s">
        <v>52</v>
      </c>
      <c r="B25" s="270">
        <f t="shared" si="1"/>
        <v>62433</v>
      </c>
      <c r="C25" s="85">
        <v>9138</v>
      </c>
      <c r="D25" s="82">
        <v>2879</v>
      </c>
      <c r="E25" s="85">
        <v>17050</v>
      </c>
      <c r="F25" s="82">
        <v>6246</v>
      </c>
      <c r="G25" s="85">
        <v>21619</v>
      </c>
      <c r="H25" s="82">
        <v>5501</v>
      </c>
      <c r="L25" s="318"/>
    </row>
    <row r="26" spans="1:12" ht="21" customHeight="1" thickBot="1">
      <c r="A26" s="11" t="s">
        <v>6</v>
      </c>
      <c r="B26" s="270">
        <f t="shared" si="1"/>
        <v>35489</v>
      </c>
      <c r="C26" s="85">
        <v>10939</v>
      </c>
      <c r="D26" s="82">
        <v>2374</v>
      </c>
      <c r="E26" s="85">
        <v>9045</v>
      </c>
      <c r="F26" s="82">
        <v>2740</v>
      </c>
      <c r="G26" s="85">
        <v>8338</v>
      </c>
      <c r="H26" s="82">
        <v>2053</v>
      </c>
      <c r="L26" s="318"/>
    </row>
    <row r="27" spans="1:12" ht="21" customHeight="1" thickBot="1">
      <c r="A27" s="11" t="s">
        <v>53</v>
      </c>
      <c r="B27" s="270">
        <f t="shared" si="1"/>
        <v>35200</v>
      </c>
      <c r="C27" s="85">
        <v>15738</v>
      </c>
      <c r="D27" s="82">
        <v>2762</v>
      </c>
      <c r="E27" s="85">
        <v>5826</v>
      </c>
      <c r="F27" s="82">
        <v>2061</v>
      </c>
      <c r="G27" s="85">
        <v>7933</v>
      </c>
      <c r="H27" s="82">
        <v>880</v>
      </c>
      <c r="L27" s="318"/>
    </row>
    <row r="28" spans="1:12" ht="21" customHeight="1" thickBot="1">
      <c r="A28" s="11" t="s">
        <v>54</v>
      </c>
      <c r="B28" s="270">
        <f t="shared" si="1"/>
        <v>76244</v>
      </c>
      <c r="C28" s="85">
        <v>19671</v>
      </c>
      <c r="D28" s="82">
        <v>5149</v>
      </c>
      <c r="E28" s="85">
        <v>19250</v>
      </c>
      <c r="F28" s="82">
        <v>6864</v>
      </c>
      <c r="G28" s="85">
        <v>20489</v>
      </c>
      <c r="H28" s="82">
        <v>4821</v>
      </c>
      <c r="L28" s="318"/>
    </row>
    <row r="29" spans="1:12" ht="21" customHeight="1" thickBot="1">
      <c r="A29" s="11" t="s">
        <v>55</v>
      </c>
      <c r="B29" s="270">
        <f t="shared" si="1"/>
        <v>45274</v>
      </c>
      <c r="C29" s="85">
        <v>17029</v>
      </c>
      <c r="D29" s="82">
        <v>3458</v>
      </c>
      <c r="E29" s="85">
        <v>8053</v>
      </c>
      <c r="F29" s="82">
        <v>3130</v>
      </c>
      <c r="G29" s="85">
        <v>11921</v>
      </c>
      <c r="H29" s="82">
        <v>1683</v>
      </c>
      <c r="L29" s="318"/>
    </row>
    <row r="30" spans="1:12" ht="21" customHeight="1" thickBot="1">
      <c r="A30" s="11" t="s">
        <v>56</v>
      </c>
      <c r="B30" s="270">
        <f t="shared" si="1"/>
        <v>10847</v>
      </c>
      <c r="C30" s="85">
        <v>4068</v>
      </c>
      <c r="D30" s="82">
        <v>853</v>
      </c>
      <c r="E30" s="85">
        <v>1774</v>
      </c>
      <c r="F30" s="82">
        <v>807</v>
      </c>
      <c r="G30" s="85">
        <v>2912</v>
      </c>
      <c r="H30" s="82">
        <v>433</v>
      </c>
      <c r="L30" s="318"/>
    </row>
    <row r="31" spans="1:12" ht="21" customHeight="1" thickBot="1">
      <c r="A31" s="11" t="s">
        <v>7</v>
      </c>
      <c r="B31" s="270">
        <f t="shared" si="1"/>
        <v>38160</v>
      </c>
      <c r="C31" s="85">
        <v>12243</v>
      </c>
      <c r="D31" s="82">
        <v>2951</v>
      </c>
      <c r="E31" s="85">
        <v>8513</v>
      </c>
      <c r="F31" s="82">
        <v>2748</v>
      </c>
      <c r="G31" s="85">
        <v>9968</v>
      </c>
      <c r="H31" s="82">
        <v>1737</v>
      </c>
      <c r="L31" s="318"/>
    </row>
    <row r="32" spans="1:12" ht="21" customHeight="1" thickBot="1">
      <c r="A32" s="11" t="s">
        <v>57</v>
      </c>
      <c r="B32" s="270">
        <f t="shared" si="1"/>
        <v>112971</v>
      </c>
      <c r="C32" s="85">
        <v>26409</v>
      </c>
      <c r="D32" s="82">
        <v>7373</v>
      </c>
      <c r="E32" s="85">
        <v>28520</v>
      </c>
      <c r="F32" s="82">
        <v>10704</v>
      </c>
      <c r="G32" s="85">
        <v>34974</v>
      </c>
      <c r="H32" s="82">
        <v>4991</v>
      </c>
      <c r="L32" s="318"/>
    </row>
    <row r="33" spans="1:12" ht="21" customHeight="1" thickBot="1">
      <c r="A33" s="11" t="s">
        <v>8</v>
      </c>
      <c r="B33" s="270">
        <f t="shared" si="1"/>
        <v>47538</v>
      </c>
      <c r="C33" s="85">
        <v>16784</v>
      </c>
      <c r="D33" s="82">
        <v>3057</v>
      </c>
      <c r="E33" s="85">
        <v>11893</v>
      </c>
      <c r="F33" s="82">
        <v>3503</v>
      </c>
      <c r="G33" s="85">
        <v>9471</v>
      </c>
      <c r="H33" s="82">
        <v>2830</v>
      </c>
      <c r="L33" s="318"/>
    </row>
    <row r="34" spans="1:12" ht="21" customHeight="1" thickBot="1">
      <c r="A34" s="11" t="s">
        <v>9</v>
      </c>
      <c r="B34" s="270">
        <f t="shared" si="1"/>
        <v>129419</v>
      </c>
      <c r="C34" s="85">
        <v>31340</v>
      </c>
      <c r="D34" s="82">
        <v>9175</v>
      </c>
      <c r="E34" s="85">
        <v>32749</v>
      </c>
      <c r="F34" s="82">
        <v>12116</v>
      </c>
      <c r="G34" s="85">
        <v>37900</v>
      </c>
      <c r="H34" s="82">
        <v>6139</v>
      </c>
      <c r="L34" s="318"/>
    </row>
    <row r="35" spans="1:12" ht="21" customHeight="1" thickBot="1">
      <c r="A35" s="11" t="s">
        <v>58</v>
      </c>
      <c r="B35" s="270">
        <f t="shared" si="1"/>
        <v>68653</v>
      </c>
      <c r="C35" s="85">
        <v>14539</v>
      </c>
      <c r="D35" s="82">
        <v>3242</v>
      </c>
      <c r="E35" s="85">
        <v>18751</v>
      </c>
      <c r="F35" s="82">
        <v>5839</v>
      </c>
      <c r="G35" s="85">
        <v>21020</v>
      </c>
      <c r="H35" s="82">
        <v>5262</v>
      </c>
      <c r="L35" s="318"/>
    </row>
    <row r="36" spans="1:12" ht="21" customHeight="1" thickBot="1">
      <c r="A36" s="11" t="s">
        <v>10</v>
      </c>
      <c r="B36" s="270">
        <f t="shared" si="1"/>
        <v>30533</v>
      </c>
      <c r="C36" s="85">
        <v>8081</v>
      </c>
      <c r="D36" s="82">
        <v>1973</v>
      </c>
      <c r="E36" s="85">
        <v>6874</v>
      </c>
      <c r="F36" s="82">
        <v>2938</v>
      </c>
      <c r="G36" s="85">
        <v>8543</v>
      </c>
      <c r="H36" s="82">
        <v>2124</v>
      </c>
      <c r="L36" s="318"/>
    </row>
    <row r="37" spans="1:12" ht="21" customHeight="1" thickBot="1">
      <c r="A37" s="11" t="s">
        <v>11</v>
      </c>
      <c r="B37" s="270">
        <f t="shared" si="1"/>
        <v>46889</v>
      </c>
      <c r="C37" s="85">
        <v>18867</v>
      </c>
      <c r="D37" s="82">
        <v>3614</v>
      </c>
      <c r="E37" s="85">
        <v>8955</v>
      </c>
      <c r="F37" s="82">
        <v>2632</v>
      </c>
      <c r="G37" s="85">
        <v>11027</v>
      </c>
      <c r="H37" s="82">
        <v>1794</v>
      </c>
      <c r="L37" s="318"/>
    </row>
    <row r="38" spans="1:12" ht="21" customHeight="1" thickBot="1">
      <c r="A38" s="11" t="s">
        <v>59</v>
      </c>
      <c r="B38" s="270">
        <f t="shared" si="1"/>
        <v>63108</v>
      </c>
      <c r="C38" s="85">
        <v>10746</v>
      </c>
      <c r="D38" s="82">
        <v>3061</v>
      </c>
      <c r="E38" s="85">
        <v>22072</v>
      </c>
      <c r="F38" s="82">
        <v>5804</v>
      </c>
      <c r="G38" s="85">
        <v>15638</v>
      </c>
      <c r="H38" s="82">
        <v>5787</v>
      </c>
      <c r="L38" s="318"/>
    </row>
    <row r="39" spans="1:12" ht="21" customHeight="1">
      <c r="A39" s="1063"/>
      <c r="B39" s="1063"/>
      <c r="C39" s="1080"/>
      <c r="D39" s="1080"/>
      <c r="E39" s="86"/>
      <c r="F39" s="86"/>
      <c r="G39" s="86"/>
      <c r="H39" s="86"/>
    </row>
    <row r="40" spans="1:12">
      <c r="A40" s="1063"/>
      <c r="B40" s="1063"/>
      <c r="C40" s="1081"/>
      <c r="D40" s="1081"/>
    </row>
    <row r="44" spans="1:12" ht="18.75" customHeight="1"/>
  </sheetData>
  <mergeCells count="11">
    <mergeCell ref="A39:D39"/>
    <mergeCell ref="A40:D40"/>
    <mergeCell ref="A1:H1"/>
    <mergeCell ref="A2:A3"/>
    <mergeCell ref="C2:C3"/>
    <mergeCell ref="D2:D3"/>
    <mergeCell ref="E2:E3"/>
    <mergeCell ref="F2:F3"/>
    <mergeCell ref="G2:G3"/>
    <mergeCell ref="H2:H3"/>
    <mergeCell ref="B2:B3"/>
  </mergeCells>
  <printOptions horizontalCentered="1" verticalCentered="1"/>
  <pageMargins left="0.39370078740157483" right="0.59055118110236227" top="0.19685039370078741" bottom="0.39370078740157483" header="0" footer="0"/>
  <pageSetup paperSize="9" scale="75"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F64BC-C20F-49F4-90BD-8186E51EFBC6}">
  <sheetPr>
    <tabColor rgb="FF9999FF"/>
    <pageSetUpPr fitToPage="1"/>
  </sheetPr>
  <dimension ref="A1:M44"/>
  <sheetViews>
    <sheetView rightToLeft="1" view="pageBreakPreview" zoomScale="60" zoomScaleNormal="100" workbookViewId="0">
      <selection sqref="A1:I1"/>
    </sheetView>
  </sheetViews>
  <sheetFormatPr defaultRowHeight="18.75"/>
  <cols>
    <col min="1" max="1" width="18.85546875" style="163" customWidth="1"/>
    <col min="2" max="9" width="12.140625" style="163" customWidth="1"/>
    <col min="10" max="10" width="10.5703125" style="162" bestFit="1" customWidth="1"/>
    <col min="11" max="253" width="9.140625" style="163"/>
    <col min="254" max="254" width="16.140625" style="163" customWidth="1"/>
    <col min="255" max="255" width="11.42578125" style="163" bestFit="1" customWidth="1"/>
    <col min="256" max="256" width="9.5703125" style="163" bestFit="1" customWidth="1"/>
    <col min="257" max="257" width="7.7109375" style="163" bestFit="1" customWidth="1"/>
    <col min="258" max="258" width="10.28515625" style="163" customWidth="1"/>
    <col min="259" max="259" width="9.140625" style="163"/>
    <col min="260" max="260" width="10" style="163" bestFit="1" customWidth="1"/>
    <col min="261" max="261" width="11" style="163" bestFit="1" customWidth="1"/>
    <col min="262" max="262" width="12.7109375" style="163" customWidth="1"/>
    <col min="263" max="263" width="12.28515625" style="163" customWidth="1"/>
    <col min="264" max="264" width="14.42578125" style="163" bestFit="1" customWidth="1"/>
    <col min="265" max="265" width="13" style="163" bestFit="1" customWidth="1"/>
    <col min="266" max="266" width="10.5703125" style="163" bestFit="1" customWidth="1"/>
    <col min="267" max="509" width="9.140625" style="163"/>
    <col min="510" max="510" width="16.140625" style="163" customWidth="1"/>
    <col min="511" max="511" width="11.42578125" style="163" bestFit="1" customWidth="1"/>
    <col min="512" max="512" width="9.5703125" style="163" bestFit="1" customWidth="1"/>
    <col min="513" max="513" width="7.7109375" style="163" bestFit="1" customWidth="1"/>
    <col min="514" max="514" width="10.28515625" style="163" customWidth="1"/>
    <col min="515" max="515" width="9.140625" style="163"/>
    <col min="516" max="516" width="10" style="163" bestFit="1" customWidth="1"/>
    <col min="517" max="517" width="11" style="163" bestFit="1" customWidth="1"/>
    <col min="518" max="518" width="12.7109375" style="163" customWidth="1"/>
    <col min="519" max="519" width="12.28515625" style="163" customWidth="1"/>
    <col min="520" max="520" width="14.42578125" style="163" bestFit="1" customWidth="1"/>
    <col min="521" max="521" width="13" style="163" bestFit="1" customWidth="1"/>
    <col min="522" max="522" width="10.5703125" style="163" bestFit="1" customWidth="1"/>
    <col min="523" max="765" width="9.140625" style="163"/>
    <col min="766" max="766" width="16.140625" style="163" customWidth="1"/>
    <col min="767" max="767" width="11.42578125" style="163" bestFit="1" customWidth="1"/>
    <col min="768" max="768" width="9.5703125" style="163" bestFit="1" customWidth="1"/>
    <col min="769" max="769" width="7.7109375" style="163" bestFit="1" customWidth="1"/>
    <col min="770" max="770" width="10.28515625" style="163" customWidth="1"/>
    <col min="771" max="771" width="9.140625" style="163"/>
    <col min="772" max="772" width="10" style="163" bestFit="1" customWidth="1"/>
    <col min="773" max="773" width="11" style="163" bestFit="1" customWidth="1"/>
    <col min="774" max="774" width="12.7109375" style="163" customWidth="1"/>
    <col min="775" max="775" width="12.28515625" style="163" customWidth="1"/>
    <col min="776" max="776" width="14.42578125" style="163" bestFit="1" customWidth="1"/>
    <col min="777" max="777" width="13" style="163" bestFit="1" customWidth="1"/>
    <col min="778" max="778" width="10.5703125" style="163" bestFit="1" customWidth="1"/>
    <col min="779" max="1021" width="9.140625" style="163"/>
    <col min="1022" max="1022" width="16.140625" style="163" customWidth="1"/>
    <col min="1023" max="1023" width="11.42578125" style="163" bestFit="1" customWidth="1"/>
    <col min="1024" max="1024" width="9.5703125" style="163" bestFit="1" customWidth="1"/>
    <col min="1025" max="1025" width="7.7109375" style="163" bestFit="1" customWidth="1"/>
    <col min="1026" max="1026" width="10.28515625" style="163" customWidth="1"/>
    <col min="1027" max="1027" width="9.140625" style="163"/>
    <col min="1028" max="1028" width="10" style="163" bestFit="1" customWidth="1"/>
    <col min="1029" max="1029" width="11" style="163" bestFit="1" customWidth="1"/>
    <col min="1030" max="1030" width="12.7109375" style="163" customWidth="1"/>
    <col min="1031" max="1031" width="12.28515625" style="163" customWidth="1"/>
    <col min="1032" max="1032" width="14.42578125" style="163" bestFit="1" customWidth="1"/>
    <col min="1033" max="1033" width="13" style="163" bestFit="1" customWidth="1"/>
    <col min="1034" max="1034" width="10.5703125" style="163" bestFit="1" customWidth="1"/>
    <col min="1035" max="1277" width="9.140625" style="163"/>
    <col min="1278" max="1278" width="16.140625" style="163" customWidth="1"/>
    <col min="1279" max="1279" width="11.42578125" style="163" bestFit="1" customWidth="1"/>
    <col min="1280" max="1280" width="9.5703125" style="163" bestFit="1" customWidth="1"/>
    <col min="1281" max="1281" width="7.7109375" style="163" bestFit="1" customWidth="1"/>
    <col min="1282" max="1282" width="10.28515625" style="163" customWidth="1"/>
    <col min="1283" max="1283" width="9.140625" style="163"/>
    <col min="1284" max="1284" width="10" style="163" bestFit="1" customWidth="1"/>
    <col min="1285" max="1285" width="11" style="163" bestFit="1" customWidth="1"/>
    <col min="1286" max="1286" width="12.7109375" style="163" customWidth="1"/>
    <col min="1287" max="1287" width="12.28515625" style="163" customWidth="1"/>
    <col min="1288" max="1288" width="14.42578125" style="163" bestFit="1" customWidth="1"/>
    <col min="1289" max="1289" width="13" style="163" bestFit="1" customWidth="1"/>
    <col min="1290" max="1290" width="10.5703125" style="163" bestFit="1" customWidth="1"/>
    <col min="1291" max="1533" width="9.140625" style="163"/>
    <col min="1534" max="1534" width="16.140625" style="163" customWidth="1"/>
    <col min="1535" max="1535" width="11.42578125" style="163" bestFit="1" customWidth="1"/>
    <col min="1536" max="1536" width="9.5703125" style="163" bestFit="1" customWidth="1"/>
    <col min="1537" max="1537" width="7.7109375" style="163" bestFit="1" customWidth="1"/>
    <col min="1538" max="1538" width="10.28515625" style="163" customWidth="1"/>
    <col min="1539" max="1539" width="9.140625" style="163"/>
    <col min="1540" max="1540" width="10" style="163" bestFit="1" customWidth="1"/>
    <col min="1541" max="1541" width="11" style="163" bestFit="1" customWidth="1"/>
    <col min="1542" max="1542" width="12.7109375" style="163" customWidth="1"/>
    <col min="1543" max="1543" width="12.28515625" style="163" customWidth="1"/>
    <col min="1544" max="1544" width="14.42578125" style="163" bestFit="1" customWidth="1"/>
    <col min="1545" max="1545" width="13" style="163" bestFit="1" customWidth="1"/>
    <col min="1546" max="1546" width="10.5703125" style="163" bestFit="1" customWidth="1"/>
    <col min="1547" max="1789" width="9.140625" style="163"/>
    <col min="1790" max="1790" width="16.140625" style="163" customWidth="1"/>
    <col min="1791" max="1791" width="11.42578125" style="163" bestFit="1" customWidth="1"/>
    <col min="1792" max="1792" width="9.5703125" style="163" bestFit="1" customWidth="1"/>
    <col min="1793" max="1793" width="7.7109375" style="163" bestFit="1" customWidth="1"/>
    <col min="1794" max="1794" width="10.28515625" style="163" customWidth="1"/>
    <col min="1795" max="1795" width="9.140625" style="163"/>
    <col min="1796" max="1796" width="10" style="163" bestFit="1" customWidth="1"/>
    <col min="1797" max="1797" width="11" style="163" bestFit="1" customWidth="1"/>
    <col min="1798" max="1798" width="12.7109375" style="163" customWidth="1"/>
    <col min="1799" max="1799" width="12.28515625" style="163" customWidth="1"/>
    <col min="1800" max="1800" width="14.42578125" style="163" bestFit="1" customWidth="1"/>
    <col min="1801" max="1801" width="13" style="163" bestFit="1" customWidth="1"/>
    <col min="1802" max="1802" width="10.5703125" style="163" bestFit="1" customWidth="1"/>
    <col min="1803" max="2045" width="9.140625" style="163"/>
    <col min="2046" max="2046" width="16.140625" style="163" customWidth="1"/>
    <col min="2047" max="2047" width="11.42578125" style="163" bestFit="1" customWidth="1"/>
    <col min="2048" max="2048" width="9.5703125" style="163" bestFit="1" customWidth="1"/>
    <col min="2049" max="2049" width="7.7109375" style="163" bestFit="1" customWidth="1"/>
    <col min="2050" max="2050" width="10.28515625" style="163" customWidth="1"/>
    <col min="2051" max="2051" width="9.140625" style="163"/>
    <col min="2052" max="2052" width="10" style="163" bestFit="1" customWidth="1"/>
    <col min="2053" max="2053" width="11" style="163" bestFit="1" customWidth="1"/>
    <col min="2054" max="2054" width="12.7109375" style="163" customWidth="1"/>
    <col min="2055" max="2055" width="12.28515625" style="163" customWidth="1"/>
    <col min="2056" max="2056" width="14.42578125" style="163" bestFit="1" customWidth="1"/>
    <col min="2057" max="2057" width="13" style="163" bestFit="1" customWidth="1"/>
    <col min="2058" max="2058" width="10.5703125" style="163" bestFit="1" customWidth="1"/>
    <col min="2059" max="2301" width="9.140625" style="163"/>
    <col min="2302" max="2302" width="16.140625" style="163" customWidth="1"/>
    <col min="2303" max="2303" width="11.42578125" style="163" bestFit="1" customWidth="1"/>
    <col min="2304" max="2304" width="9.5703125" style="163" bestFit="1" customWidth="1"/>
    <col min="2305" max="2305" width="7.7109375" style="163" bestFit="1" customWidth="1"/>
    <col min="2306" max="2306" width="10.28515625" style="163" customWidth="1"/>
    <col min="2307" max="2307" width="9.140625" style="163"/>
    <col min="2308" max="2308" width="10" style="163" bestFit="1" customWidth="1"/>
    <col min="2309" max="2309" width="11" style="163" bestFit="1" customWidth="1"/>
    <col min="2310" max="2310" width="12.7109375" style="163" customWidth="1"/>
    <col min="2311" max="2311" width="12.28515625" style="163" customWidth="1"/>
    <col min="2312" max="2312" width="14.42578125" style="163" bestFit="1" customWidth="1"/>
    <col min="2313" max="2313" width="13" style="163" bestFit="1" customWidth="1"/>
    <col min="2314" max="2314" width="10.5703125" style="163" bestFit="1" customWidth="1"/>
    <col min="2315" max="2557" width="9.140625" style="163"/>
    <col min="2558" max="2558" width="16.140625" style="163" customWidth="1"/>
    <col min="2559" max="2559" width="11.42578125" style="163" bestFit="1" customWidth="1"/>
    <col min="2560" max="2560" width="9.5703125" style="163" bestFit="1" customWidth="1"/>
    <col min="2561" max="2561" width="7.7109375" style="163" bestFit="1" customWidth="1"/>
    <col min="2562" max="2562" width="10.28515625" style="163" customWidth="1"/>
    <col min="2563" max="2563" width="9.140625" style="163"/>
    <col min="2564" max="2564" width="10" style="163" bestFit="1" customWidth="1"/>
    <col min="2565" max="2565" width="11" style="163" bestFit="1" customWidth="1"/>
    <col min="2566" max="2566" width="12.7109375" style="163" customWidth="1"/>
    <col min="2567" max="2567" width="12.28515625" style="163" customWidth="1"/>
    <col min="2568" max="2568" width="14.42578125" style="163" bestFit="1" customWidth="1"/>
    <col min="2569" max="2569" width="13" style="163" bestFit="1" customWidth="1"/>
    <col min="2570" max="2570" width="10.5703125" style="163" bestFit="1" customWidth="1"/>
    <col min="2571" max="2813" width="9.140625" style="163"/>
    <col min="2814" max="2814" width="16.140625" style="163" customWidth="1"/>
    <col min="2815" max="2815" width="11.42578125" style="163" bestFit="1" customWidth="1"/>
    <col min="2816" max="2816" width="9.5703125" style="163" bestFit="1" customWidth="1"/>
    <col min="2817" max="2817" width="7.7109375" style="163" bestFit="1" customWidth="1"/>
    <col min="2818" max="2818" width="10.28515625" style="163" customWidth="1"/>
    <col min="2819" max="2819" width="9.140625" style="163"/>
    <col min="2820" max="2820" width="10" style="163" bestFit="1" customWidth="1"/>
    <col min="2821" max="2821" width="11" style="163" bestFit="1" customWidth="1"/>
    <col min="2822" max="2822" width="12.7109375" style="163" customWidth="1"/>
    <col min="2823" max="2823" width="12.28515625" style="163" customWidth="1"/>
    <col min="2824" max="2824" width="14.42578125" style="163" bestFit="1" customWidth="1"/>
    <col min="2825" max="2825" width="13" style="163" bestFit="1" customWidth="1"/>
    <col min="2826" max="2826" width="10.5703125" style="163" bestFit="1" customWidth="1"/>
    <col min="2827" max="3069" width="9.140625" style="163"/>
    <col min="3070" max="3070" width="16.140625" style="163" customWidth="1"/>
    <col min="3071" max="3071" width="11.42578125" style="163" bestFit="1" customWidth="1"/>
    <col min="3072" max="3072" width="9.5703125" style="163" bestFit="1" customWidth="1"/>
    <col min="3073" max="3073" width="7.7109375" style="163" bestFit="1" customWidth="1"/>
    <col min="3074" max="3074" width="10.28515625" style="163" customWidth="1"/>
    <col min="3075" max="3075" width="9.140625" style="163"/>
    <col min="3076" max="3076" width="10" style="163" bestFit="1" customWidth="1"/>
    <col min="3077" max="3077" width="11" style="163" bestFit="1" customWidth="1"/>
    <col min="3078" max="3078" width="12.7109375" style="163" customWidth="1"/>
    <col min="3079" max="3079" width="12.28515625" style="163" customWidth="1"/>
    <col min="3080" max="3080" width="14.42578125" style="163" bestFit="1" customWidth="1"/>
    <col min="3081" max="3081" width="13" style="163" bestFit="1" customWidth="1"/>
    <col min="3082" max="3082" width="10.5703125" style="163" bestFit="1" customWidth="1"/>
    <col min="3083" max="3325" width="9.140625" style="163"/>
    <col min="3326" max="3326" width="16.140625" style="163" customWidth="1"/>
    <col min="3327" max="3327" width="11.42578125" style="163" bestFit="1" customWidth="1"/>
    <col min="3328" max="3328" width="9.5703125" style="163" bestFit="1" customWidth="1"/>
    <col min="3329" max="3329" width="7.7109375" style="163" bestFit="1" customWidth="1"/>
    <col min="3330" max="3330" width="10.28515625" style="163" customWidth="1"/>
    <col min="3331" max="3331" width="9.140625" style="163"/>
    <col min="3332" max="3332" width="10" style="163" bestFit="1" customWidth="1"/>
    <col min="3333" max="3333" width="11" style="163" bestFit="1" customWidth="1"/>
    <col min="3334" max="3334" width="12.7109375" style="163" customWidth="1"/>
    <col min="3335" max="3335" width="12.28515625" style="163" customWidth="1"/>
    <col min="3336" max="3336" width="14.42578125" style="163" bestFit="1" customWidth="1"/>
    <col min="3337" max="3337" width="13" style="163" bestFit="1" customWidth="1"/>
    <col min="3338" max="3338" width="10.5703125" style="163" bestFit="1" customWidth="1"/>
    <col min="3339" max="3581" width="9.140625" style="163"/>
    <col min="3582" max="3582" width="16.140625" style="163" customWidth="1"/>
    <col min="3583" max="3583" width="11.42578125" style="163" bestFit="1" customWidth="1"/>
    <col min="3584" max="3584" width="9.5703125" style="163" bestFit="1" customWidth="1"/>
    <col min="3585" max="3585" width="7.7109375" style="163" bestFit="1" customWidth="1"/>
    <col min="3586" max="3586" width="10.28515625" style="163" customWidth="1"/>
    <col min="3587" max="3587" width="9.140625" style="163"/>
    <col min="3588" max="3588" width="10" style="163" bestFit="1" customWidth="1"/>
    <col min="3589" max="3589" width="11" style="163" bestFit="1" customWidth="1"/>
    <col min="3590" max="3590" width="12.7109375" style="163" customWidth="1"/>
    <col min="3591" max="3591" width="12.28515625" style="163" customWidth="1"/>
    <col min="3592" max="3592" width="14.42578125" style="163" bestFit="1" customWidth="1"/>
    <col min="3593" max="3593" width="13" style="163" bestFit="1" customWidth="1"/>
    <col min="3594" max="3594" width="10.5703125" style="163" bestFit="1" customWidth="1"/>
    <col min="3595" max="3837" width="9.140625" style="163"/>
    <col min="3838" max="3838" width="16.140625" style="163" customWidth="1"/>
    <col min="3839" max="3839" width="11.42578125" style="163" bestFit="1" customWidth="1"/>
    <col min="3840" max="3840" width="9.5703125" style="163" bestFit="1" customWidth="1"/>
    <col min="3841" max="3841" width="7.7109375" style="163" bestFit="1" customWidth="1"/>
    <col min="3842" max="3842" width="10.28515625" style="163" customWidth="1"/>
    <col min="3843" max="3843" width="9.140625" style="163"/>
    <col min="3844" max="3844" width="10" style="163" bestFit="1" customWidth="1"/>
    <col min="3845" max="3845" width="11" style="163" bestFit="1" customWidth="1"/>
    <col min="3846" max="3846" width="12.7109375" style="163" customWidth="1"/>
    <col min="3847" max="3847" width="12.28515625" style="163" customWidth="1"/>
    <col min="3848" max="3848" width="14.42578125" style="163" bestFit="1" customWidth="1"/>
    <col min="3849" max="3849" width="13" style="163" bestFit="1" customWidth="1"/>
    <col min="3850" max="3850" width="10.5703125" style="163" bestFit="1" customWidth="1"/>
    <col min="3851" max="4093" width="9.140625" style="163"/>
    <col min="4094" max="4094" width="16.140625" style="163" customWidth="1"/>
    <col min="4095" max="4095" width="11.42578125" style="163" bestFit="1" customWidth="1"/>
    <col min="4096" max="4096" width="9.5703125" style="163" bestFit="1" customWidth="1"/>
    <col min="4097" max="4097" width="7.7109375" style="163" bestFit="1" customWidth="1"/>
    <col min="4098" max="4098" width="10.28515625" style="163" customWidth="1"/>
    <col min="4099" max="4099" width="9.140625" style="163"/>
    <col min="4100" max="4100" width="10" style="163" bestFit="1" customWidth="1"/>
    <col min="4101" max="4101" width="11" style="163" bestFit="1" customWidth="1"/>
    <col min="4102" max="4102" width="12.7109375" style="163" customWidth="1"/>
    <col min="4103" max="4103" width="12.28515625" style="163" customWidth="1"/>
    <col min="4104" max="4104" width="14.42578125" style="163" bestFit="1" customWidth="1"/>
    <col min="4105" max="4105" width="13" style="163" bestFit="1" customWidth="1"/>
    <col min="4106" max="4106" width="10.5703125" style="163" bestFit="1" customWidth="1"/>
    <col min="4107" max="4349" width="9.140625" style="163"/>
    <col min="4350" max="4350" width="16.140625" style="163" customWidth="1"/>
    <col min="4351" max="4351" width="11.42578125" style="163" bestFit="1" customWidth="1"/>
    <col min="4352" max="4352" width="9.5703125" style="163" bestFit="1" customWidth="1"/>
    <col min="4353" max="4353" width="7.7109375" style="163" bestFit="1" customWidth="1"/>
    <col min="4354" max="4354" width="10.28515625" style="163" customWidth="1"/>
    <col min="4355" max="4355" width="9.140625" style="163"/>
    <col min="4356" max="4356" width="10" style="163" bestFit="1" customWidth="1"/>
    <col min="4357" max="4357" width="11" style="163" bestFit="1" customWidth="1"/>
    <col min="4358" max="4358" width="12.7109375" style="163" customWidth="1"/>
    <col min="4359" max="4359" width="12.28515625" style="163" customWidth="1"/>
    <col min="4360" max="4360" width="14.42578125" style="163" bestFit="1" customWidth="1"/>
    <col min="4361" max="4361" width="13" style="163" bestFit="1" customWidth="1"/>
    <col min="4362" max="4362" width="10.5703125" style="163" bestFit="1" customWidth="1"/>
    <col min="4363" max="4605" width="9.140625" style="163"/>
    <col min="4606" max="4606" width="16.140625" style="163" customWidth="1"/>
    <col min="4607" max="4607" width="11.42578125" style="163" bestFit="1" customWidth="1"/>
    <col min="4608" max="4608" width="9.5703125" style="163" bestFit="1" customWidth="1"/>
    <col min="4609" max="4609" width="7.7109375" style="163" bestFit="1" customWidth="1"/>
    <col min="4610" max="4610" width="10.28515625" style="163" customWidth="1"/>
    <col min="4611" max="4611" width="9.140625" style="163"/>
    <col min="4612" max="4612" width="10" style="163" bestFit="1" customWidth="1"/>
    <col min="4613" max="4613" width="11" style="163" bestFit="1" customWidth="1"/>
    <col min="4614" max="4614" width="12.7109375" style="163" customWidth="1"/>
    <col min="4615" max="4615" width="12.28515625" style="163" customWidth="1"/>
    <col min="4616" max="4616" width="14.42578125" style="163" bestFit="1" customWidth="1"/>
    <col min="4617" max="4617" width="13" style="163" bestFit="1" customWidth="1"/>
    <col min="4618" max="4618" width="10.5703125" style="163" bestFit="1" customWidth="1"/>
    <col min="4619" max="4861" width="9.140625" style="163"/>
    <col min="4862" max="4862" width="16.140625" style="163" customWidth="1"/>
    <col min="4863" max="4863" width="11.42578125" style="163" bestFit="1" customWidth="1"/>
    <col min="4864" max="4864" width="9.5703125" style="163" bestFit="1" customWidth="1"/>
    <col min="4865" max="4865" width="7.7109375" style="163" bestFit="1" customWidth="1"/>
    <col min="4866" max="4866" width="10.28515625" style="163" customWidth="1"/>
    <col min="4867" max="4867" width="9.140625" style="163"/>
    <col min="4868" max="4868" width="10" style="163" bestFit="1" customWidth="1"/>
    <col min="4869" max="4869" width="11" style="163" bestFit="1" customWidth="1"/>
    <col min="4870" max="4870" width="12.7109375" style="163" customWidth="1"/>
    <col min="4871" max="4871" width="12.28515625" style="163" customWidth="1"/>
    <col min="4872" max="4872" width="14.42578125" style="163" bestFit="1" customWidth="1"/>
    <col min="4873" max="4873" width="13" style="163" bestFit="1" customWidth="1"/>
    <col min="4874" max="4874" width="10.5703125" style="163" bestFit="1" customWidth="1"/>
    <col min="4875" max="5117" width="9.140625" style="163"/>
    <col min="5118" max="5118" width="16.140625" style="163" customWidth="1"/>
    <col min="5119" max="5119" width="11.42578125" style="163" bestFit="1" customWidth="1"/>
    <col min="5120" max="5120" width="9.5703125" style="163" bestFit="1" customWidth="1"/>
    <col min="5121" max="5121" width="7.7109375" style="163" bestFit="1" customWidth="1"/>
    <col min="5122" max="5122" width="10.28515625" style="163" customWidth="1"/>
    <col min="5123" max="5123" width="9.140625" style="163"/>
    <col min="5124" max="5124" width="10" style="163" bestFit="1" customWidth="1"/>
    <col min="5125" max="5125" width="11" style="163" bestFit="1" customWidth="1"/>
    <col min="5126" max="5126" width="12.7109375" style="163" customWidth="1"/>
    <col min="5127" max="5127" width="12.28515625" style="163" customWidth="1"/>
    <col min="5128" max="5128" width="14.42578125" style="163" bestFit="1" customWidth="1"/>
    <col min="5129" max="5129" width="13" style="163" bestFit="1" customWidth="1"/>
    <col min="5130" max="5130" width="10.5703125" style="163" bestFit="1" customWidth="1"/>
    <col min="5131" max="5373" width="9.140625" style="163"/>
    <col min="5374" max="5374" width="16.140625" style="163" customWidth="1"/>
    <col min="5375" max="5375" width="11.42578125" style="163" bestFit="1" customWidth="1"/>
    <col min="5376" max="5376" width="9.5703125" style="163" bestFit="1" customWidth="1"/>
    <col min="5377" max="5377" width="7.7109375" style="163" bestFit="1" customWidth="1"/>
    <col min="5378" max="5378" width="10.28515625" style="163" customWidth="1"/>
    <col min="5379" max="5379" width="9.140625" style="163"/>
    <col min="5380" max="5380" width="10" style="163" bestFit="1" customWidth="1"/>
    <col min="5381" max="5381" width="11" style="163" bestFit="1" customWidth="1"/>
    <col min="5382" max="5382" width="12.7109375" style="163" customWidth="1"/>
    <col min="5383" max="5383" width="12.28515625" style="163" customWidth="1"/>
    <col min="5384" max="5384" width="14.42578125" style="163" bestFit="1" customWidth="1"/>
    <col min="5385" max="5385" width="13" style="163" bestFit="1" customWidth="1"/>
    <col min="5386" max="5386" width="10.5703125" style="163" bestFit="1" customWidth="1"/>
    <col min="5387" max="5629" width="9.140625" style="163"/>
    <col min="5630" max="5630" width="16.140625" style="163" customWidth="1"/>
    <col min="5631" max="5631" width="11.42578125" style="163" bestFit="1" customWidth="1"/>
    <col min="5632" max="5632" width="9.5703125" style="163" bestFit="1" customWidth="1"/>
    <col min="5633" max="5633" width="7.7109375" style="163" bestFit="1" customWidth="1"/>
    <col min="5634" max="5634" width="10.28515625" style="163" customWidth="1"/>
    <col min="5635" max="5635" width="9.140625" style="163"/>
    <col min="5636" max="5636" width="10" style="163" bestFit="1" customWidth="1"/>
    <col min="5637" max="5637" width="11" style="163" bestFit="1" customWidth="1"/>
    <col min="5638" max="5638" width="12.7109375" style="163" customWidth="1"/>
    <col min="5639" max="5639" width="12.28515625" style="163" customWidth="1"/>
    <col min="5640" max="5640" width="14.42578125" style="163" bestFit="1" customWidth="1"/>
    <col min="5641" max="5641" width="13" style="163" bestFit="1" customWidth="1"/>
    <col min="5642" max="5642" width="10.5703125" style="163" bestFit="1" customWidth="1"/>
    <col min="5643" max="5885" width="9.140625" style="163"/>
    <col min="5886" max="5886" width="16.140625" style="163" customWidth="1"/>
    <col min="5887" max="5887" width="11.42578125" style="163" bestFit="1" customWidth="1"/>
    <col min="5888" max="5888" width="9.5703125" style="163" bestFit="1" customWidth="1"/>
    <col min="5889" max="5889" width="7.7109375" style="163" bestFit="1" customWidth="1"/>
    <col min="5890" max="5890" width="10.28515625" style="163" customWidth="1"/>
    <col min="5891" max="5891" width="9.140625" style="163"/>
    <col min="5892" max="5892" width="10" style="163" bestFit="1" customWidth="1"/>
    <col min="5893" max="5893" width="11" style="163" bestFit="1" customWidth="1"/>
    <col min="5894" max="5894" width="12.7109375" style="163" customWidth="1"/>
    <col min="5895" max="5895" width="12.28515625" style="163" customWidth="1"/>
    <col min="5896" max="5896" width="14.42578125" style="163" bestFit="1" customWidth="1"/>
    <col min="5897" max="5897" width="13" style="163" bestFit="1" customWidth="1"/>
    <col min="5898" max="5898" width="10.5703125" style="163" bestFit="1" customWidth="1"/>
    <col min="5899" max="6141" width="9.140625" style="163"/>
    <col min="6142" max="6142" width="16.140625" style="163" customWidth="1"/>
    <col min="6143" max="6143" width="11.42578125" style="163" bestFit="1" customWidth="1"/>
    <col min="6144" max="6144" width="9.5703125" style="163" bestFit="1" customWidth="1"/>
    <col min="6145" max="6145" width="7.7109375" style="163" bestFit="1" customWidth="1"/>
    <col min="6146" max="6146" width="10.28515625" style="163" customWidth="1"/>
    <col min="6147" max="6147" width="9.140625" style="163"/>
    <col min="6148" max="6148" width="10" style="163" bestFit="1" customWidth="1"/>
    <col min="6149" max="6149" width="11" style="163" bestFit="1" customWidth="1"/>
    <col min="6150" max="6150" width="12.7109375" style="163" customWidth="1"/>
    <col min="6151" max="6151" width="12.28515625" style="163" customWidth="1"/>
    <col min="6152" max="6152" width="14.42578125" style="163" bestFit="1" customWidth="1"/>
    <col min="6153" max="6153" width="13" style="163" bestFit="1" customWidth="1"/>
    <col min="6154" max="6154" width="10.5703125" style="163" bestFit="1" customWidth="1"/>
    <col min="6155" max="6397" width="9.140625" style="163"/>
    <col min="6398" max="6398" width="16.140625" style="163" customWidth="1"/>
    <col min="6399" max="6399" width="11.42578125" style="163" bestFit="1" customWidth="1"/>
    <col min="6400" max="6400" width="9.5703125" style="163" bestFit="1" customWidth="1"/>
    <col min="6401" max="6401" width="7.7109375" style="163" bestFit="1" customWidth="1"/>
    <col min="6402" max="6402" width="10.28515625" style="163" customWidth="1"/>
    <col min="6403" max="6403" width="9.140625" style="163"/>
    <col min="6404" max="6404" width="10" style="163" bestFit="1" customWidth="1"/>
    <col min="6405" max="6405" width="11" style="163" bestFit="1" customWidth="1"/>
    <col min="6406" max="6406" width="12.7109375" style="163" customWidth="1"/>
    <col min="6407" max="6407" width="12.28515625" style="163" customWidth="1"/>
    <col min="6408" max="6408" width="14.42578125" style="163" bestFit="1" customWidth="1"/>
    <col min="6409" max="6409" width="13" style="163" bestFit="1" customWidth="1"/>
    <col min="6410" max="6410" width="10.5703125" style="163" bestFit="1" customWidth="1"/>
    <col min="6411" max="6653" width="9.140625" style="163"/>
    <col min="6654" max="6654" width="16.140625" style="163" customWidth="1"/>
    <col min="6655" max="6655" width="11.42578125" style="163" bestFit="1" customWidth="1"/>
    <col min="6656" max="6656" width="9.5703125" style="163" bestFit="1" customWidth="1"/>
    <col min="6657" max="6657" width="7.7109375" style="163" bestFit="1" customWidth="1"/>
    <col min="6658" max="6658" width="10.28515625" style="163" customWidth="1"/>
    <col min="6659" max="6659" width="9.140625" style="163"/>
    <col min="6660" max="6660" width="10" style="163" bestFit="1" customWidth="1"/>
    <col min="6661" max="6661" width="11" style="163" bestFit="1" customWidth="1"/>
    <col min="6662" max="6662" width="12.7109375" style="163" customWidth="1"/>
    <col min="6663" max="6663" width="12.28515625" style="163" customWidth="1"/>
    <col min="6664" max="6664" width="14.42578125" style="163" bestFit="1" customWidth="1"/>
    <col min="6665" max="6665" width="13" style="163" bestFit="1" customWidth="1"/>
    <col min="6666" max="6666" width="10.5703125" style="163" bestFit="1" customWidth="1"/>
    <col min="6667" max="6909" width="9.140625" style="163"/>
    <col min="6910" max="6910" width="16.140625" style="163" customWidth="1"/>
    <col min="6911" max="6911" width="11.42578125" style="163" bestFit="1" customWidth="1"/>
    <col min="6912" max="6912" width="9.5703125" style="163" bestFit="1" customWidth="1"/>
    <col min="6913" max="6913" width="7.7109375" style="163" bestFit="1" customWidth="1"/>
    <col min="6914" max="6914" width="10.28515625" style="163" customWidth="1"/>
    <col min="6915" max="6915" width="9.140625" style="163"/>
    <col min="6916" max="6916" width="10" style="163" bestFit="1" customWidth="1"/>
    <col min="6917" max="6917" width="11" style="163" bestFit="1" customWidth="1"/>
    <col min="6918" max="6918" width="12.7109375" style="163" customWidth="1"/>
    <col min="6919" max="6919" width="12.28515625" style="163" customWidth="1"/>
    <col min="6920" max="6920" width="14.42578125" style="163" bestFit="1" customWidth="1"/>
    <col min="6921" max="6921" width="13" style="163" bestFit="1" customWidth="1"/>
    <col min="6922" max="6922" width="10.5703125" style="163" bestFit="1" customWidth="1"/>
    <col min="6923" max="7165" width="9.140625" style="163"/>
    <col min="7166" max="7166" width="16.140625" style="163" customWidth="1"/>
    <col min="7167" max="7167" width="11.42578125" style="163" bestFit="1" customWidth="1"/>
    <col min="7168" max="7168" width="9.5703125" style="163" bestFit="1" customWidth="1"/>
    <col min="7169" max="7169" width="7.7109375" style="163" bestFit="1" customWidth="1"/>
    <col min="7170" max="7170" width="10.28515625" style="163" customWidth="1"/>
    <col min="7171" max="7171" width="9.140625" style="163"/>
    <col min="7172" max="7172" width="10" style="163" bestFit="1" customWidth="1"/>
    <col min="7173" max="7173" width="11" style="163" bestFit="1" customWidth="1"/>
    <col min="7174" max="7174" width="12.7109375" style="163" customWidth="1"/>
    <col min="7175" max="7175" width="12.28515625" style="163" customWidth="1"/>
    <col min="7176" max="7176" width="14.42578125" style="163" bestFit="1" customWidth="1"/>
    <col min="7177" max="7177" width="13" style="163" bestFit="1" customWidth="1"/>
    <col min="7178" max="7178" width="10.5703125" style="163" bestFit="1" customWidth="1"/>
    <col min="7179" max="7421" width="9.140625" style="163"/>
    <col min="7422" max="7422" width="16.140625" style="163" customWidth="1"/>
    <col min="7423" max="7423" width="11.42578125" style="163" bestFit="1" customWidth="1"/>
    <col min="7424" max="7424" width="9.5703125" style="163" bestFit="1" customWidth="1"/>
    <col min="7425" max="7425" width="7.7109375" style="163" bestFit="1" customWidth="1"/>
    <col min="7426" max="7426" width="10.28515625" style="163" customWidth="1"/>
    <col min="7427" max="7427" width="9.140625" style="163"/>
    <col min="7428" max="7428" width="10" style="163" bestFit="1" customWidth="1"/>
    <col min="7429" max="7429" width="11" style="163" bestFit="1" customWidth="1"/>
    <col min="7430" max="7430" width="12.7109375" style="163" customWidth="1"/>
    <col min="7431" max="7431" width="12.28515625" style="163" customWidth="1"/>
    <col min="7432" max="7432" width="14.42578125" style="163" bestFit="1" customWidth="1"/>
    <col min="7433" max="7433" width="13" style="163" bestFit="1" customWidth="1"/>
    <col min="7434" max="7434" width="10.5703125" style="163" bestFit="1" customWidth="1"/>
    <col min="7435" max="7677" width="9.140625" style="163"/>
    <col min="7678" max="7678" width="16.140625" style="163" customWidth="1"/>
    <col min="7679" max="7679" width="11.42578125" style="163" bestFit="1" customWidth="1"/>
    <col min="7680" max="7680" width="9.5703125" style="163" bestFit="1" customWidth="1"/>
    <col min="7681" max="7681" width="7.7109375" style="163" bestFit="1" customWidth="1"/>
    <col min="7682" max="7682" width="10.28515625" style="163" customWidth="1"/>
    <col min="7683" max="7683" width="9.140625" style="163"/>
    <col min="7684" max="7684" width="10" style="163" bestFit="1" customWidth="1"/>
    <col min="7685" max="7685" width="11" style="163" bestFit="1" customWidth="1"/>
    <col min="7686" max="7686" width="12.7109375" style="163" customWidth="1"/>
    <col min="7687" max="7687" width="12.28515625" style="163" customWidth="1"/>
    <col min="7688" max="7688" width="14.42578125" style="163" bestFit="1" customWidth="1"/>
    <col min="7689" max="7689" width="13" style="163" bestFit="1" customWidth="1"/>
    <col min="7690" max="7690" width="10.5703125" style="163" bestFit="1" customWidth="1"/>
    <col min="7691" max="7933" width="9.140625" style="163"/>
    <col min="7934" max="7934" width="16.140625" style="163" customWidth="1"/>
    <col min="7935" max="7935" width="11.42578125" style="163" bestFit="1" customWidth="1"/>
    <col min="7936" max="7936" width="9.5703125" style="163" bestFit="1" customWidth="1"/>
    <col min="7937" max="7937" width="7.7109375" style="163" bestFit="1" customWidth="1"/>
    <col min="7938" max="7938" width="10.28515625" style="163" customWidth="1"/>
    <col min="7939" max="7939" width="9.140625" style="163"/>
    <col min="7940" max="7940" width="10" style="163" bestFit="1" customWidth="1"/>
    <col min="7941" max="7941" width="11" style="163" bestFit="1" customWidth="1"/>
    <col min="7942" max="7942" width="12.7109375" style="163" customWidth="1"/>
    <col min="7943" max="7943" width="12.28515625" style="163" customWidth="1"/>
    <col min="7944" max="7944" width="14.42578125" style="163" bestFit="1" customWidth="1"/>
    <col min="7945" max="7945" width="13" style="163" bestFit="1" customWidth="1"/>
    <col min="7946" max="7946" width="10.5703125" style="163" bestFit="1" customWidth="1"/>
    <col min="7947" max="8189" width="9.140625" style="163"/>
    <col min="8190" max="8190" width="16.140625" style="163" customWidth="1"/>
    <col min="8191" max="8191" width="11.42578125" style="163" bestFit="1" customWidth="1"/>
    <col min="8192" max="8192" width="9.5703125" style="163" bestFit="1" customWidth="1"/>
    <col min="8193" max="8193" width="7.7109375" style="163" bestFit="1" customWidth="1"/>
    <col min="8194" max="8194" width="10.28515625" style="163" customWidth="1"/>
    <col min="8195" max="8195" width="9.140625" style="163"/>
    <col min="8196" max="8196" width="10" style="163" bestFit="1" customWidth="1"/>
    <col min="8197" max="8197" width="11" style="163" bestFit="1" customWidth="1"/>
    <col min="8198" max="8198" width="12.7109375" style="163" customWidth="1"/>
    <col min="8199" max="8199" width="12.28515625" style="163" customWidth="1"/>
    <col min="8200" max="8200" width="14.42578125" style="163" bestFit="1" customWidth="1"/>
    <col min="8201" max="8201" width="13" style="163" bestFit="1" customWidth="1"/>
    <col min="8202" max="8202" width="10.5703125" style="163" bestFit="1" customWidth="1"/>
    <col min="8203" max="8445" width="9.140625" style="163"/>
    <col min="8446" max="8446" width="16.140625" style="163" customWidth="1"/>
    <col min="8447" max="8447" width="11.42578125" style="163" bestFit="1" customWidth="1"/>
    <col min="8448" max="8448" width="9.5703125" style="163" bestFit="1" customWidth="1"/>
    <col min="8449" max="8449" width="7.7109375" style="163" bestFit="1" customWidth="1"/>
    <col min="8450" max="8450" width="10.28515625" style="163" customWidth="1"/>
    <col min="8451" max="8451" width="9.140625" style="163"/>
    <col min="8452" max="8452" width="10" style="163" bestFit="1" customWidth="1"/>
    <col min="8453" max="8453" width="11" style="163" bestFit="1" customWidth="1"/>
    <col min="8454" max="8454" width="12.7109375" style="163" customWidth="1"/>
    <col min="8455" max="8455" width="12.28515625" style="163" customWidth="1"/>
    <col min="8456" max="8456" width="14.42578125" style="163" bestFit="1" customWidth="1"/>
    <col min="8457" max="8457" width="13" style="163" bestFit="1" customWidth="1"/>
    <col min="8458" max="8458" width="10.5703125" style="163" bestFit="1" customWidth="1"/>
    <col min="8459" max="8701" width="9.140625" style="163"/>
    <col min="8702" max="8702" width="16.140625" style="163" customWidth="1"/>
    <col min="8703" max="8703" width="11.42578125" style="163" bestFit="1" customWidth="1"/>
    <col min="8704" max="8704" width="9.5703125" style="163" bestFit="1" customWidth="1"/>
    <col min="8705" max="8705" width="7.7109375" style="163" bestFit="1" customWidth="1"/>
    <col min="8706" max="8706" width="10.28515625" style="163" customWidth="1"/>
    <col min="8707" max="8707" width="9.140625" style="163"/>
    <col min="8708" max="8708" width="10" style="163" bestFit="1" customWidth="1"/>
    <col min="8709" max="8709" width="11" style="163" bestFit="1" customWidth="1"/>
    <col min="8710" max="8710" width="12.7109375" style="163" customWidth="1"/>
    <col min="8711" max="8711" width="12.28515625" style="163" customWidth="1"/>
    <col min="8712" max="8712" width="14.42578125" style="163" bestFit="1" customWidth="1"/>
    <col min="8713" max="8713" width="13" style="163" bestFit="1" customWidth="1"/>
    <col min="8714" max="8714" width="10.5703125" style="163" bestFit="1" customWidth="1"/>
    <col min="8715" max="8957" width="9.140625" style="163"/>
    <col min="8958" max="8958" width="16.140625" style="163" customWidth="1"/>
    <col min="8959" max="8959" width="11.42578125" style="163" bestFit="1" customWidth="1"/>
    <col min="8960" max="8960" width="9.5703125" style="163" bestFit="1" customWidth="1"/>
    <col min="8961" max="8961" width="7.7109375" style="163" bestFit="1" customWidth="1"/>
    <col min="8962" max="8962" width="10.28515625" style="163" customWidth="1"/>
    <col min="8963" max="8963" width="9.140625" style="163"/>
    <col min="8964" max="8964" width="10" style="163" bestFit="1" customWidth="1"/>
    <col min="8965" max="8965" width="11" style="163" bestFit="1" customWidth="1"/>
    <col min="8966" max="8966" width="12.7109375" style="163" customWidth="1"/>
    <col min="8967" max="8967" width="12.28515625" style="163" customWidth="1"/>
    <col min="8968" max="8968" width="14.42578125" style="163" bestFit="1" customWidth="1"/>
    <col min="8969" max="8969" width="13" style="163" bestFit="1" customWidth="1"/>
    <col min="8970" max="8970" width="10.5703125" style="163" bestFit="1" customWidth="1"/>
    <col min="8971" max="9213" width="9.140625" style="163"/>
    <col min="9214" max="9214" width="16.140625" style="163" customWidth="1"/>
    <col min="9215" max="9215" width="11.42578125" style="163" bestFit="1" customWidth="1"/>
    <col min="9216" max="9216" width="9.5703125" style="163" bestFit="1" customWidth="1"/>
    <col min="9217" max="9217" width="7.7109375" style="163" bestFit="1" customWidth="1"/>
    <col min="9218" max="9218" width="10.28515625" style="163" customWidth="1"/>
    <col min="9219" max="9219" width="9.140625" style="163"/>
    <col min="9220" max="9220" width="10" style="163" bestFit="1" customWidth="1"/>
    <col min="9221" max="9221" width="11" style="163" bestFit="1" customWidth="1"/>
    <col min="9222" max="9222" width="12.7109375" style="163" customWidth="1"/>
    <col min="9223" max="9223" width="12.28515625" style="163" customWidth="1"/>
    <col min="9224" max="9224" width="14.42578125" style="163" bestFit="1" customWidth="1"/>
    <col min="9225" max="9225" width="13" style="163" bestFit="1" customWidth="1"/>
    <col min="9226" max="9226" width="10.5703125" style="163" bestFit="1" customWidth="1"/>
    <col min="9227" max="9469" width="9.140625" style="163"/>
    <col min="9470" max="9470" width="16.140625" style="163" customWidth="1"/>
    <col min="9471" max="9471" width="11.42578125" style="163" bestFit="1" customWidth="1"/>
    <col min="9472" max="9472" width="9.5703125" style="163" bestFit="1" customWidth="1"/>
    <col min="9473" max="9473" width="7.7109375" style="163" bestFit="1" customWidth="1"/>
    <col min="9474" max="9474" width="10.28515625" style="163" customWidth="1"/>
    <col min="9475" max="9475" width="9.140625" style="163"/>
    <col min="9476" max="9476" width="10" style="163" bestFit="1" customWidth="1"/>
    <col min="9477" max="9477" width="11" style="163" bestFit="1" customWidth="1"/>
    <col min="9478" max="9478" width="12.7109375" style="163" customWidth="1"/>
    <col min="9479" max="9479" width="12.28515625" style="163" customWidth="1"/>
    <col min="9480" max="9480" width="14.42578125" style="163" bestFit="1" customWidth="1"/>
    <col min="9481" max="9481" width="13" style="163" bestFit="1" customWidth="1"/>
    <col min="9482" max="9482" width="10.5703125" style="163" bestFit="1" customWidth="1"/>
    <col min="9483" max="9725" width="9.140625" style="163"/>
    <col min="9726" max="9726" width="16.140625" style="163" customWidth="1"/>
    <col min="9727" max="9727" width="11.42578125" style="163" bestFit="1" customWidth="1"/>
    <col min="9728" max="9728" width="9.5703125" style="163" bestFit="1" customWidth="1"/>
    <col min="9729" max="9729" width="7.7109375" style="163" bestFit="1" customWidth="1"/>
    <col min="9730" max="9730" width="10.28515625" style="163" customWidth="1"/>
    <col min="9731" max="9731" width="9.140625" style="163"/>
    <col min="9732" max="9732" width="10" style="163" bestFit="1" customWidth="1"/>
    <col min="9733" max="9733" width="11" style="163" bestFit="1" customWidth="1"/>
    <col min="9734" max="9734" width="12.7109375" style="163" customWidth="1"/>
    <col min="9735" max="9735" width="12.28515625" style="163" customWidth="1"/>
    <col min="9736" max="9736" width="14.42578125" style="163" bestFit="1" customWidth="1"/>
    <col min="9737" max="9737" width="13" style="163" bestFit="1" customWidth="1"/>
    <col min="9738" max="9738" width="10.5703125" style="163" bestFit="1" customWidth="1"/>
    <col min="9739" max="9981" width="9.140625" style="163"/>
    <col min="9982" max="9982" width="16.140625" style="163" customWidth="1"/>
    <col min="9983" max="9983" width="11.42578125" style="163" bestFit="1" customWidth="1"/>
    <col min="9984" max="9984" width="9.5703125" style="163" bestFit="1" customWidth="1"/>
    <col min="9985" max="9985" width="7.7109375" style="163" bestFit="1" customWidth="1"/>
    <col min="9986" max="9986" width="10.28515625" style="163" customWidth="1"/>
    <col min="9987" max="9987" width="9.140625" style="163"/>
    <col min="9988" max="9988" width="10" style="163" bestFit="1" customWidth="1"/>
    <col min="9989" max="9989" width="11" style="163" bestFit="1" customWidth="1"/>
    <col min="9990" max="9990" width="12.7109375" style="163" customWidth="1"/>
    <col min="9991" max="9991" width="12.28515625" style="163" customWidth="1"/>
    <col min="9992" max="9992" width="14.42578125" style="163" bestFit="1" customWidth="1"/>
    <col min="9993" max="9993" width="13" style="163" bestFit="1" customWidth="1"/>
    <col min="9994" max="9994" width="10.5703125" style="163" bestFit="1" customWidth="1"/>
    <col min="9995" max="10237" width="9.140625" style="163"/>
    <col min="10238" max="10238" width="16.140625" style="163" customWidth="1"/>
    <col min="10239" max="10239" width="11.42578125" style="163" bestFit="1" customWidth="1"/>
    <col min="10240" max="10240" width="9.5703125" style="163" bestFit="1" customWidth="1"/>
    <col min="10241" max="10241" width="7.7109375" style="163" bestFit="1" customWidth="1"/>
    <col min="10242" max="10242" width="10.28515625" style="163" customWidth="1"/>
    <col min="10243" max="10243" width="9.140625" style="163"/>
    <col min="10244" max="10244" width="10" style="163" bestFit="1" customWidth="1"/>
    <col min="10245" max="10245" width="11" style="163" bestFit="1" customWidth="1"/>
    <col min="10246" max="10246" width="12.7109375" style="163" customWidth="1"/>
    <col min="10247" max="10247" width="12.28515625" style="163" customWidth="1"/>
    <col min="10248" max="10248" width="14.42578125" style="163" bestFit="1" customWidth="1"/>
    <col min="10249" max="10249" width="13" style="163" bestFit="1" customWidth="1"/>
    <col min="10250" max="10250" width="10.5703125" style="163" bestFit="1" customWidth="1"/>
    <col min="10251" max="10493" width="9.140625" style="163"/>
    <col min="10494" max="10494" width="16.140625" style="163" customWidth="1"/>
    <col min="10495" max="10495" width="11.42578125" style="163" bestFit="1" customWidth="1"/>
    <col min="10496" max="10496" width="9.5703125" style="163" bestFit="1" customWidth="1"/>
    <col min="10497" max="10497" width="7.7109375" style="163" bestFit="1" customWidth="1"/>
    <col min="10498" max="10498" width="10.28515625" style="163" customWidth="1"/>
    <col min="10499" max="10499" width="9.140625" style="163"/>
    <col min="10500" max="10500" width="10" style="163" bestFit="1" customWidth="1"/>
    <col min="10501" max="10501" width="11" style="163" bestFit="1" customWidth="1"/>
    <col min="10502" max="10502" width="12.7109375" style="163" customWidth="1"/>
    <col min="10503" max="10503" width="12.28515625" style="163" customWidth="1"/>
    <col min="10504" max="10504" width="14.42578125" style="163" bestFit="1" customWidth="1"/>
    <col min="10505" max="10505" width="13" style="163" bestFit="1" customWidth="1"/>
    <col min="10506" max="10506" width="10.5703125" style="163" bestFit="1" customWidth="1"/>
    <col min="10507" max="10749" width="9.140625" style="163"/>
    <col min="10750" max="10750" width="16.140625" style="163" customWidth="1"/>
    <col min="10751" max="10751" width="11.42578125" style="163" bestFit="1" customWidth="1"/>
    <col min="10752" max="10752" width="9.5703125" style="163" bestFit="1" customWidth="1"/>
    <col min="10753" max="10753" width="7.7109375" style="163" bestFit="1" customWidth="1"/>
    <col min="10754" max="10754" width="10.28515625" style="163" customWidth="1"/>
    <col min="10755" max="10755" width="9.140625" style="163"/>
    <col min="10756" max="10756" width="10" style="163" bestFit="1" customWidth="1"/>
    <col min="10757" max="10757" width="11" style="163" bestFit="1" customWidth="1"/>
    <col min="10758" max="10758" width="12.7109375" style="163" customWidth="1"/>
    <col min="10759" max="10759" width="12.28515625" style="163" customWidth="1"/>
    <col min="10760" max="10760" width="14.42578125" style="163" bestFit="1" customWidth="1"/>
    <col min="10761" max="10761" width="13" style="163" bestFit="1" customWidth="1"/>
    <col min="10762" max="10762" width="10.5703125" style="163" bestFit="1" customWidth="1"/>
    <col min="10763" max="11005" width="9.140625" style="163"/>
    <col min="11006" max="11006" width="16.140625" style="163" customWidth="1"/>
    <col min="11007" max="11007" width="11.42578125" style="163" bestFit="1" customWidth="1"/>
    <col min="11008" max="11008" width="9.5703125" style="163" bestFit="1" customWidth="1"/>
    <col min="11009" max="11009" width="7.7109375" style="163" bestFit="1" customWidth="1"/>
    <col min="11010" max="11010" width="10.28515625" style="163" customWidth="1"/>
    <col min="11011" max="11011" width="9.140625" style="163"/>
    <col min="11012" max="11012" width="10" style="163" bestFit="1" customWidth="1"/>
    <col min="11013" max="11013" width="11" style="163" bestFit="1" customWidth="1"/>
    <col min="11014" max="11014" width="12.7109375" style="163" customWidth="1"/>
    <col min="11015" max="11015" width="12.28515625" style="163" customWidth="1"/>
    <col min="11016" max="11016" width="14.42578125" style="163" bestFit="1" customWidth="1"/>
    <col min="11017" max="11017" width="13" style="163" bestFit="1" customWidth="1"/>
    <col min="11018" max="11018" width="10.5703125" style="163" bestFit="1" customWidth="1"/>
    <col min="11019" max="11261" width="9.140625" style="163"/>
    <col min="11262" max="11262" width="16.140625" style="163" customWidth="1"/>
    <col min="11263" max="11263" width="11.42578125" style="163" bestFit="1" customWidth="1"/>
    <col min="11264" max="11264" width="9.5703125" style="163" bestFit="1" customWidth="1"/>
    <col min="11265" max="11265" width="7.7109375" style="163" bestFit="1" customWidth="1"/>
    <col min="11266" max="11266" width="10.28515625" style="163" customWidth="1"/>
    <col min="11267" max="11267" width="9.140625" style="163"/>
    <col min="11268" max="11268" width="10" style="163" bestFit="1" customWidth="1"/>
    <col min="11269" max="11269" width="11" style="163" bestFit="1" customWidth="1"/>
    <col min="11270" max="11270" width="12.7109375" style="163" customWidth="1"/>
    <col min="11271" max="11271" width="12.28515625" style="163" customWidth="1"/>
    <col min="11272" max="11272" width="14.42578125" style="163" bestFit="1" customWidth="1"/>
    <col min="11273" max="11273" width="13" style="163" bestFit="1" customWidth="1"/>
    <col min="11274" max="11274" width="10.5703125" style="163" bestFit="1" customWidth="1"/>
    <col min="11275" max="11517" width="9.140625" style="163"/>
    <col min="11518" max="11518" width="16.140625" style="163" customWidth="1"/>
    <col min="11519" max="11519" width="11.42578125" style="163" bestFit="1" customWidth="1"/>
    <col min="11520" max="11520" width="9.5703125" style="163" bestFit="1" customWidth="1"/>
    <col min="11521" max="11521" width="7.7109375" style="163" bestFit="1" customWidth="1"/>
    <col min="11522" max="11522" width="10.28515625" style="163" customWidth="1"/>
    <col min="11523" max="11523" width="9.140625" style="163"/>
    <col min="11524" max="11524" width="10" style="163" bestFit="1" customWidth="1"/>
    <col min="11525" max="11525" width="11" style="163" bestFit="1" customWidth="1"/>
    <col min="11526" max="11526" width="12.7109375" style="163" customWidth="1"/>
    <col min="11527" max="11527" width="12.28515625" style="163" customWidth="1"/>
    <col min="11528" max="11528" width="14.42578125" style="163" bestFit="1" customWidth="1"/>
    <col min="11529" max="11529" width="13" style="163" bestFit="1" customWidth="1"/>
    <col min="11530" max="11530" width="10.5703125" style="163" bestFit="1" customWidth="1"/>
    <col min="11531" max="11773" width="9.140625" style="163"/>
    <col min="11774" max="11774" width="16.140625" style="163" customWidth="1"/>
    <col min="11775" max="11775" width="11.42578125" style="163" bestFit="1" customWidth="1"/>
    <col min="11776" max="11776" width="9.5703125" style="163" bestFit="1" customWidth="1"/>
    <col min="11777" max="11777" width="7.7109375" style="163" bestFit="1" customWidth="1"/>
    <col min="11778" max="11778" width="10.28515625" style="163" customWidth="1"/>
    <col min="11779" max="11779" width="9.140625" style="163"/>
    <col min="11780" max="11780" width="10" style="163" bestFit="1" customWidth="1"/>
    <col min="11781" max="11781" width="11" style="163" bestFit="1" customWidth="1"/>
    <col min="11782" max="11782" width="12.7109375" style="163" customWidth="1"/>
    <col min="11783" max="11783" width="12.28515625" style="163" customWidth="1"/>
    <col min="11784" max="11784" width="14.42578125" style="163" bestFit="1" customWidth="1"/>
    <col min="11785" max="11785" width="13" style="163" bestFit="1" customWidth="1"/>
    <col min="11786" max="11786" width="10.5703125" style="163" bestFit="1" customWidth="1"/>
    <col min="11787" max="12029" width="9.140625" style="163"/>
    <col min="12030" max="12030" width="16.140625" style="163" customWidth="1"/>
    <col min="12031" max="12031" width="11.42578125" style="163" bestFit="1" customWidth="1"/>
    <col min="12032" max="12032" width="9.5703125" style="163" bestFit="1" customWidth="1"/>
    <col min="12033" max="12033" width="7.7109375" style="163" bestFit="1" customWidth="1"/>
    <col min="12034" max="12034" width="10.28515625" style="163" customWidth="1"/>
    <col min="12035" max="12035" width="9.140625" style="163"/>
    <col min="12036" max="12036" width="10" style="163" bestFit="1" customWidth="1"/>
    <col min="12037" max="12037" width="11" style="163" bestFit="1" customWidth="1"/>
    <col min="12038" max="12038" width="12.7109375" style="163" customWidth="1"/>
    <col min="12039" max="12039" width="12.28515625" style="163" customWidth="1"/>
    <col min="12040" max="12040" width="14.42578125" style="163" bestFit="1" customWidth="1"/>
    <col min="12041" max="12041" width="13" style="163" bestFit="1" customWidth="1"/>
    <col min="12042" max="12042" width="10.5703125" style="163" bestFit="1" customWidth="1"/>
    <col min="12043" max="12285" width="9.140625" style="163"/>
    <col min="12286" max="12286" width="16.140625" style="163" customWidth="1"/>
    <col min="12287" max="12287" width="11.42578125" style="163" bestFit="1" customWidth="1"/>
    <col min="12288" max="12288" width="9.5703125" style="163" bestFit="1" customWidth="1"/>
    <col min="12289" max="12289" width="7.7109375" style="163" bestFit="1" customWidth="1"/>
    <col min="12290" max="12290" width="10.28515625" style="163" customWidth="1"/>
    <col min="12291" max="12291" width="9.140625" style="163"/>
    <col min="12292" max="12292" width="10" style="163" bestFit="1" customWidth="1"/>
    <col min="12293" max="12293" width="11" style="163" bestFit="1" customWidth="1"/>
    <col min="12294" max="12294" width="12.7109375" style="163" customWidth="1"/>
    <col min="12295" max="12295" width="12.28515625" style="163" customWidth="1"/>
    <col min="12296" max="12296" width="14.42578125" style="163" bestFit="1" customWidth="1"/>
    <col min="12297" max="12297" width="13" style="163" bestFit="1" customWidth="1"/>
    <col min="12298" max="12298" width="10.5703125" style="163" bestFit="1" customWidth="1"/>
    <col min="12299" max="12541" width="9.140625" style="163"/>
    <col min="12542" max="12542" width="16.140625" style="163" customWidth="1"/>
    <col min="12543" max="12543" width="11.42578125" style="163" bestFit="1" customWidth="1"/>
    <col min="12544" max="12544" width="9.5703125" style="163" bestFit="1" customWidth="1"/>
    <col min="12545" max="12545" width="7.7109375" style="163" bestFit="1" customWidth="1"/>
    <col min="12546" max="12546" width="10.28515625" style="163" customWidth="1"/>
    <col min="12547" max="12547" width="9.140625" style="163"/>
    <col min="12548" max="12548" width="10" style="163" bestFit="1" customWidth="1"/>
    <col min="12549" max="12549" width="11" style="163" bestFit="1" customWidth="1"/>
    <col min="12550" max="12550" width="12.7109375" style="163" customWidth="1"/>
    <col min="12551" max="12551" width="12.28515625" style="163" customWidth="1"/>
    <col min="12552" max="12552" width="14.42578125" style="163" bestFit="1" customWidth="1"/>
    <col min="12553" max="12553" width="13" style="163" bestFit="1" customWidth="1"/>
    <col min="12554" max="12554" width="10.5703125" style="163" bestFit="1" customWidth="1"/>
    <col min="12555" max="12797" width="9.140625" style="163"/>
    <col min="12798" max="12798" width="16.140625" style="163" customWidth="1"/>
    <col min="12799" max="12799" width="11.42578125" style="163" bestFit="1" customWidth="1"/>
    <col min="12800" max="12800" width="9.5703125" style="163" bestFit="1" customWidth="1"/>
    <col min="12801" max="12801" width="7.7109375" style="163" bestFit="1" customWidth="1"/>
    <col min="12802" max="12802" width="10.28515625" style="163" customWidth="1"/>
    <col min="12803" max="12803" width="9.140625" style="163"/>
    <col min="12804" max="12804" width="10" style="163" bestFit="1" customWidth="1"/>
    <col min="12805" max="12805" width="11" style="163" bestFit="1" customWidth="1"/>
    <col min="12806" max="12806" width="12.7109375" style="163" customWidth="1"/>
    <col min="12807" max="12807" width="12.28515625" style="163" customWidth="1"/>
    <col min="12808" max="12808" width="14.42578125" style="163" bestFit="1" customWidth="1"/>
    <col min="12809" max="12809" width="13" style="163" bestFit="1" customWidth="1"/>
    <col min="12810" max="12810" width="10.5703125" style="163" bestFit="1" customWidth="1"/>
    <col min="12811" max="13053" width="9.140625" style="163"/>
    <col min="13054" max="13054" width="16.140625" style="163" customWidth="1"/>
    <col min="13055" max="13055" width="11.42578125" style="163" bestFit="1" customWidth="1"/>
    <col min="13056" max="13056" width="9.5703125" style="163" bestFit="1" customWidth="1"/>
    <col min="13057" max="13057" width="7.7109375" style="163" bestFit="1" customWidth="1"/>
    <col min="13058" max="13058" width="10.28515625" style="163" customWidth="1"/>
    <col min="13059" max="13059" width="9.140625" style="163"/>
    <col min="13060" max="13060" width="10" style="163" bestFit="1" customWidth="1"/>
    <col min="13061" max="13061" width="11" style="163" bestFit="1" customWidth="1"/>
    <col min="13062" max="13062" width="12.7109375" style="163" customWidth="1"/>
    <col min="13063" max="13063" width="12.28515625" style="163" customWidth="1"/>
    <col min="13064" max="13064" width="14.42578125" style="163" bestFit="1" customWidth="1"/>
    <col min="13065" max="13065" width="13" style="163" bestFit="1" customWidth="1"/>
    <col min="13066" max="13066" width="10.5703125" style="163" bestFit="1" customWidth="1"/>
    <col min="13067" max="13309" width="9.140625" style="163"/>
    <col min="13310" max="13310" width="16.140625" style="163" customWidth="1"/>
    <col min="13311" max="13311" width="11.42578125" style="163" bestFit="1" customWidth="1"/>
    <col min="13312" max="13312" width="9.5703125" style="163" bestFit="1" customWidth="1"/>
    <col min="13313" max="13313" width="7.7109375" style="163" bestFit="1" customWidth="1"/>
    <col min="13314" max="13314" width="10.28515625" style="163" customWidth="1"/>
    <col min="13315" max="13315" width="9.140625" style="163"/>
    <col min="13316" max="13316" width="10" style="163" bestFit="1" customWidth="1"/>
    <col min="13317" max="13317" width="11" style="163" bestFit="1" customWidth="1"/>
    <col min="13318" max="13318" width="12.7109375" style="163" customWidth="1"/>
    <col min="13319" max="13319" width="12.28515625" style="163" customWidth="1"/>
    <col min="13320" max="13320" width="14.42578125" style="163" bestFit="1" customWidth="1"/>
    <col min="13321" max="13321" width="13" style="163" bestFit="1" customWidth="1"/>
    <col min="13322" max="13322" width="10.5703125" style="163" bestFit="1" customWidth="1"/>
    <col min="13323" max="13565" width="9.140625" style="163"/>
    <col min="13566" max="13566" width="16.140625" style="163" customWidth="1"/>
    <col min="13567" max="13567" width="11.42578125" style="163" bestFit="1" customWidth="1"/>
    <col min="13568" max="13568" width="9.5703125" style="163" bestFit="1" customWidth="1"/>
    <col min="13569" max="13569" width="7.7109375" style="163" bestFit="1" customWidth="1"/>
    <col min="13570" max="13570" width="10.28515625" style="163" customWidth="1"/>
    <col min="13571" max="13571" width="9.140625" style="163"/>
    <col min="13572" max="13572" width="10" style="163" bestFit="1" customWidth="1"/>
    <col min="13573" max="13573" width="11" style="163" bestFit="1" customWidth="1"/>
    <col min="13574" max="13574" width="12.7109375" style="163" customWidth="1"/>
    <col min="13575" max="13575" width="12.28515625" style="163" customWidth="1"/>
    <col min="13576" max="13576" width="14.42578125" style="163" bestFit="1" customWidth="1"/>
    <col min="13577" max="13577" width="13" style="163" bestFit="1" customWidth="1"/>
    <col min="13578" max="13578" width="10.5703125" style="163" bestFit="1" customWidth="1"/>
    <col min="13579" max="13821" width="9.140625" style="163"/>
    <col min="13822" max="13822" width="16.140625" style="163" customWidth="1"/>
    <col min="13823" max="13823" width="11.42578125" style="163" bestFit="1" customWidth="1"/>
    <col min="13824" max="13824" width="9.5703125" style="163" bestFit="1" customWidth="1"/>
    <col min="13825" max="13825" width="7.7109375" style="163" bestFit="1" customWidth="1"/>
    <col min="13826" max="13826" width="10.28515625" style="163" customWidth="1"/>
    <col min="13827" max="13827" width="9.140625" style="163"/>
    <col min="13828" max="13828" width="10" style="163" bestFit="1" customWidth="1"/>
    <col min="13829" max="13829" width="11" style="163" bestFit="1" customWidth="1"/>
    <col min="13830" max="13830" width="12.7109375" style="163" customWidth="1"/>
    <col min="13831" max="13831" width="12.28515625" style="163" customWidth="1"/>
    <col min="13832" max="13832" width="14.42578125" style="163" bestFit="1" customWidth="1"/>
    <col min="13833" max="13833" width="13" style="163" bestFit="1" customWidth="1"/>
    <col min="13834" max="13834" width="10.5703125" style="163" bestFit="1" customWidth="1"/>
    <col min="13835" max="14077" width="9.140625" style="163"/>
    <col min="14078" max="14078" width="16.140625" style="163" customWidth="1"/>
    <col min="14079" max="14079" width="11.42578125" style="163" bestFit="1" customWidth="1"/>
    <col min="14080" max="14080" width="9.5703125" style="163" bestFit="1" customWidth="1"/>
    <col min="14081" max="14081" width="7.7109375" style="163" bestFit="1" customWidth="1"/>
    <col min="14082" max="14082" width="10.28515625" style="163" customWidth="1"/>
    <col min="14083" max="14083" width="9.140625" style="163"/>
    <col min="14084" max="14084" width="10" style="163" bestFit="1" customWidth="1"/>
    <col min="14085" max="14085" width="11" style="163" bestFit="1" customWidth="1"/>
    <col min="14086" max="14086" width="12.7109375" style="163" customWidth="1"/>
    <col min="14087" max="14087" width="12.28515625" style="163" customWidth="1"/>
    <col min="14088" max="14088" width="14.42578125" style="163" bestFit="1" customWidth="1"/>
    <col min="14089" max="14089" width="13" style="163" bestFit="1" customWidth="1"/>
    <col min="14090" max="14090" width="10.5703125" style="163" bestFit="1" customWidth="1"/>
    <col min="14091" max="14333" width="9.140625" style="163"/>
    <col min="14334" max="14334" width="16.140625" style="163" customWidth="1"/>
    <col min="14335" max="14335" width="11.42578125" style="163" bestFit="1" customWidth="1"/>
    <col min="14336" max="14336" width="9.5703125" style="163" bestFit="1" customWidth="1"/>
    <col min="14337" max="14337" width="7.7109375" style="163" bestFit="1" customWidth="1"/>
    <col min="14338" max="14338" width="10.28515625" style="163" customWidth="1"/>
    <col min="14339" max="14339" width="9.140625" style="163"/>
    <col min="14340" max="14340" width="10" style="163" bestFit="1" customWidth="1"/>
    <col min="14341" max="14341" width="11" style="163" bestFit="1" customWidth="1"/>
    <col min="14342" max="14342" width="12.7109375" style="163" customWidth="1"/>
    <col min="14343" max="14343" width="12.28515625" style="163" customWidth="1"/>
    <col min="14344" max="14344" width="14.42578125" style="163" bestFit="1" customWidth="1"/>
    <col min="14345" max="14345" width="13" style="163" bestFit="1" customWidth="1"/>
    <col min="14346" max="14346" width="10.5703125" style="163" bestFit="1" customWidth="1"/>
    <col min="14347" max="14589" width="9.140625" style="163"/>
    <col min="14590" max="14590" width="16.140625" style="163" customWidth="1"/>
    <col min="14591" max="14591" width="11.42578125" style="163" bestFit="1" customWidth="1"/>
    <col min="14592" max="14592" width="9.5703125" style="163" bestFit="1" customWidth="1"/>
    <col min="14593" max="14593" width="7.7109375" style="163" bestFit="1" customWidth="1"/>
    <col min="14594" max="14594" width="10.28515625" style="163" customWidth="1"/>
    <col min="14595" max="14595" width="9.140625" style="163"/>
    <col min="14596" max="14596" width="10" style="163" bestFit="1" customWidth="1"/>
    <col min="14597" max="14597" width="11" style="163" bestFit="1" customWidth="1"/>
    <col min="14598" max="14598" width="12.7109375" style="163" customWidth="1"/>
    <col min="14599" max="14599" width="12.28515625" style="163" customWidth="1"/>
    <col min="14600" max="14600" width="14.42578125" style="163" bestFit="1" customWidth="1"/>
    <col min="14601" max="14601" width="13" style="163" bestFit="1" customWidth="1"/>
    <col min="14602" max="14602" width="10.5703125" style="163" bestFit="1" customWidth="1"/>
    <col min="14603" max="14845" width="9.140625" style="163"/>
    <col min="14846" max="14846" width="16.140625" style="163" customWidth="1"/>
    <col min="14847" max="14847" width="11.42578125" style="163" bestFit="1" customWidth="1"/>
    <col min="14848" max="14848" width="9.5703125" style="163" bestFit="1" customWidth="1"/>
    <col min="14849" max="14849" width="7.7109375" style="163" bestFit="1" customWidth="1"/>
    <col min="14850" max="14850" width="10.28515625" style="163" customWidth="1"/>
    <col min="14851" max="14851" width="9.140625" style="163"/>
    <col min="14852" max="14852" width="10" style="163" bestFit="1" customWidth="1"/>
    <col min="14853" max="14853" width="11" style="163" bestFit="1" customWidth="1"/>
    <col min="14854" max="14854" width="12.7109375" style="163" customWidth="1"/>
    <col min="14855" max="14855" width="12.28515625" style="163" customWidth="1"/>
    <col min="14856" max="14856" width="14.42578125" style="163" bestFit="1" customWidth="1"/>
    <col min="14857" max="14857" width="13" style="163" bestFit="1" customWidth="1"/>
    <col min="14858" max="14858" width="10.5703125" style="163" bestFit="1" customWidth="1"/>
    <col min="14859" max="15101" width="9.140625" style="163"/>
    <col min="15102" max="15102" width="16.140625" style="163" customWidth="1"/>
    <col min="15103" max="15103" width="11.42578125" style="163" bestFit="1" customWidth="1"/>
    <col min="15104" max="15104" width="9.5703125" style="163" bestFit="1" customWidth="1"/>
    <col min="15105" max="15105" width="7.7109375" style="163" bestFit="1" customWidth="1"/>
    <col min="15106" max="15106" width="10.28515625" style="163" customWidth="1"/>
    <col min="15107" max="15107" width="9.140625" style="163"/>
    <col min="15108" max="15108" width="10" style="163" bestFit="1" customWidth="1"/>
    <col min="15109" max="15109" width="11" style="163" bestFit="1" customWidth="1"/>
    <col min="15110" max="15110" width="12.7109375" style="163" customWidth="1"/>
    <col min="15111" max="15111" width="12.28515625" style="163" customWidth="1"/>
    <col min="15112" max="15112" width="14.42578125" style="163" bestFit="1" customWidth="1"/>
    <col min="15113" max="15113" width="13" style="163" bestFit="1" customWidth="1"/>
    <col min="15114" max="15114" width="10.5703125" style="163" bestFit="1" customWidth="1"/>
    <col min="15115" max="15357" width="9.140625" style="163"/>
    <col min="15358" max="15358" width="16.140625" style="163" customWidth="1"/>
    <col min="15359" max="15359" width="11.42578125" style="163" bestFit="1" customWidth="1"/>
    <col min="15360" max="15360" width="9.5703125" style="163" bestFit="1" customWidth="1"/>
    <col min="15361" max="15361" width="7.7109375" style="163" bestFit="1" customWidth="1"/>
    <col min="15362" max="15362" width="10.28515625" style="163" customWidth="1"/>
    <col min="15363" max="15363" width="9.140625" style="163"/>
    <col min="15364" max="15364" width="10" style="163" bestFit="1" customWidth="1"/>
    <col min="15365" max="15365" width="11" style="163" bestFit="1" customWidth="1"/>
    <col min="15366" max="15366" width="12.7109375" style="163" customWidth="1"/>
    <col min="15367" max="15367" width="12.28515625" style="163" customWidth="1"/>
    <col min="15368" max="15368" width="14.42578125" style="163" bestFit="1" customWidth="1"/>
    <col min="15369" max="15369" width="13" style="163" bestFit="1" customWidth="1"/>
    <col min="15370" max="15370" width="10.5703125" style="163" bestFit="1" customWidth="1"/>
    <col min="15371" max="15613" width="9.140625" style="163"/>
    <col min="15614" max="15614" width="16.140625" style="163" customWidth="1"/>
    <col min="15615" max="15615" width="11.42578125" style="163" bestFit="1" customWidth="1"/>
    <col min="15616" max="15616" width="9.5703125" style="163" bestFit="1" customWidth="1"/>
    <col min="15617" max="15617" width="7.7109375" style="163" bestFit="1" customWidth="1"/>
    <col min="15618" max="15618" width="10.28515625" style="163" customWidth="1"/>
    <col min="15619" max="15619" width="9.140625" style="163"/>
    <col min="15620" max="15620" width="10" style="163" bestFit="1" customWidth="1"/>
    <col min="15621" max="15621" width="11" style="163" bestFit="1" customWidth="1"/>
    <col min="15622" max="15622" width="12.7109375" style="163" customWidth="1"/>
    <col min="15623" max="15623" width="12.28515625" style="163" customWidth="1"/>
    <col min="15624" max="15624" width="14.42578125" style="163" bestFit="1" customWidth="1"/>
    <col min="15625" max="15625" width="13" style="163" bestFit="1" customWidth="1"/>
    <col min="15626" max="15626" width="10.5703125" style="163" bestFit="1" customWidth="1"/>
    <col min="15627" max="15869" width="9.140625" style="163"/>
    <col min="15870" max="15870" width="16.140625" style="163" customWidth="1"/>
    <col min="15871" max="15871" width="11.42578125" style="163" bestFit="1" customWidth="1"/>
    <col min="15872" max="15872" width="9.5703125" style="163" bestFit="1" customWidth="1"/>
    <col min="15873" max="15873" width="7.7109375" style="163" bestFit="1" customWidth="1"/>
    <col min="15874" max="15874" width="10.28515625" style="163" customWidth="1"/>
    <col min="15875" max="15875" width="9.140625" style="163"/>
    <col min="15876" max="15876" width="10" style="163" bestFit="1" customWidth="1"/>
    <col min="15877" max="15877" width="11" style="163" bestFit="1" customWidth="1"/>
    <col min="15878" max="15878" width="12.7109375" style="163" customWidth="1"/>
    <col min="15879" max="15879" width="12.28515625" style="163" customWidth="1"/>
    <col min="15880" max="15880" width="14.42578125" style="163" bestFit="1" customWidth="1"/>
    <col min="15881" max="15881" width="13" style="163" bestFit="1" customWidth="1"/>
    <col min="15882" max="15882" width="10.5703125" style="163" bestFit="1" customWidth="1"/>
    <col min="15883" max="16125" width="9.140625" style="163"/>
    <col min="16126" max="16126" width="16.140625" style="163" customWidth="1"/>
    <col min="16127" max="16127" width="11.42578125" style="163" bestFit="1" customWidth="1"/>
    <col min="16128" max="16128" width="9.5703125" style="163" bestFit="1" customWidth="1"/>
    <col min="16129" max="16129" width="7.7109375" style="163" bestFit="1" customWidth="1"/>
    <col min="16130" max="16130" width="10.28515625" style="163" customWidth="1"/>
    <col min="16131" max="16131" width="9.140625" style="163"/>
    <col min="16132" max="16132" width="10" style="163" bestFit="1" customWidth="1"/>
    <col min="16133" max="16133" width="11" style="163" bestFit="1" customWidth="1"/>
    <col min="16134" max="16134" width="12.7109375" style="163" customWidth="1"/>
    <col min="16135" max="16135" width="12.28515625" style="163" customWidth="1"/>
    <col min="16136" max="16136" width="14.42578125" style="163" bestFit="1" customWidth="1"/>
    <col min="16137" max="16137" width="13" style="163" bestFit="1" customWidth="1"/>
    <col min="16138" max="16138" width="10.5703125" style="163" bestFit="1" customWidth="1"/>
    <col min="16139" max="16384" width="9.140625" style="163"/>
  </cols>
  <sheetData>
    <row r="1" spans="1:13" ht="34.5" customHeight="1" thickBot="1">
      <c r="A1" s="1066" t="s">
        <v>444</v>
      </c>
      <c r="B1" s="1066"/>
      <c r="C1" s="1066"/>
      <c r="D1" s="1066"/>
      <c r="E1" s="1066"/>
      <c r="F1" s="1066"/>
      <c r="G1" s="1066"/>
      <c r="H1" s="1066"/>
      <c r="I1" s="1066"/>
      <c r="K1" s="162"/>
      <c r="L1" s="162"/>
      <c r="M1" s="162"/>
    </row>
    <row r="2" spans="1:13" ht="30" customHeight="1" thickBot="1">
      <c r="A2" s="1067" t="s">
        <v>68</v>
      </c>
      <c r="B2" s="1073" t="s">
        <v>158</v>
      </c>
      <c r="C2" s="1073" t="s">
        <v>198</v>
      </c>
      <c r="D2" s="1084" t="s">
        <v>199</v>
      </c>
      <c r="E2" s="1071" t="s">
        <v>200</v>
      </c>
      <c r="F2" s="1071" t="s">
        <v>201</v>
      </c>
      <c r="G2" s="1071" t="s">
        <v>202</v>
      </c>
      <c r="H2" s="1071" t="s">
        <v>203</v>
      </c>
      <c r="I2" s="1073" t="s">
        <v>204</v>
      </c>
    </row>
    <row r="3" spans="1:13" ht="36" customHeight="1" thickBot="1">
      <c r="A3" s="1068"/>
      <c r="B3" s="1074"/>
      <c r="C3" s="1074"/>
      <c r="D3" s="1085"/>
      <c r="E3" s="1072"/>
      <c r="F3" s="1072"/>
      <c r="G3" s="1072"/>
      <c r="H3" s="1072"/>
      <c r="I3" s="1074"/>
    </row>
    <row r="4" spans="1:13" ht="21" customHeight="1">
      <c r="A4" s="74">
        <v>1400</v>
      </c>
      <c r="B4" s="74">
        <v>142228</v>
      </c>
      <c r="C4" s="74">
        <v>1703</v>
      </c>
      <c r="D4" s="74">
        <v>1152</v>
      </c>
      <c r="E4" s="74">
        <v>1835</v>
      </c>
      <c r="F4" s="74">
        <v>3125</v>
      </c>
      <c r="G4" s="74">
        <v>5533</v>
      </c>
      <c r="H4" s="74">
        <v>6316</v>
      </c>
      <c r="I4" s="74">
        <v>122564</v>
      </c>
      <c r="J4" s="164"/>
      <c r="K4" s="165"/>
      <c r="M4" s="165"/>
    </row>
    <row r="5" spans="1:13" ht="21" customHeight="1" thickBot="1">
      <c r="A5" s="74">
        <v>1401</v>
      </c>
      <c r="B5" s="74">
        <f>SUM(B6:B38)</f>
        <v>145594</v>
      </c>
      <c r="C5" s="74">
        <f>SUM(C6:C38)</f>
        <v>1685</v>
      </c>
      <c r="D5" s="74">
        <f t="shared" ref="D5:I5" si="0">SUM(D6:D38)</f>
        <v>1146</v>
      </c>
      <c r="E5" s="74">
        <f t="shared" si="0"/>
        <v>1829</v>
      </c>
      <c r="F5" s="74">
        <f t="shared" si="0"/>
        <v>3140</v>
      </c>
      <c r="G5" s="74">
        <f t="shared" si="0"/>
        <v>5523</v>
      </c>
      <c r="H5" s="74">
        <f t="shared" si="0"/>
        <v>6331</v>
      </c>
      <c r="I5" s="74">
        <f t="shared" si="0"/>
        <v>125940</v>
      </c>
      <c r="J5" s="164"/>
      <c r="K5" s="165"/>
      <c r="L5" s="318"/>
      <c r="M5" s="165"/>
    </row>
    <row r="6" spans="1:13" ht="21" customHeight="1" thickBot="1">
      <c r="A6" s="5" t="s">
        <v>41</v>
      </c>
      <c r="B6" s="79">
        <f>SUM(C6:I6)</f>
        <v>7824</v>
      </c>
      <c r="C6" s="80">
        <v>139</v>
      </c>
      <c r="D6" s="76">
        <v>62</v>
      </c>
      <c r="E6" s="80">
        <v>169</v>
      </c>
      <c r="F6" s="76">
        <v>205</v>
      </c>
      <c r="G6" s="80">
        <v>352</v>
      </c>
      <c r="H6" s="76">
        <v>427</v>
      </c>
      <c r="I6" s="80">
        <v>6470</v>
      </c>
      <c r="J6" s="164"/>
      <c r="K6" s="165"/>
      <c r="L6" s="318"/>
      <c r="M6" s="165"/>
    </row>
    <row r="7" spans="1:13" ht="21" customHeight="1" thickBot="1">
      <c r="A7" s="11" t="s">
        <v>42</v>
      </c>
      <c r="B7" s="270">
        <f>SUM(C7:I7)</f>
        <v>3397</v>
      </c>
      <c r="C7" s="85">
        <v>82</v>
      </c>
      <c r="D7" s="82">
        <v>51</v>
      </c>
      <c r="E7" s="85">
        <v>84</v>
      </c>
      <c r="F7" s="82">
        <v>115</v>
      </c>
      <c r="G7" s="85">
        <v>157</v>
      </c>
      <c r="H7" s="82">
        <v>170</v>
      </c>
      <c r="I7" s="85">
        <v>2738</v>
      </c>
      <c r="J7" s="164"/>
      <c r="K7" s="165"/>
      <c r="L7" s="318"/>
      <c r="M7" s="165"/>
    </row>
    <row r="8" spans="1:13" ht="21" customHeight="1" thickBot="1">
      <c r="A8" s="11" t="s">
        <v>43</v>
      </c>
      <c r="B8" s="270">
        <f t="shared" ref="B8:B38" si="1">SUM(C8:I8)</f>
        <v>2139</v>
      </c>
      <c r="C8" s="85">
        <v>62</v>
      </c>
      <c r="D8" s="82">
        <v>27</v>
      </c>
      <c r="E8" s="85">
        <v>40</v>
      </c>
      <c r="F8" s="82">
        <v>47</v>
      </c>
      <c r="G8" s="85">
        <v>81</v>
      </c>
      <c r="H8" s="82">
        <v>118</v>
      </c>
      <c r="I8" s="85">
        <v>1764</v>
      </c>
      <c r="J8" s="164"/>
      <c r="K8" s="165"/>
      <c r="L8" s="318"/>
      <c r="M8" s="165"/>
    </row>
    <row r="9" spans="1:13" ht="21" customHeight="1" thickBot="1">
      <c r="A9" s="11" t="s">
        <v>0</v>
      </c>
      <c r="B9" s="270">
        <f t="shared" si="1"/>
        <v>11497</v>
      </c>
      <c r="C9" s="85">
        <v>117</v>
      </c>
      <c r="D9" s="82">
        <v>73</v>
      </c>
      <c r="E9" s="85">
        <v>111</v>
      </c>
      <c r="F9" s="82">
        <v>259</v>
      </c>
      <c r="G9" s="85">
        <v>415</v>
      </c>
      <c r="H9" s="82">
        <v>396</v>
      </c>
      <c r="I9" s="85">
        <v>10126</v>
      </c>
      <c r="J9" s="164"/>
      <c r="K9" s="165"/>
      <c r="L9" s="318"/>
      <c r="M9" s="165"/>
    </row>
    <row r="10" spans="1:13" ht="21" customHeight="1" thickBot="1">
      <c r="A10" s="11" t="s">
        <v>33</v>
      </c>
      <c r="B10" s="270">
        <f t="shared" si="1"/>
        <v>5572</v>
      </c>
      <c r="C10" s="85">
        <v>49</v>
      </c>
      <c r="D10" s="82">
        <v>38</v>
      </c>
      <c r="E10" s="85">
        <v>70</v>
      </c>
      <c r="F10" s="82">
        <v>130</v>
      </c>
      <c r="G10" s="85">
        <v>215</v>
      </c>
      <c r="H10" s="82">
        <v>239</v>
      </c>
      <c r="I10" s="85">
        <v>4831</v>
      </c>
      <c r="J10" s="164"/>
      <c r="K10" s="165"/>
      <c r="L10" s="318"/>
      <c r="M10" s="165"/>
    </row>
    <row r="11" spans="1:13" ht="21" customHeight="1" thickBot="1">
      <c r="A11" s="11" t="s">
        <v>44</v>
      </c>
      <c r="B11" s="270">
        <f t="shared" si="1"/>
        <v>1758</v>
      </c>
      <c r="C11" s="85">
        <v>12</v>
      </c>
      <c r="D11" s="82">
        <v>5</v>
      </c>
      <c r="E11" s="85">
        <v>18</v>
      </c>
      <c r="F11" s="82">
        <v>30</v>
      </c>
      <c r="G11" s="85">
        <v>59</v>
      </c>
      <c r="H11" s="82">
        <v>98</v>
      </c>
      <c r="I11" s="85">
        <v>1536</v>
      </c>
      <c r="J11" s="164"/>
      <c r="K11" s="165"/>
      <c r="L11" s="318"/>
      <c r="M11" s="165"/>
    </row>
    <row r="12" spans="1:13" ht="21" customHeight="1" thickBot="1">
      <c r="A12" s="11" t="s">
        <v>1</v>
      </c>
      <c r="B12" s="270">
        <f t="shared" si="1"/>
        <v>2734</v>
      </c>
      <c r="C12" s="85">
        <v>12</v>
      </c>
      <c r="D12" s="82">
        <v>9</v>
      </c>
      <c r="E12" s="85">
        <v>14</v>
      </c>
      <c r="F12" s="82">
        <v>23</v>
      </c>
      <c r="G12" s="85">
        <v>83</v>
      </c>
      <c r="H12" s="82">
        <v>153</v>
      </c>
      <c r="I12" s="85">
        <v>2440</v>
      </c>
      <c r="J12" s="164"/>
      <c r="K12" s="165"/>
      <c r="L12" s="318"/>
      <c r="M12" s="165"/>
    </row>
    <row r="13" spans="1:13" ht="21" customHeight="1" thickBot="1">
      <c r="A13" s="11" t="s">
        <v>45</v>
      </c>
      <c r="B13" s="270">
        <f t="shared" si="1"/>
        <v>2024</v>
      </c>
      <c r="C13" s="85">
        <v>34</v>
      </c>
      <c r="D13" s="82">
        <v>16</v>
      </c>
      <c r="E13" s="85">
        <v>34</v>
      </c>
      <c r="F13" s="82">
        <v>49</v>
      </c>
      <c r="G13" s="85">
        <v>97</v>
      </c>
      <c r="H13" s="82">
        <v>87</v>
      </c>
      <c r="I13" s="85">
        <v>1707</v>
      </c>
      <c r="J13" s="164"/>
      <c r="K13" s="165"/>
      <c r="L13" s="318"/>
      <c r="M13" s="165"/>
    </row>
    <row r="14" spans="1:13" ht="21" customHeight="1" thickBot="1">
      <c r="A14" s="11" t="s">
        <v>46</v>
      </c>
      <c r="B14" s="270">
        <f t="shared" si="1"/>
        <v>847</v>
      </c>
      <c r="C14" s="85">
        <v>14</v>
      </c>
      <c r="D14" s="82">
        <v>8</v>
      </c>
      <c r="E14" s="85">
        <v>12</v>
      </c>
      <c r="F14" s="82">
        <v>19</v>
      </c>
      <c r="G14" s="85">
        <v>32</v>
      </c>
      <c r="H14" s="82">
        <v>50</v>
      </c>
      <c r="I14" s="85">
        <v>712</v>
      </c>
      <c r="J14" s="164"/>
      <c r="K14" s="165"/>
      <c r="L14" s="318"/>
      <c r="M14" s="165"/>
    </row>
    <row r="15" spans="1:13" ht="21" customHeight="1" thickBot="1">
      <c r="A15" s="11" t="s">
        <v>47</v>
      </c>
      <c r="B15" s="270">
        <f t="shared" si="1"/>
        <v>8764</v>
      </c>
      <c r="C15" s="85">
        <v>96</v>
      </c>
      <c r="D15" s="82">
        <v>70</v>
      </c>
      <c r="E15" s="85">
        <v>167</v>
      </c>
      <c r="F15" s="82">
        <v>253</v>
      </c>
      <c r="G15" s="85">
        <v>346</v>
      </c>
      <c r="H15" s="82">
        <v>390</v>
      </c>
      <c r="I15" s="85">
        <v>7442</v>
      </c>
      <c r="J15" s="164"/>
      <c r="K15" s="165"/>
      <c r="L15" s="318"/>
      <c r="M15" s="165"/>
    </row>
    <row r="16" spans="1:13" ht="21" customHeight="1" thickBot="1">
      <c r="A16" s="11" t="s">
        <v>29</v>
      </c>
      <c r="B16" s="270">
        <f t="shared" si="1"/>
        <v>1211</v>
      </c>
      <c r="C16" s="85">
        <v>23</v>
      </c>
      <c r="D16" s="82">
        <v>10</v>
      </c>
      <c r="E16" s="85">
        <v>22</v>
      </c>
      <c r="F16" s="82">
        <v>30</v>
      </c>
      <c r="G16" s="85">
        <v>58</v>
      </c>
      <c r="H16" s="82">
        <v>60</v>
      </c>
      <c r="I16" s="85">
        <v>1008</v>
      </c>
      <c r="J16" s="164"/>
      <c r="K16" s="165"/>
      <c r="L16" s="318"/>
      <c r="M16" s="165"/>
    </row>
    <row r="17" spans="1:13" ht="21" customHeight="1" thickBot="1">
      <c r="A17" s="11" t="s">
        <v>2</v>
      </c>
      <c r="B17" s="270">
        <f t="shared" si="1"/>
        <v>12590</v>
      </c>
      <c r="C17" s="85">
        <v>120</v>
      </c>
      <c r="D17" s="82">
        <v>77</v>
      </c>
      <c r="E17" s="85">
        <v>114</v>
      </c>
      <c r="F17" s="82">
        <v>258</v>
      </c>
      <c r="G17" s="85">
        <v>526</v>
      </c>
      <c r="H17" s="82">
        <v>601</v>
      </c>
      <c r="I17" s="85">
        <v>10894</v>
      </c>
      <c r="J17" s="164"/>
      <c r="K17" s="165"/>
      <c r="L17" s="318"/>
      <c r="M17" s="165"/>
    </row>
    <row r="18" spans="1:13" ht="21" customHeight="1" thickBot="1">
      <c r="A18" s="11" t="s">
        <v>3</v>
      </c>
      <c r="B18" s="270">
        <f t="shared" si="1"/>
        <v>2938</v>
      </c>
      <c r="C18" s="85">
        <v>33</v>
      </c>
      <c r="D18" s="82">
        <v>16</v>
      </c>
      <c r="E18" s="85">
        <v>36</v>
      </c>
      <c r="F18" s="82">
        <v>67</v>
      </c>
      <c r="G18" s="85">
        <v>110</v>
      </c>
      <c r="H18" s="82">
        <v>113</v>
      </c>
      <c r="I18" s="85">
        <v>2563</v>
      </c>
      <c r="J18" s="164"/>
      <c r="K18" s="165"/>
      <c r="L18" s="318"/>
      <c r="M18" s="165"/>
    </row>
    <row r="19" spans="1:13" ht="21" customHeight="1" thickBot="1">
      <c r="A19" s="11" t="s">
        <v>4</v>
      </c>
      <c r="B19" s="270">
        <f t="shared" si="1"/>
        <v>1929</v>
      </c>
      <c r="C19" s="85">
        <v>20</v>
      </c>
      <c r="D19" s="82">
        <v>18</v>
      </c>
      <c r="E19" s="85">
        <v>22</v>
      </c>
      <c r="F19" s="82">
        <v>42</v>
      </c>
      <c r="G19" s="85">
        <v>67</v>
      </c>
      <c r="H19" s="82">
        <v>80</v>
      </c>
      <c r="I19" s="85">
        <v>1680</v>
      </c>
      <c r="J19" s="164"/>
      <c r="K19" s="165"/>
      <c r="L19" s="318"/>
      <c r="M19" s="165"/>
    </row>
    <row r="20" spans="1:13" ht="21" customHeight="1" thickBot="1">
      <c r="A20" s="11" t="s">
        <v>48</v>
      </c>
      <c r="B20" s="270">
        <f t="shared" si="1"/>
        <v>1607</v>
      </c>
      <c r="C20" s="85">
        <v>17</v>
      </c>
      <c r="D20" s="82">
        <v>19</v>
      </c>
      <c r="E20" s="85">
        <v>15</v>
      </c>
      <c r="F20" s="82">
        <v>29</v>
      </c>
      <c r="G20" s="85">
        <v>40</v>
      </c>
      <c r="H20" s="82">
        <v>48</v>
      </c>
      <c r="I20" s="85">
        <v>1439</v>
      </c>
      <c r="J20" s="164"/>
      <c r="K20" s="165"/>
      <c r="L20" s="318"/>
      <c r="M20" s="165"/>
    </row>
    <row r="21" spans="1:13" ht="21" customHeight="1" thickBot="1">
      <c r="A21" s="11" t="s">
        <v>49</v>
      </c>
      <c r="B21" s="270">
        <f t="shared" si="1"/>
        <v>7991</v>
      </c>
      <c r="C21" s="85">
        <v>57</v>
      </c>
      <c r="D21" s="82">
        <v>75</v>
      </c>
      <c r="E21" s="85">
        <v>78</v>
      </c>
      <c r="F21" s="82">
        <v>114</v>
      </c>
      <c r="G21" s="85">
        <v>196</v>
      </c>
      <c r="H21" s="82">
        <v>264</v>
      </c>
      <c r="I21" s="85">
        <v>7207</v>
      </c>
      <c r="J21" s="164"/>
      <c r="K21" s="165"/>
      <c r="L21" s="318"/>
      <c r="M21" s="165"/>
    </row>
    <row r="22" spans="1:13" ht="21" customHeight="1" thickBot="1">
      <c r="A22" s="11" t="s">
        <v>50</v>
      </c>
      <c r="B22" s="270">
        <f t="shared" si="1"/>
        <v>7091</v>
      </c>
      <c r="C22" s="85">
        <v>63</v>
      </c>
      <c r="D22" s="82">
        <v>86</v>
      </c>
      <c r="E22" s="85">
        <v>124</v>
      </c>
      <c r="F22" s="82">
        <v>199</v>
      </c>
      <c r="G22" s="85">
        <v>342</v>
      </c>
      <c r="H22" s="82">
        <v>338</v>
      </c>
      <c r="I22" s="85">
        <v>5939</v>
      </c>
      <c r="J22" s="164"/>
      <c r="K22" s="165"/>
      <c r="L22" s="318"/>
      <c r="M22" s="165"/>
    </row>
    <row r="23" spans="1:13" ht="21" customHeight="1" thickBot="1">
      <c r="A23" s="11" t="s">
        <v>51</v>
      </c>
      <c r="B23" s="270">
        <f t="shared" si="1"/>
        <v>7437</v>
      </c>
      <c r="C23" s="85">
        <v>34</v>
      </c>
      <c r="D23" s="82">
        <v>49</v>
      </c>
      <c r="E23" s="85">
        <v>81</v>
      </c>
      <c r="F23" s="82">
        <v>108</v>
      </c>
      <c r="G23" s="85">
        <v>203</v>
      </c>
      <c r="H23" s="82">
        <v>256</v>
      </c>
      <c r="I23" s="85">
        <v>6706</v>
      </c>
      <c r="J23" s="164"/>
      <c r="K23" s="165"/>
      <c r="L23" s="318"/>
      <c r="M23" s="165"/>
    </row>
    <row r="24" spans="1:13" ht="21" customHeight="1" thickBot="1">
      <c r="A24" s="11" t="s">
        <v>5</v>
      </c>
      <c r="B24" s="270">
        <f t="shared" si="1"/>
        <v>7707</v>
      </c>
      <c r="C24" s="85">
        <v>72</v>
      </c>
      <c r="D24" s="82">
        <v>49</v>
      </c>
      <c r="E24" s="85">
        <v>71</v>
      </c>
      <c r="F24" s="82">
        <v>135</v>
      </c>
      <c r="G24" s="85">
        <v>272</v>
      </c>
      <c r="H24" s="82">
        <v>344</v>
      </c>
      <c r="I24" s="85">
        <v>6764</v>
      </c>
      <c r="J24" s="164"/>
      <c r="K24" s="165"/>
      <c r="L24" s="318"/>
      <c r="M24" s="165"/>
    </row>
    <row r="25" spans="1:13" ht="21" customHeight="1" thickBot="1">
      <c r="A25" s="11" t="s">
        <v>52</v>
      </c>
      <c r="B25" s="270">
        <f t="shared" si="1"/>
        <v>3134</v>
      </c>
      <c r="C25" s="85">
        <v>22</v>
      </c>
      <c r="D25" s="82">
        <v>25</v>
      </c>
      <c r="E25" s="85">
        <v>38</v>
      </c>
      <c r="F25" s="82">
        <v>73</v>
      </c>
      <c r="G25" s="85">
        <v>104</v>
      </c>
      <c r="H25" s="82">
        <v>119</v>
      </c>
      <c r="I25" s="85">
        <v>2753</v>
      </c>
      <c r="J25" s="164"/>
      <c r="K25" s="165"/>
      <c r="L25" s="318"/>
      <c r="M25" s="165"/>
    </row>
    <row r="26" spans="1:13" ht="21" customHeight="1" thickBot="1">
      <c r="A26" s="11" t="s">
        <v>6</v>
      </c>
      <c r="B26" s="270">
        <f t="shared" si="1"/>
        <v>2335</v>
      </c>
      <c r="C26" s="85">
        <v>19</v>
      </c>
      <c r="D26" s="82">
        <v>17</v>
      </c>
      <c r="E26" s="85">
        <v>31</v>
      </c>
      <c r="F26" s="82">
        <v>51</v>
      </c>
      <c r="G26" s="85">
        <v>107</v>
      </c>
      <c r="H26" s="82">
        <v>99</v>
      </c>
      <c r="I26" s="85">
        <v>2011</v>
      </c>
      <c r="J26" s="164"/>
      <c r="K26" s="165"/>
      <c r="L26" s="318"/>
      <c r="M26" s="165"/>
    </row>
    <row r="27" spans="1:13" ht="21" customHeight="1" thickBot="1">
      <c r="A27" s="11" t="s">
        <v>53</v>
      </c>
      <c r="B27" s="270">
        <f t="shared" si="1"/>
        <v>2649</v>
      </c>
      <c r="C27" s="85">
        <v>53</v>
      </c>
      <c r="D27" s="82">
        <v>38</v>
      </c>
      <c r="E27" s="85">
        <v>32</v>
      </c>
      <c r="F27" s="82">
        <v>59</v>
      </c>
      <c r="G27" s="85">
        <v>105</v>
      </c>
      <c r="H27" s="82">
        <v>116</v>
      </c>
      <c r="I27" s="85">
        <v>2246</v>
      </c>
      <c r="J27" s="164"/>
      <c r="K27" s="165"/>
      <c r="L27" s="318"/>
      <c r="M27" s="165"/>
    </row>
    <row r="28" spans="1:13" ht="21" customHeight="1" thickBot="1">
      <c r="A28" s="11" t="s">
        <v>54</v>
      </c>
      <c r="B28" s="270">
        <f t="shared" si="1"/>
        <v>3761</v>
      </c>
      <c r="C28" s="85">
        <v>19</v>
      </c>
      <c r="D28" s="82">
        <v>18</v>
      </c>
      <c r="E28" s="85">
        <v>38</v>
      </c>
      <c r="F28" s="82">
        <v>55</v>
      </c>
      <c r="G28" s="85">
        <v>104</v>
      </c>
      <c r="H28" s="82">
        <v>142</v>
      </c>
      <c r="I28" s="85">
        <v>3385</v>
      </c>
      <c r="J28" s="164"/>
      <c r="K28" s="165"/>
      <c r="L28" s="318"/>
      <c r="M28" s="165"/>
    </row>
    <row r="29" spans="1:13" ht="21" customHeight="1" thickBot="1">
      <c r="A29" s="11" t="s">
        <v>55</v>
      </c>
      <c r="B29" s="270">
        <f t="shared" si="1"/>
        <v>2638</v>
      </c>
      <c r="C29" s="85">
        <v>41</v>
      </c>
      <c r="D29" s="82">
        <v>34</v>
      </c>
      <c r="E29" s="85">
        <v>55</v>
      </c>
      <c r="F29" s="82">
        <v>91</v>
      </c>
      <c r="G29" s="85">
        <v>134</v>
      </c>
      <c r="H29" s="82">
        <v>155</v>
      </c>
      <c r="I29" s="85">
        <v>2128</v>
      </c>
      <c r="J29" s="164"/>
      <c r="K29" s="165"/>
      <c r="L29" s="318"/>
      <c r="M29" s="165"/>
    </row>
    <row r="30" spans="1:13" ht="21" customHeight="1" thickBot="1">
      <c r="A30" s="11" t="s">
        <v>56</v>
      </c>
      <c r="B30" s="270">
        <f t="shared" si="1"/>
        <v>1034</v>
      </c>
      <c r="C30" s="85">
        <v>12</v>
      </c>
      <c r="D30" s="82">
        <v>12</v>
      </c>
      <c r="E30" s="85">
        <v>18</v>
      </c>
      <c r="F30" s="82">
        <v>27</v>
      </c>
      <c r="G30" s="85">
        <v>60</v>
      </c>
      <c r="H30" s="82">
        <v>66</v>
      </c>
      <c r="I30" s="85">
        <v>839</v>
      </c>
      <c r="J30" s="164"/>
      <c r="K30" s="165"/>
      <c r="L30" s="318"/>
      <c r="M30" s="165"/>
    </row>
    <row r="31" spans="1:13" ht="21" customHeight="1" thickBot="1">
      <c r="A31" s="11" t="s">
        <v>7</v>
      </c>
      <c r="B31" s="270">
        <f t="shared" si="1"/>
        <v>3126</v>
      </c>
      <c r="C31" s="85">
        <v>64</v>
      </c>
      <c r="D31" s="82">
        <v>28</v>
      </c>
      <c r="E31" s="85">
        <v>42</v>
      </c>
      <c r="F31" s="82">
        <v>86</v>
      </c>
      <c r="G31" s="85">
        <v>111</v>
      </c>
      <c r="H31" s="82">
        <v>148</v>
      </c>
      <c r="I31" s="85">
        <v>2647</v>
      </c>
      <c r="J31" s="164"/>
      <c r="K31" s="165"/>
      <c r="L31" s="318"/>
      <c r="M31" s="165"/>
    </row>
    <row r="32" spans="1:13" ht="21" customHeight="1" thickBot="1">
      <c r="A32" s="11" t="s">
        <v>57</v>
      </c>
      <c r="B32" s="270">
        <f t="shared" si="1"/>
        <v>7194</v>
      </c>
      <c r="C32" s="85">
        <v>112</v>
      </c>
      <c r="D32" s="82">
        <v>38</v>
      </c>
      <c r="E32" s="85">
        <v>80</v>
      </c>
      <c r="F32" s="82">
        <v>156</v>
      </c>
      <c r="G32" s="85">
        <v>266</v>
      </c>
      <c r="H32" s="82">
        <v>277</v>
      </c>
      <c r="I32" s="85">
        <v>6265</v>
      </c>
      <c r="J32" s="164"/>
      <c r="K32" s="165"/>
      <c r="L32" s="318"/>
      <c r="M32" s="165"/>
    </row>
    <row r="33" spans="1:13" ht="21" customHeight="1" thickBot="1">
      <c r="A33" s="11" t="s">
        <v>8</v>
      </c>
      <c r="B33" s="270">
        <f t="shared" si="1"/>
        <v>2458</v>
      </c>
      <c r="C33" s="85">
        <v>50</v>
      </c>
      <c r="D33" s="82">
        <v>35</v>
      </c>
      <c r="E33" s="85">
        <v>35</v>
      </c>
      <c r="F33" s="82">
        <v>75</v>
      </c>
      <c r="G33" s="85">
        <v>132</v>
      </c>
      <c r="H33" s="82">
        <v>115</v>
      </c>
      <c r="I33" s="85">
        <v>2016</v>
      </c>
      <c r="J33" s="164"/>
      <c r="K33" s="165"/>
      <c r="L33" s="318"/>
      <c r="M33" s="165"/>
    </row>
    <row r="34" spans="1:13" ht="21" customHeight="1" thickBot="1">
      <c r="A34" s="11" t="s">
        <v>9</v>
      </c>
      <c r="B34" s="270">
        <f t="shared" si="1"/>
        <v>8455</v>
      </c>
      <c r="C34" s="85">
        <v>105</v>
      </c>
      <c r="D34" s="82">
        <v>60</v>
      </c>
      <c r="E34" s="85">
        <v>59</v>
      </c>
      <c r="F34" s="82">
        <v>139</v>
      </c>
      <c r="G34" s="85">
        <v>293</v>
      </c>
      <c r="H34" s="82">
        <v>383</v>
      </c>
      <c r="I34" s="85">
        <v>7416</v>
      </c>
      <c r="J34" s="164"/>
      <c r="K34" s="165"/>
      <c r="L34" s="318"/>
      <c r="M34" s="165"/>
    </row>
    <row r="35" spans="1:13" ht="21" customHeight="1" thickBot="1">
      <c r="A35" s="11" t="s">
        <v>58</v>
      </c>
      <c r="B35" s="270">
        <f t="shared" si="1"/>
        <v>3631</v>
      </c>
      <c r="C35" s="85">
        <v>47</v>
      </c>
      <c r="D35" s="82">
        <v>30</v>
      </c>
      <c r="E35" s="85">
        <v>39</v>
      </c>
      <c r="F35" s="82">
        <v>79</v>
      </c>
      <c r="G35" s="85">
        <v>187</v>
      </c>
      <c r="H35" s="82">
        <v>170</v>
      </c>
      <c r="I35" s="85">
        <v>3079</v>
      </c>
      <c r="J35" s="164"/>
      <c r="K35" s="165"/>
      <c r="L35" s="318"/>
      <c r="M35" s="165"/>
    </row>
    <row r="36" spans="1:13" ht="21" customHeight="1" thickBot="1">
      <c r="A36" s="11" t="s">
        <v>10</v>
      </c>
      <c r="B36" s="270">
        <f t="shared" si="1"/>
        <v>1411</v>
      </c>
      <c r="C36" s="85">
        <v>8</v>
      </c>
      <c r="D36" s="82">
        <v>9</v>
      </c>
      <c r="E36" s="85">
        <v>14</v>
      </c>
      <c r="F36" s="82">
        <v>24</v>
      </c>
      <c r="G36" s="85">
        <v>46</v>
      </c>
      <c r="H36" s="82">
        <v>82</v>
      </c>
      <c r="I36" s="85">
        <v>1228</v>
      </c>
      <c r="J36" s="164"/>
      <c r="K36" s="165"/>
      <c r="L36" s="318"/>
      <c r="M36" s="165"/>
    </row>
    <row r="37" spans="1:13" ht="21" customHeight="1" thickBot="1">
      <c r="A37" s="11" t="s">
        <v>11</v>
      </c>
      <c r="B37" s="270">
        <f t="shared" si="1"/>
        <v>3628</v>
      </c>
      <c r="C37" s="85">
        <v>58</v>
      </c>
      <c r="D37" s="82">
        <v>29</v>
      </c>
      <c r="E37" s="85">
        <v>46</v>
      </c>
      <c r="F37" s="82">
        <v>65</v>
      </c>
      <c r="G37" s="85">
        <v>106</v>
      </c>
      <c r="H37" s="82">
        <v>118</v>
      </c>
      <c r="I37" s="85">
        <v>3206</v>
      </c>
      <c r="J37" s="164"/>
      <c r="K37" s="165"/>
      <c r="L37" s="318"/>
      <c r="M37" s="165"/>
    </row>
    <row r="38" spans="1:13" ht="21" customHeight="1" thickBot="1">
      <c r="A38" s="11" t="s">
        <v>59</v>
      </c>
      <c r="B38" s="270">
        <f t="shared" si="1"/>
        <v>3083</v>
      </c>
      <c r="C38" s="85">
        <v>19</v>
      </c>
      <c r="D38" s="82">
        <v>15</v>
      </c>
      <c r="E38" s="85">
        <v>20</v>
      </c>
      <c r="F38" s="82">
        <v>48</v>
      </c>
      <c r="G38" s="85">
        <v>117</v>
      </c>
      <c r="H38" s="82">
        <v>109</v>
      </c>
      <c r="I38" s="85">
        <v>2755</v>
      </c>
      <c r="J38" s="164"/>
      <c r="L38" s="318"/>
    </row>
    <row r="39" spans="1:13" ht="21" customHeight="1">
      <c r="A39" s="166"/>
      <c r="B39" s="166"/>
      <c r="C39" s="167"/>
      <c r="D39" s="167"/>
      <c r="E39" s="167"/>
      <c r="F39" s="86"/>
      <c r="G39" s="86"/>
      <c r="H39" s="86"/>
      <c r="I39" s="86"/>
      <c r="J39" s="164"/>
    </row>
    <row r="40" spans="1:13">
      <c r="A40" s="166"/>
      <c r="B40" s="166"/>
      <c r="C40" s="168"/>
      <c r="D40" s="168"/>
      <c r="E40" s="168"/>
    </row>
    <row r="44" spans="1:13" ht="18.75" customHeight="1"/>
  </sheetData>
  <mergeCells count="10">
    <mergeCell ref="A1:I1"/>
    <mergeCell ref="A2:A3"/>
    <mergeCell ref="C2:C3"/>
    <mergeCell ref="D2:D3"/>
    <mergeCell ref="E2:E3"/>
    <mergeCell ref="F2:F3"/>
    <mergeCell ref="G2:G3"/>
    <mergeCell ref="H2:H3"/>
    <mergeCell ref="I2:I3"/>
    <mergeCell ref="B2:B3"/>
  </mergeCells>
  <printOptions horizontalCentered="1" verticalCentered="1"/>
  <pageMargins left="0.39370078740157483" right="0.59055118110236227" top="0.19685039370078741" bottom="0.39370078740157483" header="0" footer="0"/>
  <pageSetup paperSize="9" scale="80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8E718-2F24-4CE7-A471-B2F749C7162F}">
  <sheetPr>
    <tabColor rgb="FF9999FF"/>
    <pageSetUpPr fitToPage="1"/>
  </sheetPr>
  <dimension ref="A1:M44"/>
  <sheetViews>
    <sheetView rightToLeft="1" view="pageBreakPreview" zoomScale="60" zoomScaleNormal="100" workbookViewId="0">
      <selection sqref="A1:I1"/>
    </sheetView>
  </sheetViews>
  <sheetFormatPr defaultRowHeight="18.75"/>
  <cols>
    <col min="1" max="1" width="17.7109375" style="163" customWidth="1"/>
    <col min="2" max="2" width="11" style="163" customWidth="1"/>
    <col min="3" max="9" width="10" style="163" customWidth="1"/>
    <col min="10" max="10" width="10.5703125" style="162" bestFit="1" customWidth="1"/>
    <col min="11" max="253" width="9.140625" style="163"/>
    <col min="254" max="254" width="16.140625" style="163" customWidth="1"/>
    <col min="255" max="255" width="11.42578125" style="163" bestFit="1" customWidth="1"/>
    <col min="256" max="256" width="9.5703125" style="163" bestFit="1" customWidth="1"/>
    <col min="257" max="257" width="7.7109375" style="163" bestFit="1" customWidth="1"/>
    <col min="258" max="258" width="10.28515625" style="163" customWidth="1"/>
    <col min="259" max="259" width="9.140625" style="163"/>
    <col min="260" max="260" width="10" style="163" bestFit="1" customWidth="1"/>
    <col min="261" max="261" width="11" style="163" bestFit="1" customWidth="1"/>
    <col min="262" max="262" width="12.7109375" style="163" customWidth="1"/>
    <col min="263" max="263" width="12.28515625" style="163" customWidth="1"/>
    <col min="264" max="264" width="14.42578125" style="163" bestFit="1" customWidth="1"/>
    <col min="265" max="265" width="13" style="163" bestFit="1" customWidth="1"/>
    <col min="266" max="266" width="10.5703125" style="163" bestFit="1" customWidth="1"/>
    <col min="267" max="509" width="9.140625" style="163"/>
    <col min="510" max="510" width="16.140625" style="163" customWidth="1"/>
    <col min="511" max="511" width="11.42578125" style="163" bestFit="1" customWidth="1"/>
    <col min="512" max="512" width="9.5703125" style="163" bestFit="1" customWidth="1"/>
    <col min="513" max="513" width="7.7109375" style="163" bestFit="1" customWidth="1"/>
    <col min="514" max="514" width="10.28515625" style="163" customWidth="1"/>
    <col min="515" max="515" width="9.140625" style="163"/>
    <col min="516" max="516" width="10" style="163" bestFit="1" customWidth="1"/>
    <col min="517" max="517" width="11" style="163" bestFit="1" customWidth="1"/>
    <col min="518" max="518" width="12.7109375" style="163" customWidth="1"/>
    <col min="519" max="519" width="12.28515625" style="163" customWidth="1"/>
    <col min="520" max="520" width="14.42578125" style="163" bestFit="1" customWidth="1"/>
    <col min="521" max="521" width="13" style="163" bestFit="1" customWidth="1"/>
    <col min="522" max="522" width="10.5703125" style="163" bestFit="1" customWidth="1"/>
    <col min="523" max="765" width="9.140625" style="163"/>
    <col min="766" max="766" width="16.140625" style="163" customWidth="1"/>
    <col min="767" max="767" width="11.42578125" style="163" bestFit="1" customWidth="1"/>
    <col min="768" max="768" width="9.5703125" style="163" bestFit="1" customWidth="1"/>
    <col min="769" max="769" width="7.7109375" style="163" bestFit="1" customWidth="1"/>
    <col min="770" max="770" width="10.28515625" style="163" customWidth="1"/>
    <col min="771" max="771" width="9.140625" style="163"/>
    <col min="772" max="772" width="10" style="163" bestFit="1" customWidth="1"/>
    <col min="773" max="773" width="11" style="163" bestFit="1" customWidth="1"/>
    <col min="774" max="774" width="12.7109375" style="163" customWidth="1"/>
    <col min="775" max="775" width="12.28515625" style="163" customWidth="1"/>
    <col min="776" max="776" width="14.42578125" style="163" bestFit="1" customWidth="1"/>
    <col min="777" max="777" width="13" style="163" bestFit="1" customWidth="1"/>
    <col min="778" max="778" width="10.5703125" style="163" bestFit="1" customWidth="1"/>
    <col min="779" max="1021" width="9.140625" style="163"/>
    <col min="1022" max="1022" width="16.140625" style="163" customWidth="1"/>
    <col min="1023" max="1023" width="11.42578125" style="163" bestFit="1" customWidth="1"/>
    <col min="1024" max="1024" width="9.5703125" style="163" bestFit="1" customWidth="1"/>
    <col min="1025" max="1025" width="7.7109375" style="163" bestFit="1" customWidth="1"/>
    <col min="1026" max="1026" width="10.28515625" style="163" customWidth="1"/>
    <col min="1027" max="1027" width="9.140625" style="163"/>
    <col min="1028" max="1028" width="10" style="163" bestFit="1" customWidth="1"/>
    <col min="1029" max="1029" width="11" style="163" bestFit="1" customWidth="1"/>
    <col min="1030" max="1030" width="12.7109375" style="163" customWidth="1"/>
    <col min="1031" max="1031" width="12.28515625" style="163" customWidth="1"/>
    <col min="1032" max="1032" width="14.42578125" style="163" bestFit="1" customWidth="1"/>
    <col min="1033" max="1033" width="13" style="163" bestFit="1" customWidth="1"/>
    <col min="1034" max="1034" width="10.5703125" style="163" bestFit="1" customWidth="1"/>
    <col min="1035" max="1277" width="9.140625" style="163"/>
    <col min="1278" max="1278" width="16.140625" style="163" customWidth="1"/>
    <col min="1279" max="1279" width="11.42578125" style="163" bestFit="1" customWidth="1"/>
    <col min="1280" max="1280" width="9.5703125" style="163" bestFit="1" customWidth="1"/>
    <col min="1281" max="1281" width="7.7109375" style="163" bestFit="1" customWidth="1"/>
    <col min="1282" max="1282" width="10.28515625" style="163" customWidth="1"/>
    <col min="1283" max="1283" width="9.140625" style="163"/>
    <col min="1284" max="1284" width="10" style="163" bestFit="1" customWidth="1"/>
    <col min="1285" max="1285" width="11" style="163" bestFit="1" customWidth="1"/>
    <col min="1286" max="1286" width="12.7109375" style="163" customWidth="1"/>
    <col min="1287" max="1287" width="12.28515625" style="163" customWidth="1"/>
    <col min="1288" max="1288" width="14.42578125" style="163" bestFit="1" customWidth="1"/>
    <col min="1289" max="1289" width="13" style="163" bestFit="1" customWidth="1"/>
    <col min="1290" max="1290" width="10.5703125" style="163" bestFit="1" customWidth="1"/>
    <col min="1291" max="1533" width="9.140625" style="163"/>
    <col min="1534" max="1534" width="16.140625" style="163" customWidth="1"/>
    <col min="1535" max="1535" width="11.42578125" style="163" bestFit="1" customWidth="1"/>
    <col min="1536" max="1536" width="9.5703125" style="163" bestFit="1" customWidth="1"/>
    <col min="1537" max="1537" width="7.7109375" style="163" bestFit="1" customWidth="1"/>
    <col min="1538" max="1538" width="10.28515625" style="163" customWidth="1"/>
    <col min="1539" max="1539" width="9.140625" style="163"/>
    <col min="1540" max="1540" width="10" style="163" bestFit="1" customWidth="1"/>
    <col min="1541" max="1541" width="11" style="163" bestFit="1" customWidth="1"/>
    <col min="1542" max="1542" width="12.7109375" style="163" customWidth="1"/>
    <col min="1543" max="1543" width="12.28515625" style="163" customWidth="1"/>
    <col min="1544" max="1544" width="14.42578125" style="163" bestFit="1" customWidth="1"/>
    <col min="1545" max="1545" width="13" style="163" bestFit="1" customWidth="1"/>
    <col min="1546" max="1546" width="10.5703125" style="163" bestFit="1" customWidth="1"/>
    <col min="1547" max="1789" width="9.140625" style="163"/>
    <col min="1790" max="1790" width="16.140625" style="163" customWidth="1"/>
    <col min="1791" max="1791" width="11.42578125" style="163" bestFit="1" customWidth="1"/>
    <col min="1792" max="1792" width="9.5703125" style="163" bestFit="1" customWidth="1"/>
    <col min="1793" max="1793" width="7.7109375" style="163" bestFit="1" customWidth="1"/>
    <col min="1794" max="1794" width="10.28515625" style="163" customWidth="1"/>
    <col min="1795" max="1795" width="9.140625" style="163"/>
    <col min="1796" max="1796" width="10" style="163" bestFit="1" customWidth="1"/>
    <col min="1797" max="1797" width="11" style="163" bestFit="1" customWidth="1"/>
    <col min="1798" max="1798" width="12.7109375" style="163" customWidth="1"/>
    <col min="1799" max="1799" width="12.28515625" style="163" customWidth="1"/>
    <col min="1800" max="1800" width="14.42578125" style="163" bestFit="1" customWidth="1"/>
    <col min="1801" max="1801" width="13" style="163" bestFit="1" customWidth="1"/>
    <col min="1802" max="1802" width="10.5703125" style="163" bestFit="1" customWidth="1"/>
    <col min="1803" max="2045" width="9.140625" style="163"/>
    <col min="2046" max="2046" width="16.140625" style="163" customWidth="1"/>
    <col min="2047" max="2047" width="11.42578125" style="163" bestFit="1" customWidth="1"/>
    <col min="2048" max="2048" width="9.5703125" style="163" bestFit="1" customWidth="1"/>
    <col min="2049" max="2049" width="7.7109375" style="163" bestFit="1" customWidth="1"/>
    <col min="2050" max="2050" width="10.28515625" style="163" customWidth="1"/>
    <col min="2051" max="2051" width="9.140625" style="163"/>
    <col min="2052" max="2052" width="10" style="163" bestFit="1" customWidth="1"/>
    <col min="2053" max="2053" width="11" style="163" bestFit="1" customWidth="1"/>
    <col min="2054" max="2054" width="12.7109375" style="163" customWidth="1"/>
    <col min="2055" max="2055" width="12.28515625" style="163" customWidth="1"/>
    <col min="2056" max="2056" width="14.42578125" style="163" bestFit="1" customWidth="1"/>
    <col min="2057" max="2057" width="13" style="163" bestFit="1" customWidth="1"/>
    <col min="2058" max="2058" width="10.5703125" style="163" bestFit="1" customWidth="1"/>
    <col min="2059" max="2301" width="9.140625" style="163"/>
    <col min="2302" max="2302" width="16.140625" style="163" customWidth="1"/>
    <col min="2303" max="2303" width="11.42578125" style="163" bestFit="1" customWidth="1"/>
    <col min="2304" max="2304" width="9.5703125" style="163" bestFit="1" customWidth="1"/>
    <col min="2305" max="2305" width="7.7109375" style="163" bestFit="1" customWidth="1"/>
    <col min="2306" max="2306" width="10.28515625" style="163" customWidth="1"/>
    <col min="2307" max="2307" width="9.140625" style="163"/>
    <col min="2308" max="2308" width="10" style="163" bestFit="1" customWidth="1"/>
    <col min="2309" max="2309" width="11" style="163" bestFit="1" customWidth="1"/>
    <col min="2310" max="2310" width="12.7109375" style="163" customWidth="1"/>
    <col min="2311" max="2311" width="12.28515625" style="163" customWidth="1"/>
    <col min="2312" max="2312" width="14.42578125" style="163" bestFit="1" customWidth="1"/>
    <col min="2313" max="2313" width="13" style="163" bestFit="1" customWidth="1"/>
    <col min="2314" max="2314" width="10.5703125" style="163" bestFit="1" customWidth="1"/>
    <col min="2315" max="2557" width="9.140625" style="163"/>
    <col min="2558" max="2558" width="16.140625" style="163" customWidth="1"/>
    <col min="2559" max="2559" width="11.42578125" style="163" bestFit="1" customWidth="1"/>
    <col min="2560" max="2560" width="9.5703125" style="163" bestFit="1" customWidth="1"/>
    <col min="2561" max="2561" width="7.7109375" style="163" bestFit="1" customWidth="1"/>
    <col min="2562" max="2562" width="10.28515625" style="163" customWidth="1"/>
    <col min="2563" max="2563" width="9.140625" style="163"/>
    <col min="2564" max="2564" width="10" style="163" bestFit="1" customWidth="1"/>
    <col min="2565" max="2565" width="11" style="163" bestFit="1" customWidth="1"/>
    <col min="2566" max="2566" width="12.7109375" style="163" customWidth="1"/>
    <col min="2567" max="2567" width="12.28515625" style="163" customWidth="1"/>
    <col min="2568" max="2568" width="14.42578125" style="163" bestFit="1" customWidth="1"/>
    <col min="2569" max="2569" width="13" style="163" bestFit="1" customWidth="1"/>
    <col min="2570" max="2570" width="10.5703125" style="163" bestFit="1" customWidth="1"/>
    <col min="2571" max="2813" width="9.140625" style="163"/>
    <col min="2814" max="2814" width="16.140625" style="163" customWidth="1"/>
    <col min="2815" max="2815" width="11.42578125" style="163" bestFit="1" customWidth="1"/>
    <col min="2816" max="2816" width="9.5703125" style="163" bestFit="1" customWidth="1"/>
    <col min="2817" max="2817" width="7.7109375" style="163" bestFit="1" customWidth="1"/>
    <col min="2818" max="2818" width="10.28515625" style="163" customWidth="1"/>
    <col min="2819" max="2819" width="9.140625" style="163"/>
    <col min="2820" max="2820" width="10" style="163" bestFit="1" customWidth="1"/>
    <col min="2821" max="2821" width="11" style="163" bestFit="1" customWidth="1"/>
    <col min="2822" max="2822" width="12.7109375" style="163" customWidth="1"/>
    <col min="2823" max="2823" width="12.28515625" style="163" customWidth="1"/>
    <col min="2824" max="2824" width="14.42578125" style="163" bestFit="1" customWidth="1"/>
    <col min="2825" max="2825" width="13" style="163" bestFit="1" customWidth="1"/>
    <col min="2826" max="2826" width="10.5703125" style="163" bestFit="1" customWidth="1"/>
    <col min="2827" max="3069" width="9.140625" style="163"/>
    <col min="3070" max="3070" width="16.140625" style="163" customWidth="1"/>
    <col min="3071" max="3071" width="11.42578125" style="163" bestFit="1" customWidth="1"/>
    <col min="3072" max="3072" width="9.5703125" style="163" bestFit="1" customWidth="1"/>
    <col min="3073" max="3073" width="7.7109375" style="163" bestFit="1" customWidth="1"/>
    <col min="3074" max="3074" width="10.28515625" style="163" customWidth="1"/>
    <col min="3075" max="3075" width="9.140625" style="163"/>
    <col min="3076" max="3076" width="10" style="163" bestFit="1" customWidth="1"/>
    <col min="3077" max="3077" width="11" style="163" bestFit="1" customWidth="1"/>
    <col min="3078" max="3078" width="12.7109375" style="163" customWidth="1"/>
    <col min="3079" max="3079" width="12.28515625" style="163" customWidth="1"/>
    <col min="3080" max="3080" width="14.42578125" style="163" bestFit="1" customWidth="1"/>
    <col min="3081" max="3081" width="13" style="163" bestFit="1" customWidth="1"/>
    <col min="3082" max="3082" width="10.5703125" style="163" bestFit="1" customWidth="1"/>
    <col min="3083" max="3325" width="9.140625" style="163"/>
    <col min="3326" max="3326" width="16.140625" style="163" customWidth="1"/>
    <col min="3327" max="3327" width="11.42578125" style="163" bestFit="1" customWidth="1"/>
    <col min="3328" max="3328" width="9.5703125" style="163" bestFit="1" customWidth="1"/>
    <col min="3329" max="3329" width="7.7109375" style="163" bestFit="1" customWidth="1"/>
    <col min="3330" max="3330" width="10.28515625" style="163" customWidth="1"/>
    <col min="3331" max="3331" width="9.140625" style="163"/>
    <col min="3332" max="3332" width="10" style="163" bestFit="1" customWidth="1"/>
    <col min="3333" max="3333" width="11" style="163" bestFit="1" customWidth="1"/>
    <col min="3334" max="3334" width="12.7109375" style="163" customWidth="1"/>
    <col min="3335" max="3335" width="12.28515625" style="163" customWidth="1"/>
    <col min="3336" max="3336" width="14.42578125" style="163" bestFit="1" customWidth="1"/>
    <col min="3337" max="3337" width="13" style="163" bestFit="1" customWidth="1"/>
    <col min="3338" max="3338" width="10.5703125" style="163" bestFit="1" customWidth="1"/>
    <col min="3339" max="3581" width="9.140625" style="163"/>
    <col min="3582" max="3582" width="16.140625" style="163" customWidth="1"/>
    <col min="3583" max="3583" width="11.42578125" style="163" bestFit="1" customWidth="1"/>
    <col min="3584" max="3584" width="9.5703125" style="163" bestFit="1" customWidth="1"/>
    <col min="3585" max="3585" width="7.7109375" style="163" bestFit="1" customWidth="1"/>
    <col min="3586" max="3586" width="10.28515625" style="163" customWidth="1"/>
    <col min="3587" max="3587" width="9.140625" style="163"/>
    <col min="3588" max="3588" width="10" style="163" bestFit="1" customWidth="1"/>
    <col min="3589" max="3589" width="11" style="163" bestFit="1" customWidth="1"/>
    <col min="3590" max="3590" width="12.7109375" style="163" customWidth="1"/>
    <col min="3591" max="3591" width="12.28515625" style="163" customWidth="1"/>
    <col min="3592" max="3592" width="14.42578125" style="163" bestFit="1" customWidth="1"/>
    <col min="3593" max="3593" width="13" style="163" bestFit="1" customWidth="1"/>
    <col min="3594" max="3594" width="10.5703125" style="163" bestFit="1" customWidth="1"/>
    <col min="3595" max="3837" width="9.140625" style="163"/>
    <col min="3838" max="3838" width="16.140625" style="163" customWidth="1"/>
    <col min="3839" max="3839" width="11.42578125" style="163" bestFit="1" customWidth="1"/>
    <col min="3840" max="3840" width="9.5703125" style="163" bestFit="1" customWidth="1"/>
    <col min="3841" max="3841" width="7.7109375" style="163" bestFit="1" customWidth="1"/>
    <col min="3842" max="3842" width="10.28515625" style="163" customWidth="1"/>
    <col min="3843" max="3843" width="9.140625" style="163"/>
    <col min="3844" max="3844" width="10" style="163" bestFit="1" customWidth="1"/>
    <col min="3845" max="3845" width="11" style="163" bestFit="1" customWidth="1"/>
    <col min="3846" max="3846" width="12.7109375" style="163" customWidth="1"/>
    <col min="3847" max="3847" width="12.28515625" style="163" customWidth="1"/>
    <col min="3848" max="3848" width="14.42578125" style="163" bestFit="1" customWidth="1"/>
    <col min="3849" max="3849" width="13" style="163" bestFit="1" customWidth="1"/>
    <col min="3850" max="3850" width="10.5703125" style="163" bestFit="1" customWidth="1"/>
    <col min="3851" max="4093" width="9.140625" style="163"/>
    <col min="4094" max="4094" width="16.140625" style="163" customWidth="1"/>
    <col min="4095" max="4095" width="11.42578125" style="163" bestFit="1" customWidth="1"/>
    <col min="4096" max="4096" width="9.5703125" style="163" bestFit="1" customWidth="1"/>
    <col min="4097" max="4097" width="7.7109375" style="163" bestFit="1" customWidth="1"/>
    <col min="4098" max="4098" width="10.28515625" style="163" customWidth="1"/>
    <col min="4099" max="4099" width="9.140625" style="163"/>
    <col min="4100" max="4100" width="10" style="163" bestFit="1" customWidth="1"/>
    <col min="4101" max="4101" width="11" style="163" bestFit="1" customWidth="1"/>
    <col min="4102" max="4102" width="12.7109375" style="163" customWidth="1"/>
    <col min="4103" max="4103" width="12.28515625" style="163" customWidth="1"/>
    <col min="4104" max="4104" width="14.42578125" style="163" bestFit="1" customWidth="1"/>
    <col min="4105" max="4105" width="13" style="163" bestFit="1" customWidth="1"/>
    <col min="4106" max="4106" width="10.5703125" style="163" bestFit="1" customWidth="1"/>
    <col min="4107" max="4349" width="9.140625" style="163"/>
    <col min="4350" max="4350" width="16.140625" style="163" customWidth="1"/>
    <col min="4351" max="4351" width="11.42578125" style="163" bestFit="1" customWidth="1"/>
    <col min="4352" max="4352" width="9.5703125" style="163" bestFit="1" customWidth="1"/>
    <col min="4353" max="4353" width="7.7109375" style="163" bestFit="1" customWidth="1"/>
    <col min="4354" max="4354" width="10.28515625" style="163" customWidth="1"/>
    <col min="4355" max="4355" width="9.140625" style="163"/>
    <col min="4356" max="4356" width="10" style="163" bestFit="1" customWidth="1"/>
    <col min="4357" max="4357" width="11" style="163" bestFit="1" customWidth="1"/>
    <col min="4358" max="4358" width="12.7109375" style="163" customWidth="1"/>
    <col min="4359" max="4359" width="12.28515625" style="163" customWidth="1"/>
    <col min="4360" max="4360" width="14.42578125" style="163" bestFit="1" customWidth="1"/>
    <col min="4361" max="4361" width="13" style="163" bestFit="1" customWidth="1"/>
    <col min="4362" max="4362" width="10.5703125" style="163" bestFit="1" customWidth="1"/>
    <col min="4363" max="4605" width="9.140625" style="163"/>
    <col min="4606" max="4606" width="16.140625" style="163" customWidth="1"/>
    <col min="4607" max="4607" width="11.42578125" style="163" bestFit="1" customWidth="1"/>
    <col min="4608" max="4608" width="9.5703125" style="163" bestFit="1" customWidth="1"/>
    <col min="4609" max="4609" width="7.7109375" style="163" bestFit="1" customWidth="1"/>
    <col min="4610" max="4610" width="10.28515625" style="163" customWidth="1"/>
    <col min="4611" max="4611" width="9.140625" style="163"/>
    <col min="4612" max="4612" width="10" style="163" bestFit="1" customWidth="1"/>
    <col min="4613" max="4613" width="11" style="163" bestFit="1" customWidth="1"/>
    <col min="4614" max="4614" width="12.7109375" style="163" customWidth="1"/>
    <col min="4615" max="4615" width="12.28515625" style="163" customWidth="1"/>
    <col min="4616" max="4616" width="14.42578125" style="163" bestFit="1" customWidth="1"/>
    <col min="4617" max="4617" width="13" style="163" bestFit="1" customWidth="1"/>
    <col min="4618" max="4618" width="10.5703125" style="163" bestFit="1" customWidth="1"/>
    <col min="4619" max="4861" width="9.140625" style="163"/>
    <col min="4862" max="4862" width="16.140625" style="163" customWidth="1"/>
    <col min="4863" max="4863" width="11.42578125" style="163" bestFit="1" customWidth="1"/>
    <col min="4864" max="4864" width="9.5703125" style="163" bestFit="1" customWidth="1"/>
    <col min="4865" max="4865" width="7.7109375" style="163" bestFit="1" customWidth="1"/>
    <col min="4866" max="4866" width="10.28515625" style="163" customWidth="1"/>
    <col min="4867" max="4867" width="9.140625" style="163"/>
    <col min="4868" max="4868" width="10" style="163" bestFit="1" customWidth="1"/>
    <col min="4869" max="4869" width="11" style="163" bestFit="1" customWidth="1"/>
    <col min="4870" max="4870" width="12.7109375" style="163" customWidth="1"/>
    <col min="4871" max="4871" width="12.28515625" style="163" customWidth="1"/>
    <col min="4872" max="4872" width="14.42578125" style="163" bestFit="1" customWidth="1"/>
    <col min="4873" max="4873" width="13" style="163" bestFit="1" customWidth="1"/>
    <col min="4874" max="4874" width="10.5703125" style="163" bestFit="1" customWidth="1"/>
    <col min="4875" max="5117" width="9.140625" style="163"/>
    <col min="5118" max="5118" width="16.140625" style="163" customWidth="1"/>
    <col min="5119" max="5119" width="11.42578125" style="163" bestFit="1" customWidth="1"/>
    <col min="5120" max="5120" width="9.5703125" style="163" bestFit="1" customWidth="1"/>
    <col min="5121" max="5121" width="7.7109375" style="163" bestFit="1" customWidth="1"/>
    <col min="5122" max="5122" width="10.28515625" style="163" customWidth="1"/>
    <col min="5123" max="5123" width="9.140625" style="163"/>
    <col min="5124" max="5124" width="10" style="163" bestFit="1" customWidth="1"/>
    <col min="5125" max="5125" width="11" style="163" bestFit="1" customWidth="1"/>
    <col min="5126" max="5126" width="12.7109375" style="163" customWidth="1"/>
    <col min="5127" max="5127" width="12.28515625" style="163" customWidth="1"/>
    <col min="5128" max="5128" width="14.42578125" style="163" bestFit="1" customWidth="1"/>
    <col min="5129" max="5129" width="13" style="163" bestFit="1" customWidth="1"/>
    <col min="5130" max="5130" width="10.5703125" style="163" bestFit="1" customWidth="1"/>
    <col min="5131" max="5373" width="9.140625" style="163"/>
    <col min="5374" max="5374" width="16.140625" style="163" customWidth="1"/>
    <col min="5375" max="5375" width="11.42578125" style="163" bestFit="1" customWidth="1"/>
    <col min="5376" max="5376" width="9.5703125" style="163" bestFit="1" customWidth="1"/>
    <col min="5377" max="5377" width="7.7109375" style="163" bestFit="1" customWidth="1"/>
    <col min="5378" max="5378" width="10.28515625" style="163" customWidth="1"/>
    <col min="5379" max="5379" width="9.140625" style="163"/>
    <col min="5380" max="5380" width="10" style="163" bestFit="1" customWidth="1"/>
    <col min="5381" max="5381" width="11" style="163" bestFit="1" customWidth="1"/>
    <col min="5382" max="5382" width="12.7109375" style="163" customWidth="1"/>
    <col min="5383" max="5383" width="12.28515625" style="163" customWidth="1"/>
    <col min="5384" max="5384" width="14.42578125" style="163" bestFit="1" customWidth="1"/>
    <col min="5385" max="5385" width="13" style="163" bestFit="1" customWidth="1"/>
    <col min="5386" max="5386" width="10.5703125" style="163" bestFit="1" customWidth="1"/>
    <col min="5387" max="5629" width="9.140625" style="163"/>
    <col min="5630" max="5630" width="16.140625" style="163" customWidth="1"/>
    <col min="5631" max="5631" width="11.42578125" style="163" bestFit="1" customWidth="1"/>
    <col min="5632" max="5632" width="9.5703125" style="163" bestFit="1" customWidth="1"/>
    <col min="5633" max="5633" width="7.7109375" style="163" bestFit="1" customWidth="1"/>
    <col min="5634" max="5634" width="10.28515625" style="163" customWidth="1"/>
    <col min="5635" max="5635" width="9.140625" style="163"/>
    <col min="5636" max="5636" width="10" style="163" bestFit="1" customWidth="1"/>
    <col min="5637" max="5637" width="11" style="163" bestFit="1" customWidth="1"/>
    <col min="5638" max="5638" width="12.7109375" style="163" customWidth="1"/>
    <col min="5639" max="5639" width="12.28515625" style="163" customWidth="1"/>
    <col min="5640" max="5640" width="14.42578125" style="163" bestFit="1" customWidth="1"/>
    <col min="5641" max="5641" width="13" style="163" bestFit="1" customWidth="1"/>
    <col min="5642" max="5642" width="10.5703125" style="163" bestFit="1" customWidth="1"/>
    <col min="5643" max="5885" width="9.140625" style="163"/>
    <col min="5886" max="5886" width="16.140625" style="163" customWidth="1"/>
    <col min="5887" max="5887" width="11.42578125" style="163" bestFit="1" customWidth="1"/>
    <col min="5888" max="5888" width="9.5703125" style="163" bestFit="1" customWidth="1"/>
    <col min="5889" max="5889" width="7.7109375" style="163" bestFit="1" customWidth="1"/>
    <col min="5890" max="5890" width="10.28515625" style="163" customWidth="1"/>
    <col min="5891" max="5891" width="9.140625" style="163"/>
    <col min="5892" max="5892" width="10" style="163" bestFit="1" customWidth="1"/>
    <col min="5893" max="5893" width="11" style="163" bestFit="1" customWidth="1"/>
    <col min="5894" max="5894" width="12.7109375" style="163" customWidth="1"/>
    <col min="5895" max="5895" width="12.28515625" style="163" customWidth="1"/>
    <col min="5896" max="5896" width="14.42578125" style="163" bestFit="1" customWidth="1"/>
    <col min="5897" max="5897" width="13" style="163" bestFit="1" customWidth="1"/>
    <col min="5898" max="5898" width="10.5703125" style="163" bestFit="1" customWidth="1"/>
    <col min="5899" max="6141" width="9.140625" style="163"/>
    <col min="6142" max="6142" width="16.140625" style="163" customWidth="1"/>
    <col min="6143" max="6143" width="11.42578125" style="163" bestFit="1" customWidth="1"/>
    <col min="6144" max="6144" width="9.5703125" style="163" bestFit="1" customWidth="1"/>
    <col min="6145" max="6145" width="7.7109375" style="163" bestFit="1" customWidth="1"/>
    <col min="6146" max="6146" width="10.28515625" style="163" customWidth="1"/>
    <col min="6147" max="6147" width="9.140625" style="163"/>
    <col min="6148" max="6148" width="10" style="163" bestFit="1" customWidth="1"/>
    <col min="6149" max="6149" width="11" style="163" bestFit="1" customWidth="1"/>
    <col min="6150" max="6150" width="12.7109375" style="163" customWidth="1"/>
    <col min="6151" max="6151" width="12.28515625" style="163" customWidth="1"/>
    <col min="6152" max="6152" width="14.42578125" style="163" bestFit="1" customWidth="1"/>
    <col min="6153" max="6153" width="13" style="163" bestFit="1" customWidth="1"/>
    <col min="6154" max="6154" width="10.5703125" style="163" bestFit="1" customWidth="1"/>
    <col min="6155" max="6397" width="9.140625" style="163"/>
    <col min="6398" max="6398" width="16.140625" style="163" customWidth="1"/>
    <col min="6399" max="6399" width="11.42578125" style="163" bestFit="1" customWidth="1"/>
    <col min="6400" max="6400" width="9.5703125" style="163" bestFit="1" customWidth="1"/>
    <col min="6401" max="6401" width="7.7109375" style="163" bestFit="1" customWidth="1"/>
    <col min="6402" max="6402" width="10.28515625" style="163" customWidth="1"/>
    <col min="6403" max="6403" width="9.140625" style="163"/>
    <col min="6404" max="6404" width="10" style="163" bestFit="1" customWidth="1"/>
    <col min="6405" max="6405" width="11" style="163" bestFit="1" customWidth="1"/>
    <col min="6406" max="6406" width="12.7109375" style="163" customWidth="1"/>
    <col min="6407" max="6407" width="12.28515625" style="163" customWidth="1"/>
    <col min="6408" max="6408" width="14.42578125" style="163" bestFit="1" customWidth="1"/>
    <col min="6409" max="6409" width="13" style="163" bestFit="1" customWidth="1"/>
    <col min="6410" max="6410" width="10.5703125" style="163" bestFit="1" customWidth="1"/>
    <col min="6411" max="6653" width="9.140625" style="163"/>
    <col min="6654" max="6654" width="16.140625" style="163" customWidth="1"/>
    <col min="6655" max="6655" width="11.42578125" style="163" bestFit="1" customWidth="1"/>
    <col min="6656" max="6656" width="9.5703125" style="163" bestFit="1" customWidth="1"/>
    <col min="6657" max="6657" width="7.7109375" style="163" bestFit="1" customWidth="1"/>
    <col min="6658" max="6658" width="10.28515625" style="163" customWidth="1"/>
    <col min="6659" max="6659" width="9.140625" style="163"/>
    <col min="6660" max="6660" width="10" style="163" bestFit="1" customWidth="1"/>
    <col min="6661" max="6661" width="11" style="163" bestFit="1" customWidth="1"/>
    <col min="6662" max="6662" width="12.7109375" style="163" customWidth="1"/>
    <col min="6663" max="6663" width="12.28515625" style="163" customWidth="1"/>
    <col min="6664" max="6664" width="14.42578125" style="163" bestFit="1" customWidth="1"/>
    <col min="6665" max="6665" width="13" style="163" bestFit="1" customWidth="1"/>
    <col min="6666" max="6666" width="10.5703125" style="163" bestFit="1" customWidth="1"/>
    <col min="6667" max="6909" width="9.140625" style="163"/>
    <col min="6910" max="6910" width="16.140625" style="163" customWidth="1"/>
    <col min="6911" max="6911" width="11.42578125" style="163" bestFit="1" customWidth="1"/>
    <col min="6912" max="6912" width="9.5703125" style="163" bestFit="1" customWidth="1"/>
    <col min="6913" max="6913" width="7.7109375" style="163" bestFit="1" customWidth="1"/>
    <col min="6914" max="6914" width="10.28515625" style="163" customWidth="1"/>
    <col min="6915" max="6915" width="9.140625" style="163"/>
    <col min="6916" max="6916" width="10" style="163" bestFit="1" customWidth="1"/>
    <col min="6917" max="6917" width="11" style="163" bestFit="1" customWidth="1"/>
    <col min="6918" max="6918" width="12.7109375" style="163" customWidth="1"/>
    <col min="6919" max="6919" width="12.28515625" style="163" customWidth="1"/>
    <col min="6920" max="6920" width="14.42578125" style="163" bestFit="1" customWidth="1"/>
    <col min="6921" max="6921" width="13" style="163" bestFit="1" customWidth="1"/>
    <col min="6922" max="6922" width="10.5703125" style="163" bestFit="1" customWidth="1"/>
    <col min="6923" max="7165" width="9.140625" style="163"/>
    <col min="7166" max="7166" width="16.140625" style="163" customWidth="1"/>
    <col min="7167" max="7167" width="11.42578125" style="163" bestFit="1" customWidth="1"/>
    <col min="7168" max="7168" width="9.5703125" style="163" bestFit="1" customWidth="1"/>
    <col min="7169" max="7169" width="7.7109375" style="163" bestFit="1" customWidth="1"/>
    <col min="7170" max="7170" width="10.28515625" style="163" customWidth="1"/>
    <col min="7171" max="7171" width="9.140625" style="163"/>
    <col min="7172" max="7172" width="10" style="163" bestFit="1" customWidth="1"/>
    <col min="7173" max="7173" width="11" style="163" bestFit="1" customWidth="1"/>
    <col min="7174" max="7174" width="12.7109375" style="163" customWidth="1"/>
    <col min="7175" max="7175" width="12.28515625" style="163" customWidth="1"/>
    <col min="7176" max="7176" width="14.42578125" style="163" bestFit="1" customWidth="1"/>
    <col min="7177" max="7177" width="13" style="163" bestFit="1" customWidth="1"/>
    <col min="7178" max="7178" width="10.5703125" style="163" bestFit="1" customWidth="1"/>
    <col min="7179" max="7421" width="9.140625" style="163"/>
    <col min="7422" max="7422" width="16.140625" style="163" customWidth="1"/>
    <col min="7423" max="7423" width="11.42578125" style="163" bestFit="1" customWidth="1"/>
    <col min="7424" max="7424" width="9.5703125" style="163" bestFit="1" customWidth="1"/>
    <col min="7425" max="7425" width="7.7109375" style="163" bestFit="1" customWidth="1"/>
    <col min="7426" max="7426" width="10.28515625" style="163" customWidth="1"/>
    <col min="7427" max="7427" width="9.140625" style="163"/>
    <col min="7428" max="7428" width="10" style="163" bestFit="1" customWidth="1"/>
    <col min="7429" max="7429" width="11" style="163" bestFit="1" customWidth="1"/>
    <col min="7430" max="7430" width="12.7109375" style="163" customWidth="1"/>
    <col min="7431" max="7431" width="12.28515625" style="163" customWidth="1"/>
    <col min="7432" max="7432" width="14.42578125" style="163" bestFit="1" customWidth="1"/>
    <col min="7433" max="7433" width="13" style="163" bestFit="1" customWidth="1"/>
    <col min="7434" max="7434" width="10.5703125" style="163" bestFit="1" customWidth="1"/>
    <col min="7435" max="7677" width="9.140625" style="163"/>
    <col min="7678" max="7678" width="16.140625" style="163" customWidth="1"/>
    <col min="7679" max="7679" width="11.42578125" style="163" bestFit="1" customWidth="1"/>
    <col min="7680" max="7680" width="9.5703125" style="163" bestFit="1" customWidth="1"/>
    <col min="7681" max="7681" width="7.7109375" style="163" bestFit="1" customWidth="1"/>
    <col min="7682" max="7682" width="10.28515625" style="163" customWidth="1"/>
    <col min="7683" max="7683" width="9.140625" style="163"/>
    <col min="7684" max="7684" width="10" style="163" bestFit="1" customWidth="1"/>
    <col min="7685" max="7685" width="11" style="163" bestFit="1" customWidth="1"/>
    <col min="7686" max="7686" width="12.7109375" style="163" customWidth="1"/>
    <col min="7687" max="7687" width="12.28515625" style="163" customWidth="1"/>
    <col min="7688" max="7688" width="14.42578125" style="163" bestFit="1" customWidth="1"/>
    <col min="7689" max="7689" width="13" style="163" bestFit="1" customWidth="1"/>
    <col min="7690" max="7690" width="10.5703125" style="163" bestFit="1" customWidth="1"/>
    <col min="7691" max="7933" width="9.140625" style="163"/>
    <col min="7934" max="7934" width="16.140625" style="163" customWidth="1"/>
    <col min="7935" max="7935" width="11.42578125" style="163" bestFit="1" customWidth="1"/>
    <col min="7936" max="7936" width="9.5703125" style="163" bestFit="1" customWidth="1"/>
    <col min="7937" max="7937" width="7.7109375" style="163" bestFit="1" customWidth="1"/>
    <col min="7938" max="7938" width="10.28515625" style="163" customWidth="1"/>
    <col min="7939" max="7939" width="9.140625" style="163"/>
    <col min="7940" max="7940" width="10" style="163" bestFit="1" customWidth="1"/>
    <col min="7941" max="7941" width="11" style="163" bestFit="1" customWidth="1"/>
    <col min="7942" max="7942" width="12.7109375" style="163" customWidth="1"/>
    <col min="7943" max="7943" width="12.28515625" style="163" customWidth="1"/>
    <col min="7944" max="7944" width="14.42578125" style="163" bestFit="1" customWidth="1"/>
    <col min="7945" max="7945" width="13" style="163" bestFit="1" customWidth="1"/>
    <col min="7946" max="7946" width="10.5703125" style="163" bestFit="1" customWidth="1"/>
    <col min="7947" max="8189" width="9.140625" style="163"/>
    <col min="8190" max="8190" width="16.140625" style="163" customWidth="1"/>
    <col min="8191" max="8191" width="11.42578125" style="163" bestFit="1" customWidth="1"/>
    <col min="8192" max="8192" width="9.5703125" style="163" bestFit="1" customWidth="1"/>
    <col min="8193" max="8193" width="7.7109375" style="163" bestFit="1" customWidth="1"/>
    <col min="8194" max="8194" width="10.28515625" style="163" customWidth="1"/>
    <col min="8195" max="8195" width="9.140625" style="163"/>
    <col min="8196" max="8196" width="10" style="163" bestFit="1" customWidth="1"/>
    <col min="8197" max="8197" width="11" style="163" bestFit="1" customWidth="1"/>
    <col min="8198" max="8198" width="12.7109375" style="163" customWidth="1"/>
    <col min="8199" max="8199" width="12.28515625" style="163" customWidth="1"/>
    <col min="8200" max="8200" width="14.42578125" style="163" bestFit="1" customWidth="1"/>
    <col min="8201" max="8201" width="13" style="163" bestFit="1" customWidth="1"/>
    <col min="8202" max="8202" width="10.5703125" style="163" bestFit="1" customWidth="1"/>
    <col min="8203" max="8445" width="9.140625" style="163"/>
    <col min="8446" max="8446" width="16.140625" style="163" customWidth="1"/>
    <col min="8447" max="8447" width="11.42578125" style="163" bestFit="1" customWidth="1"/>
    <col min="8448" max="8448" width="9.5703125" style="163" bestFit="1" customWidth="1"/>
    <col min="8449" max="8449" width="7.7109375" style="163" bestFit="1" customWidth="1"/>
    <col min="8450" max="8450" width="10.28515625" style="163" customWidth="1"/>
    <col min="8451" max="8451" width="9.140625" style="163"/>
    <col min="8452" max="8452" width="10" style="163" bestFit="1" customWidth="1"/>
    <col min="8453" max="8453" width="11" style="163" bestFit="1" customWidth="1"/>
    <col min="8454" max="8454" width="12.7109375" style="163" customWidth="1"/>
    <col min="8455" max="8455" width="12.28515625" style="163" customWidth="1"/>
    <col min="8456" max="8456" width="14.42578125" style="163" bestFit="1" customWidth="1"/>
    <col min="8457" max="8457" width="13" style="163" bestFit="1" customWidth="1"/>
    <col min="8458" max="8458" width="10.5703125" style="163" bestFit="1" customWidth="1"/>
    <col min="8459" max="8701" width="9.140625" style="163"/>
    <col min="8702" max="8702" width="16.140625" style="163" customWidth="1"/>
    <col min="8703" max="8703" width="11.42578125" style="163" bestFit="1" customWidth="1"/>
    <col min="8704" max="8704" width="9.5703125" style="163" bestFit="1" customWidth="1"/>
    <col min="8705" max="8705" width="7.7109375" style="163" bestFit="1" customWidth="1"/>
    <col min="8706" max="8706" width="10.28515625" style="163" customWidth="1"/>
    <col min="8707" max="8707" width="9.140625" style="163"/>
    <col min="8708" max="8708" width="10" style="163" bestFit="1" customWidth="1"/>
    <col min="8709" max="8709" width="11" style="163" bestFit="1" customWidth="1"/>
    <col min="8710" max="8710" width="12.7109375" style="163" customWidth="1"/>
    <col min="8711" max="8711" width="12.28515625" style="163" customWidth="1"/>
    <col min="8712" max="8712" width="14.42578125" style="163" bestFit="1" customWidth="1"/>
    <col min="8713" max="8713" width="13" style="163" bestFit="1" customWidth="1"/>
    <col min="8714" max="8714" width="10.5703125" style="163" bestFit="1" customWidth="1"/>
    <col min="8715" max="8957" width="9.140625" style="163"/>
    <col min="8958" max="8958" width="16.140625" style="163" customWidth="1"/>
    <col min="8959" max="8959" width="11.42578125" style="163" bestFit="1" customWidth="1"/>
    <col min="8960" max="8960" width="9.5703125" style="163" bestFit="1" customWidth="1"/>
    <col min="8961" max="8961" width="7.7109375" style="163" bestFit="1" customWidth="1"/>
    <col min="8962" max="8962" width="10.28515625" style="163" customWidth="1"/>
    <col min="8963" max="8963" width="9.140625" style="163"/>
    <col min="8964" max="8964" width="10" style="163" bestFit="1" customWidth="1"/>
    <col min="8965" max="8965" width="11" style="163" bestFit="1" customWidth="1"/>
    <col min="8966" max="8966" width="12.7109375" style="163" customWidth="1"/>
    <col min="8967" max="8967" width="12.28515625" style="163" customWidth="1"/>
    <col min="8968" max="8968" width="14.42578125" style="163" bestFit="1" customWidth="1"/>
    <col min="8969" max="8969" width="13" style="163" bestFit="1" customWidth="1"/>
    <col min="8970" max="8970" width="10.5703125" style="163" bestFit="1" customWidth="1"/>
    <col min="8971" max="9213" width="9.140625" style="163"/>
    <col min="9214" max="9214" width="16.140625" style="163" customWidth="1"/>
    <col min="9215" max="9215" width="11.42578125" style="163" bestFit="1" customWidth="1"/>
    <col min="9216" max="9216" width="9.5703125" style="163" bestFit="1" customWidth="1"/>
    <col min="9217" max="9217" width="7.7109375" style="163" bestFit="1" customWidth="1"/>
    <col min="9218" max="9218" width="10.28515625" style="163" customWidth="1"/>
    <col min="9219" max="9219" width="9.140625" style="163"/>
    <col min="9220" max="9220" width="10" style="163" bestFit="1" customWidth="1"/>
    <col min="9221" max="9221" width="11" style="163" bestFit="1" customWidth="1"/>
    <col min="9222" max="9222" width="12.7109375" style="163" customWidth="1"/>
    <col min="9223" max="9223" width="12.28515625" style="163" customWidth="1"/>
    <col min="9224" max="9224" width="14.42578125" style="163" bestFit="1" customWidth="1"/>
    <col min="9225" max="9225" width="13" style="163" bestFit="1" customWidth="1"/>
    <col min="9226" max="9226" width="10.5703125" style="163" bestFit="1" customWidth="1"/>
    <col min="9227" max="9469" width="9.140625" style="163"/>
    <col min="9470" max="9470" width="16.140625" style="163" customWidth="1"/>
    <col min="9471" max="9471" width="11.42578125" style="163" bestFit="1" customWidth="1"/>
    <col min="9472" max="9472" width="9.5703125" style="163" bestFit="1" customWidth="1"/>
    <col min="9473" max="9473" width="7.7109375" style="163" bestFit="1" customWidth="1"/>
    <col min="9474" max="9474" width="10.28515625" style="163" customWidth="1"/>
    <col min="9475" max="9475" width="9.140625" style="163"/>
    <col min="9476" max="9476" width="10" style="163" bestFit="1" customWidth="1"/>
    <col min="9477" max="9477" width="11" style="163" bestFit="1" customWidth="1"/>
    <col min="9478" max="9478" width="12.7109375" style="163" customWidth="1"/>
    <col min="9479" max="9479" width="12.28515625" style="163" customWidth="1"/>
    <col min="9480" max="9480" width="14.42578125" style="163" bestFit="1" customWidth="1"/>
    <col min="9481" max="9481" width="13" style="163" bestFit="1" customWidth="1"/>
    <col min="9482" max="9482" width="10.5703125" style="163" bestFit="1" customWidth="1"/>
    <col min="9483" max="9725" width="9.140625" style="163"/>
    <col min="9726" max="9726" width="16.140625" style="163" customWidth="1"/>
    <col min="9727" max="9727" width="11.42578125" style="163" bestFit="1" customWidth="1"/>
    <col min="9728" max="9728" width="9.5703125" style="163" bestFit="1" customWidth="1"/>
    <col min="9729" max="9729" width="7.7109375" style="163" bestFit="1" customWidth="1"/>
    <col min="9730" max="9730" width="10.28515625" style="163" customWidth="1"/>
    <col min="9731" max="9731" width="9.140625" style="163"/>
    <col min="9732" max="9732" width="10" style="163" bestFit="1" customWidth="1"/>
    <col min="9733" max="9733" width="11" style="163" bestFit="1" customWidth="1"/>
    <col min="9734" max="9734" width="12.7109375" style="163" customWidth="1"/>
    <col min="9735" max="9735" width="12.28515625" style="163" customWidth="1"/>
    <col min="9736" max="9736" width="14.42578125" style="163" bestFit="1" customWidth="1"/>
    <col min="9737" max="9737" width="13" style="163" bestFit="1" customWidth="1"/>
    <col min="9738" max="9738" width="10.5703125" style="163" bestFit="1" customWidth="1"/>
    <col min="9739" max="9981" width="9.140625" style="163"/>
    <col min="9982" max="9982" width="16.140625" style="163" customWidth="1"/>
    <col min="9983" max="9983" width="11.42578125" style="163" bestFit="1" customWidth="1"/>
    <col min="9984" max="9984" width="9.5703125" style="163" bestFit="1" customWidth="1"/>
    <col min="9985" max="9985" width="7.7109375" style="163" bestFit="1" customWidth="1"/>
    <col min="9986" max="9986" width="10.28515625" style="163" customWidth="1"/>
    <col min="9987" max="9987" width="9.140625" style="163"/>
    <col min="9988" max="9988" width="10" style="163" bestFit="1" customWidth="1"/>
    <col min="9989" max="9989" width="11" style="163" bestFit="1" customWidth="1"/>
    <col min="9990" max="9990" width="12.7109375" style="163" customWidth="1"/>
    <col min="9991" max="9991" width="12.28515625" style="163" customWidth="1"/>
    <col min="9992" max="9992" width="14.42578125" style="163" bestFit="1" customWidth="1"/>
    <col min="9993" max="9993" width="13" style="163" bestFit="1" customWidth="1"/>
    <col min="9994" max="9994" width="10.5703125" style="163" bestFit="1" customWidth="1"/>
    <col min="9995" max="10237" width="9.140625" style="163"/>
    <col min="10238" max="10238" width="16.140625" style="163" customWidth="1"/>
    <col min="10239" max="10239" width="11.42578125" style="163" bestFit="1" customWidth="1"/>
    <col min="10240" max="10240" width="9.5703125" style="163" bestFit="1" customWidth="1"/>
    <col min="10241" max="10241" width="7.7109375" style="163" bestFit="1" customWidth="1"/>
    <col min="10242" max="10242" width="10.28515625" style="163" customWidth="1"/>
    <col min="10243" max="10243" width="9.140625" style="163"/>
    <col min="10244" max="10244" width="10" style="163" bestFit="1" customWidth="1"/>
    <col min="10245" max="10245" width="11" style="163" bestFit="1" customWidth="1"/>
    <col min="10246" max="10246" width="12.7109375" style="163" customWidth="1"/>
    <col min="10247" max="10247" width="12.28515625" style="163" customWidth="1"/>
    <col min="10248" max="10248" width="14.42578125" style="163" bestFit="1" customWidth="1"/>
    <col min="10249" max="10249" width="13" style="163" bestFit="1" customWidth="1"/>
    <col min="10250" max="10250" width="10.5703125" style="163" bestFit="1" customWidth="1"/>
    <col min="10251" max="10493" width="9.140625" style="163"/>
    <col min="10494" max="10494" width="16.140625" style="163" customWidth="1"/>
    <col min="10495" max="10495" width="11.42578125" style="163" bestFit="1" customWidth="1"/>
    <col min="10496" max="10496" width="9.5703125" style="163" bestFit="1" customWidth="1"/>
    <col min="10497" max="10497" width="7.7109375" style="163" bestFit="1" customWidth="1"/>
    <col min="10498" max="10498" width="10.28515625" style="163" customWidth="1"/>
    <col min="10499" max="10499" width="9.140625" style="163"/>
    <col min="10500" max="10500" width="10" style="163" bestFit="1" customWidth="1"/>
    <col min="10501" max="10501" width="11" style="163" bestFit="1" customWidth="1"/>
    <col min="10502" max="10502" width="12.7109375" style="163" customWidth="1"/>
    <col min="10503" max="10503" width="12.28515625" style="163" customWidth="1"/>
    <col min="10504" max="10504" width="14.42578125" style="163" bestFit="1" customWidth="1"/>
    <col min="10505" max="10505" width="13" style="163" bestFit="1" customWidth="1"/>
    <col min="10506" max="10506" width="10.5703125" style="163" bestFit="1" customWidth="1"/>
    <col min="10507" max="10749" width="9.140625" style="163"/>
    <col min="10750" max="10750" width="16.140625" style="163" customWidth="1"/>
    <col min="10751" max="10751" width="11.42578125" style="163" bestFit="1" customWidth="1"/>
    <col min="10752" max="10752" width="9.5703125" style="163" bestFit="1" customWidth="1"/>
    <col min="10753" max="10753" width="7.7109375" style="163" bestFit="1" customWidth="1"/>
    <col min="10754" max="10754" width="10.28515625" style="163" customWidth="1"/>
    <col min="10755" max="10755" width="9.140625" style="163"/>
    <col min="10756" max="10756" width="10" style="163" bestFit="1" customWidth="1"/>
    <col min="10757" max="10757" width="11" style="163" bestFit="1" customWidth="1"/>
    <col min="10758" max="10758" width="12.7109375" style="163" customWidth="1"/>
    <col min="10759" max="10759" width="12.28515625" style="163" customWidth="1"/>
    <col min="10760" max="10760" width="14.42578125" style="163" bestFit="1" customWidth="1"/>
    <col min="10761" max="10761" width="13" style="163" bestFit="1" customWidth="1"/>
    <col min="10762" max="10762" width="10.5703125" style="163" bestFit="1" customWidth="1"/>
    <col min="10763" max="11005" width="9.140625" style="163"/>
    <col min="11006" max="11006" width="16.140625" style="163" customWidth="1"/>
    <col min="11007" max="11007" width="11.42578125" style="163" bestFit="1" customWidth="1"/>
    <col min="11008" max="11008" width="9.5703125" style="163" bestFit="1" customWidth="1"/>
    <col min="11009" max="11009" width="7.7109375" style="163" bestFit="1" customWidth="1"/>
    <col min="11010" max="11010" width="10.28515625" style="163" customWidth="1"/>
    <col min="11011" max="11011" width="9.140625" style="163"/>
    <col min="11012" max="11012" width="10" style="163" bestFit="1" customWidth="1"/>
    <col min="11013" max="11013" width="11" style="163" bestFit="1" customWidth="1"/>
    <col min="11014" max="11014" width="12.7109375" style="163" customWidth="1"/>
    <col min="11015" max="11015" width="12.28515625" style="163" customWidth="1"/>
    <col min="11016" max="11016" width="14.42578125" style="163" bestFit="1" customWidth="1"/>
    <col min="11017" max="11017" width="13" style="163" bestFit="1" customWidth="1"/>
    <col min="11018" max="11018" width="10.5703125" style="163" bestFit="1" customWidth="1"/>
    <col min="11019" max="11261" width="9.140625" style="163"/>
    <col min="11262" max="11262" width="16.140625" style="163" customWidth="1"/>
    <col min="11263" max="11263" width="11.42578125" style="163" bestFit="1" customWidth="1"/>
    <col min="11264" max="11264" width="9.5703125" style="163" bestFit="1" customWidth="1"/>
    <col min="11265" max="11265" width="7.7109375" style="163" bestFit="1" customWidth="1"/>
    <col min="11266" max="11266" width="10.28515625" style="163" customWidth="1"/>
    <col min="11267" max="11267" width="9.140625" style="163"/>
    <col min="11268" max="11268" width="10" style="163" bestFit="1" customWidth="1"/>
    <col min="11269" max="11269" width="11" style="163" bestFit="1" customWidth="1"/>
    <col min="11270" max="11270" width="12.7109375" style="163" customWidth="1"/>
    <col min="11271" max="11271" width="12.28515625" style="163" customWidth="1"/>
    <col min="11272" max="11272" width="14.42578125" style="163" bestFit="1" customWidth="1"/>
    <col min="11273" max="11273" width="13" style="163" bestFit="1" customWidth="1"/>
    <col min="11274" max="11274" width="10.5703125" style="163" bestFit="1" customWidth="1"/>
    <col min="11275" max="11517" width="9.140625" style="163"/>
    <col min="11518" max="11518" width="16.140625" style="163" customWidth="1"/>
    <col min="11519" max="11519" width="11.42578125" style="163" bestFit="1" customWidth="1"/>
    <col min="11520" max="11520" width="9.5703125" style="163" bestFit="1" customWidth="1"/>
    <col min="11521" max="11521" width="7.7109375" style="163" bestFit="1" customWidth="1"/>
    <col min="11522" max="11522" width="10.28515625" style="163" customWidth="1"/>
    <col min="11523" max="11523" width="9.140625" style="163"/>
    <col min="11524" max="11524" width="10" style="163" bestFit="1" customWidth="1"/>
    <col min="11525" max="11525" width="11" style="163" bestFit="1" customWidth="1"/>
    <col min="11526" max="11526" width="12.7109375" style="163" customWidth="1"/>
    <col min="11527" max="11527" width="12.28515625" style="163" customWidth="1"/>
    <col min="11528" max="11528" width="14.42578125" style="163" bestFit="1" customWidth="1"/>
    <col min="11529" max="11529" width="13" style="163" bestFit="1" customWidth="1"/>
    <col min="11530" max="11530" width="10.5703125" style="163" bestFit="1" customWidth="1"/>
    <col min="11531" max="11773" width="9.140625" style="163"/>
    <col min="11774" max="11774" width="16.140625" style="163" customWidth="1"/>
    <col min="11775" max="11775" width="11.42578125" style="163" bestFit="1" customWidth="1"/>
    <col min="11776" max="11776" width="9.5703125" style="163" bestFit="1" customWidth="1"/>
    <col min="11777" max="11777" width="7.7109375" style="163" bestFit="1" customWidth="1"/>
    <col min="11778" max="11778" width="10.28515625" style="163" customWidth="1"/>
    <col min="11779" max="11779" width="9.140625" style="163"/>
    <col min="11780" max="11780" width="10" style="163" bestFit="1" customWidth="1"/>
    <col min="11781" max="11781" width="11" style="163" bestFit="1" customWidth="1"/>
    <col min="11782" max="11782" width="12.7109375" style="163" customWidth="1"/>
    <col min="11783" max="11783" width="12.28515625" style="163" customWidth="1"/>
    <col min="11784" max="11784" width="14.42578125" style="163" bestFit="1" customWidth="1"/>
    <col min="11785" max="11785" width="13" style="163" bestFit="1" customWidth="1"/>
    <col min="11786" max="11786" width="10.5703125" style="163" bestFit="1" customWidth="1"/>
    <col min="11787" max="12029" width="9.140625" style="163"/>
    <col min="12030" max="12030" width="16.140625" style="163" customWidth="1"/>
    <col min="12031" max="12031" width="11.42578125" style="163" bestFit="1" customWidth="1"/>
    <col min="12032" max="12032" width="9.5703125" style="163" bestFit="1" customWidth="1"/>
    <col min="12033" max="12033" width="7.7109375" style="163" bestFit="1" customWidth="1"/>
    <col min="12034" max="12034" width="10.28515625" style="163" customWidth="1"/>
    <col min="12035" max="12035" width="9.140625" style="163"/>
    <col min="12036" max="12036" width="10" style="163" bestFit="1" customWidth="1"/>
    <col min="12037" max="12037" width="11" style="163" bestFit="1" customWidth="1"/>
    <col min="12038" max="12038" width="12.7109375" style="163" customWidth="1"/>
    <col min="12039" max="12039" width="12.28515625" style="163" customWidth="1"/>
    <col min="12040" max="12040" width="14.42578125" style="163" bestFit="1" customWidth="1"/>
    <col min="12041" max="12041" width="13" style="163" bestFit="1" customWidth="1"/>
    <col min="12042" max="12042" width="10.5703125" style="163" bestFit="1" customWidth="1"/>
    <col min="12043" max="12285" width="9.140625" style="163"/>
    <col min="12286" max="12286" width="16.140625" style="163" customWidth="1"/>
    <col min="12287" max="12287" width="11.42578125" style="163" bestFit="1" customWidth="1"/>
    <col min="12288" max="12288" width="9.5703125" style="163" bestFit="1" customWidth="1"/>
    <col min="12289" max="12289" width="7.7109375" style="163" bestFit="1" customWidth="1"/>
    <col min="12290" max="12290" width="10.28515625" style="163" customWidth="1"/>
    <col min="12291" max="12291" width="9.140625" style="163"/>
    <col min="12292" max="12292" width="10" style="163" bestFit="1" customWidth="1"/>
    <col min="12293" max="12293" width="11" style="163" bestFit="1" customWidth="1"/>
    <col min="12294" max="12294" width="12.7109375" style="163" customWidth="1"/>
    <col min="12295" max="12295" width="12.28515625" style="163" customWidth="1"/>
    <col min="12296" max="12296" width="14.42578125" style="163" bestFit="1" customWidth="1"/>
    <col min="12297" max="12297" width="13" style="163" bestFit="1" customWidth="1"/>
    <col min="12298" max="12298" width="10.5703125" style="163" bestFit="1" customWidth="1"/>
    <col min="12299" max="12541" width="9.140625" style="163"/>
    <col min="12542" max="12542" width="16.140625" style="163" customWidth="1"/>
    <col min="12543" max="12543" width="11.42578125" style="163" bestFit="1" customWidth="1"/>
    <col min="12544" max="12544" width="9.5703125" style="163" bestFit="1" customWidth="1"/>
    <col min="12545" max="12545" width="7.7109375" style="163" bestFit="1" customWidth="1"/>
    <col min="12546" max="12546" width="10.28515625" style="163" customWidth="1"/>
    <col min="12547" max="12547" width="9.140625" style="163"/>
    <col min="12548" max="12548" width="10" style="163" bestFit="1" customWidth="1"/>
    <col min="12549" max="12549" width="11" style="163" bestFit="1" customWidth="1"/>
    <col min="12550" max="12550" width="12.7109375" style="163" customWidth="1"/>
    <col min="12551" max="12551" width="12.28515625" style="163" customWidth="1"/>
    <col min="12552" max="12552" width="14.42578125" style="163" bestFit="1" customWidth="1"/>
    <col min="12553" max="12553" width="13" style="163" bestFit="1" customWidth="1"/>
    <col min="12554" max="12554" width="10.5703125" style="163" bestFit="1" customWidth="1"/>
    <col min="12555" max="12797" width="9.140625" style="163"/>
    <col min="12798" max="12798" width="16.140625" style="163" customWidth="1"/>
    <col min="12799" max="12799" width="11.42578125" style="163" bestFit="1" customWidth="1"/>
    <col min="12800" max="12800" width="9.5703125" style="163" bestFit="1" customWidth="1"/>
    <col min="12801" max="12801" width="7.7109375" style="163" bestFit="1" customWidth="1"/>
    <col min="12802" max="12802" width="10.28515625" style="163" customWidth="1"/>
    <col min="12803" max="12803" width="9.140625" style="163"/>
    <col min="12804" max="12804" width="10" style="163" bestFit="1" customWidth="1"/>
    <col min="12805" max="12805" width="11" style="163" bestFit="1" customWidth="1"/>
    <col min="12806" max="12806" width="12.7109375" style="163" customWidth="1"/>
    <col min="12807" max="12807" width="12.28515625" style="163" customWidth="1"/>
    <col min="12808" max="12808" width="14.42578125" style="163" bestFit="1" customWidth="1"/>
    <col min="12809" max="12809" width="13" style="163" bestFit="1" customWidth="1"/>
    <col min="12810" max="12810" width="10.5703125" style="163" bestFit="1" customWidth="1"/>
    <col min="12811" max="13053" width="9.140625" style="163"/>
    <col min="13054" max="13054" width="16.140625" style="163" customWidth="1"/>
    <col min="13055" max="13055" width="11.42578125" style="163" bestFit="1" customWidth="1"/>
    <col min="13056" max="13056" width="9.5703125" style="163" bestFit="1" customWidth="1"/>
    <col min="13057" max="13057" width="7.7109375" style="163" bestFit="1" customWidth="1"/>
    <col min="13058" max="13058" width="10.28515625" style="163" customWidth="1"/>
    <col min="13059" max="13059" width="9.140625" style="163"/>
    <col min="13060" max="13060" width="10" style="163" bestFit="1" customWidth="1"/>
    <col min="13061" max="13061" width="11" style="163" bestFit="1" customWidth="1"/>
    <col min="13062" max="13062" width="12.7109375" style="163" customWidth="1"/>
    <col min="13063" max="13063" width="12.28515625" style="163" customWidth="1"/>
    <col min="13064" max="13064" width="14.42578125" style="163" bestFit="1" customWidth="1"/>
    <col min="13065" max="13065" width="13" style="163" bestFit="1" customWidth="1"/>
    <col min="13066" max="13066" width="10.5703125" style="163" bestFit="1" customWidth="1"/>
    <col min="13067" max="13309" width="9.140625" style="163"/>
    <col min="13310" max="13310" width="16.140625" style="163" customWidth="1"/>
    <col min="13311" max="13311" width="11.42578125" style="163" bestFit="1" customWidth="1"/>
    <col min="13312" max="13312" width="9.5703125" style="163" bestFit="1" customWidth="1"/>
    <col min="13313" max="13313" width="7.7109375" style="163" bestFit="1" customWidth="1"/>
    <col min="13314" max="13314" width="10.28515625" style="163" customWidth="1"/>
    <col min="13315" max="13315" width="9.140625" style="163"/>
    <col min="13316" max="13316" width="10" style="163" bestFit="1" customWidth="1"/>
    <col min="13317" max="13317" width="11" style="163" bestFit="1" customWidth="1"/>
    <col min="13318" max="13318" width="12.7109375" style="163" customWidth="1"/>
    <col min="13319" max="13319" width="12.28515625" style="163" customWidth="1"/>
    <col min="13320" max="13320" width="14.42578125" style="163" bestFit="1" customWidth="1"/>
    <col min="13321" max="13321" width="13" style="163" bestFit="1" customWidth="1"/>
    <col min="13322" max="13322" width="10.5703125" style="163" bestFit="1" customWidth="1"/>
    <col min="13323" max="13565" width="9.140625" style="163"/>
    <col min="13566" max="13566" width="16.140625" style="163" customWidth="1"/>
    <col min="13567" max="13567" width="11.42578125" style="163" bestFit="1" customWidth="1"/>
    <col min="13568" max="13568" width="9.5703125" style="163" bestFit="1" customWidth="1"/>
    <col min="13569" max="13569" width="7.7109375" style="163" bestFit="1" customWidth="1"/>
    <col min="13570" max="13570" width="10.28515625" style="163" customWidth="1"/>
    <col min="13571" max="13571" width="9.140625" style="163"/>
    <col min="13572" max="13572" width="10" style="163" bestFit="1" customWidth="1"/>
    <col min="13573" max="13573" width="11" style="163" bestFit="1" customWidth="1"/>
    <col min="13574" max="13574" width="12.7109375" style="163" customWidth="1"/>
    <col min="13575" max="13575" width="12.28515625" style="163" customWidth="1"/>
    <col min="13576" max="13576" width="14.42578125" style="163" bestFit="1" customWidth="1"/>
    <col min="13577" max="13577" width="13" style="163" bestFit="1" customWidth="1"/>
    <col min="13578" max="13578" width="10.5703125" style="163" bestFit="1" customWidth="1"/>
    <col min="13579" max="13821" width="9.140625" style="163"/>
    <col min="13822" max="13822" width="16.140625" style="163" customWidth="1"/>
    <col min="13823" max="13823" width="11.42578125" style="163" bestFit="1" customWidth="1"/>
    <col min="13824" max="13824" width="9.5703125" style="163" bestFit="1" customWidth="1"/>
    <col min="13825" max="13825" width="7.7109375" style="163" bestFit="1" customWidth="1"/>
    <col min="13826" max="13826" width="10.28515625" style="163" customWidth="1"/>
    <col min="13827" max="13827" width="9.140625" style="163"/>
    <col min="13828" max="13828" width="10" style="163" bestFit="1" customWidth="1"/>
    <col min="13829" max="13829" width="11" style="163" bestFit="1" customWidth="1"/>
    <col min="13830" max="13830" width="12.7109375" style="163" customWidth="1"/>
    <col min="13831" max="13831" width="12.28515625" style="163" customWidth="1"/>
    <col min="13832" max="13832" width="14.42578125" style="163" bestFit="1" customWidth="1"/>
    <col min="13833" max="13833" width="13" style="163" bestFit="1" customWidth="1"/>
    <col min="13834" max="13834" width="10.5703125" style="163" bestFit="1" customWidth="1"/>
    <col min="13835" max="14077" width="9.140625" style="163"/>
    <col min="14078" max="14078" width="16.140625" style="163" customWidth="1"/>
    <col min="14079" max="14079" width="11.42578125" style="163" bestFit="1" customWidth="1"/>
    <col min="14080" max="14080" width="9.5703125" style="163" bestFit="1" customWidth="1"/>
    <col min="14081" max="14081" width="7.7109375" style="163" bestFit="1" customWidth="1"/>
    <col min="14082" max="14082" width="10.28515625" style="163" customWidth="1"/>
    <col min="14083" max="14083" width="9.140625" style="163"/>
    <col min="14084" max="14084" width="10" style="163" bestFit="1" customWidth="1"/>
    <col min="14085" max="14085" width="11" style="163" bestFit="1" customWidth="1"/>
    <col min="14086" max="14086" width="12.7109375" style="163" customWidth="1"/>
    <col min="14087" max="14087" width="12.28515625" style="163" customWidth="1"/>
    <col min="14088" max="14088" width="14.42578125" style="163" bestFit="1" customWidth="1"/>
    <col min="14089" max="14089" width="13" style="163" bestFit="1" customWidth="1"/>
    <col min="14090" max="14090" width="10.5703125" style="163" bestFit="1" customWidth="1"/>
    <col min="14091" max="14333" width="9.140625" style="163"/>
    <col min="14334" max="14334" width="16.140625" style="163" customWidth="1"/>
    <col min="14335" max="14335" width="11.42578125" style="163" bestFit="1" customWidth="1"/>
    <col min="14336" max="14336" width="9.5703125" style="163" bestFit="1" customWidth="1"/>
    <col min="14337" max="14337" width="7.7109375" style="163" bestFit="1" customWidth="1"/>
    <col min="14338" max="14338" width="10.28515625" style="163" customWidth="1"/>
    <col min="14339" max="14339" width="9.140625" style="163"/>
    <col min="14340" max="14340" width="10" style="163" bestFit="1" customWidth="1"/>
    <col min="14341" max="14341" width="11" style="163" bestFit="1" customWidth="1"/>
    <col min="14342" max="14342" width="12.7109375" style="163" customWidth="1"/>
    <col min="14343" max="14343" width="12.28515625" style="163" customWidth="1"/>
    <col min="14344" max="14344" width="14.42578125" style="163" bestFit="1" customWidth="1"/>
    <col min="14345" max="14345" width="13" style="163" bestFit="1" customWidth="1"/>
    <col min="14346" max="14346" width="10.5703125" style="163" bestFit="1" customWidth="1"/>
    <col min="14347" max="14589" width="9.140625" style="163"/>
    <col min="14590" max="14590" width="16.140625" style="163" customWidth="1"/>
    <col min="14591" max="14591" width="11.42578125" style="163" bestFit="1" customWidth="1"/>
    <col min="14592" max="14592" width="9.5703125" style="163" bestFit="1" customWidth="1"/>
    <col min="14593" max="14593" width="7.7109375" style="163" bestFit="1" customWidth="1"/>
    <col min="14594" max="14594" width="10.28515625" style="163" customWidth="1"/>
    <col min="14595" max="14595" width="9.140625" style="163"/>
    <col min="14596" max="14596" width="10" style="163" bestFit="1" customWidth="1"/>
    <col min="14597" max="14597" width="11" style="163" bestFit="1" customWidth="1"/>
    <col min="14598" max="14598" width="12.7109375" style="163" customWidth="1"/>
    <col min="14599" max="14599" width="12.28515625" style="163" customWidth="1"/>
    <col min="14600" max="14600" width="14.42578125" style="163" bestFit="1" customWidth="1"/>
    <col min="14601" max="14601" width="13" style="163" bestFit="1" customWidth="1"/>
    <col min="14602" max="14602" width="10.5703125" style="163" bestFit="1" customWidth="1"/>
    <col min="14603" max="14845" width="9.140625" style="163"/>
    <col min="14846" max="14846" width="16.140625" style="163" customWidth="1"/>
    <col min="14847" max="14847" width="11.42578125" style="163" bestFit="1" customWidth="1"/>
    <col min="14848" max="14848" width="9.5703125" style="163" bestFit="1" customWidth="1"/>
    <col min="14849" max="14849" width="7.7109375" style="163" bestFit="1" customWidth="1"/>
    <col min="14850" max="14850" width="10.28515625" style="163" customWidth="1"/>
    <col min="14851" max="14851" width="9.140625" style="163"/>
    <col min="14852" max="14852" width="10" style="163" bestFit="1" customWidth="1"/>
    <col min="14853" max="14853" width="11" style="163" bestFit="1" customWidth="1"/>
    <col min="14854" max="14854" width="12.7109375" style="163" customWidth="1"/>
    <col min="14855" max="14855" width="12.28515625" style="163" customWidth="1"/>
    <col min="14856" max="14856" width="14.42578125" style="163" bestFit="1" customWidth="1"/>
    <col min="14857" max="14857" width="13" style="163" bestFit="1" customWidth="1"/>
    <col min="14858" max="14858" width="10.5703125" style="163" bestFit="1" customWidth="1"/>
    <col min="14859" max="15101" width="9.140625" style="163"/>
    <col min="15102" max="15102" width="16.140625" style="163" customWidth="1"/>
    <col min="15103" max="15103" width="11.42578125" style="163" bestFit="1" customWidth="1"/>
    <col min="15104" max="15104" width="9.5703125" style="163" bestFit="1" customWidth="1"/>
    <col min="15105" max="15105" width="7.7109375" style="163" bestFit="1" customWidth="1"/>
    <col min="15106" max="15106" width="10.28515625" style="163" customWidth="1"/>
    <col min="15107" max="15107" width="9.140625" style="163"/>
    <col min="15108" max="15108" width="10" style="163" bestFit="1" customWidth="1"/>
    <col min="15109" max="15109" width="11" style="163" bestFit="1" customWidth="1"/>
    <col min="15110" max="15110" width="12.7109375" style="163" customWidth="1"/>
    <col min="15111" max="15111" width="12.28515625" style="163" customWidth="1"/>
    <col min="15112" max="15112" width="14.42578125" style="163" bestFit="1" customWidth="1"/>
    <col min="15113" max="15113" width="13" style="163" bestFit="1" customWidth="1"/>
    <col min="15114" max="15114" width="10.5703125" style="163" bestFit="1" customWidth="1"/>
    <col min="15115" max="15357" width="9.140625" style="163"/>
    <col min="15358" max="15358" width="16.140625" style="163" customWidth="1"/>
    <col min="15359" max="15359" width="11.42578125" style="163" bestFit="1" customWidth="1"/>
    <col min="15360" max="15360" width="9.5703125" style="163" bestFit="1" customWidth="1"/>
    <col min="15361" max="15361" width="7.7109375" style="163" bestFit="1" customWidth="1"/>
    <col min="15362" max="15362" width="10.28515625" style="163" customWidth="1"/>
    <col min="15363" max="15363" width="9.140625" style="163"/>
    <col min="15364" max="15364" width="10" style="163" bestFit="1" customWidth="1"/>
    <col min="15365" max="15365" width="11" style="163" bestFit="1" customWidth="1"/>
    <col min="15366" max="15366" width="12.7109375" style="163" customWidth="1"/>
    <col min="15367" max="15367" width="12.28515625" style="163" customWidth="1"/>
    <col min="15368" max="15368" width="14.42578125" style="163" bestFit="1" customWidth="1"/>
    <col min="15369" max="15369" width="13" style="163" bestFit="1" customWidth="1"/>
    <col min="15370" max="15370" width="10.5703125" style="163" bestFit="1" customWidth="1"/>
    <col min="15371" max="15613" width="9.140625" style="163"/>
    <col min="15614" max="15614" width="16.140625" style="163" customWidth="1"/>
    <col min="15615" max="15615" width="11.42578125" style="163" bestFit="1" customWidth="1"/>
    <col min="15616" max="15616" width="9.5703125" style="163" bestFit="1" customWidth="1"/>
    <col min="15617" max="15617" width="7.7109375" style="163" bestFit="1" customWidth="1"/>
    <col min="15618" max="15618" width="10.28515625" style="163" customWidth="1"/>
    <col min="15619" max="15619" width="9.140625" style="163"/>
    <col min="15620" max="15620" width="10" style="163" bestFit="1" customWidth="1"/>
    <col min="15621" max="15621" width="11" style="163" bestFit="1" customWidth="1"/>
    <col min="15622" max="15622" width="12.7109375" style="163" customWidth="1"/>
    <col min="15623" max="15623" width="12.28515625" style="163" customWidth="1"/>
    <col min="15624" max="15624" width="14.42578125" style="163" bestFit="1" customWidth="1"/>
    <col min="15625" max="15625" width="13" style="163" bestFit="1" customWidth="1"/>
    <col min="15626" max="15626" width="10.5703125" style="163" bestFit="1" customWidth="1"/>
    <col min="15627" max="15869" width="9.140625" style="163"/>
    <col min="15870" max="15870" width="16.140625" style="163" customWidth="1"/>
    <col min="15871" max="15871" width="11.42578125" style="163" bestFit="1" customWidth="1"/>
    <col min="15872" max="15872" width="9.5703125" style="163" bestFit="1" customWidth="1"/>
    <col min="15873" max="15873" width="7.7109375" style="163" bestFit="1" customWidth="1"/>
    <col min="15874" max="15874" width="10.28515625" style="163" customWidth="1"/>
    <col min="15875" max="15875" width="9.140625" style="163"/>
    <col min="15876" max="15876" width="10" style="163" bestFit="1" customWidth="1"/>
    <col min="15877" max="15877" width="11" style="163" bestFit="1" customWidth="1"/>
    <col min="15878" max="15878" width="12.7109375" style="163" customWidth="1"/>
    <col min="15879" max="15879" width="12.28515625" style="163" customWidth="1"/>
    <col min="15880" max="15880" width="14.42578125" style="163" bestFit="1" customWidth="1"/>
    <col min="15881" max="15881" width="13" style="163" bestFit="1" customWidth="1"/>
    <col min="15882" max="15882" width="10.5703125" style="163" bestFit="1" customWidth="1"/>
    <col min="15883" max="16125" width="9.140625" style="163"/>
    <col min="16126" max="16126" width="16.140625" style="163" customWidth="1"/>
    <col min="16127" max="16127" width="11.42578125" style="163" bestFit="1" customWidth="1"/>
    <col min="16128" max="16128" width="9.5703125" style="163" bestFit="1" customWidth="1"/>
    <col min="16129" max="16129" width="7.7109375" style="163" bestFit="1" customWidth="1"/>
    <col min="16130" max="16130" width="10.28515625" style="163" customWidth="1"/>
    <col min="16131" max="16131" width="9.140625" style="163"/>
    <col min="16132" max="16132" width="10" style="163" bestFit="1" customWidth="1"/>
    <col min="16133" max="16133" width="11" style="163" bestFit="1" customWidth="1"/>
    <col min="16134" max="16134" width="12.7109375" style="163" customWidth="1"/>
    <col min="16135" max="16135" width="12.28515625" style="163" customWidth="1"/>
    <col min="16136" max="16136" width="14.42578125" style="163" bestFit="1" customWidth="1"/>
    <col min="16137" max="16137" width="13" style="163" bestFit="1" customWidth="1"/>
    <col min="16138" max="16138" width="10.5703125" style="163" bestFit="1" customWidth="1"/>
    <col min="16139" max="16384" width="9.140625" style="163"/>
  </cols>
  <sheetData>
    <row r="1" spans="1:13" ht="34.5" customHeight="1" thickBot="1">
      <c r="A1" s="1087" t="s">
        <v>445</v>
      </c>
      <c r="B1" s="1087"/>
      <c r="C1" s="1087"/>
      <c r="D1" s="1087"/>
      <c r="E1" s="1087"/>
      <c r="F1" s="1087"/>
      <c r="G1" s="1087"/>
      <c r="H1" s="1087"/>
      <c r="I1" s="1087"/>
      <c r="K1" s="162"/>
      <c r="L1" s="162"/>
      <c r="M1" s="162"/>
    </row>
    <row r="2" spans="1:13" ht="30" customHeight="1" thickBot="1">
      <c r="A2" s="1075" t="s">
        <v>68</v>
      </c>
      <c r="B2" s="1073" t="s">
        <v>212</v>
      </c>
      <c r="C2" s="1084" t="s">
        <v>205</v>
      </c>
      <c r="D2" s="1082" t="s">
        <v>206</v>
      </c>
      <c r="E2" s="1082" t="s">
        <v>207</v>
      </c>
      <c r="F2" s="1082" t="s">
        <v>208</v>
      </c>
      <c r="G2" s="1082" t="s">
        <v>209</v>
      </c>
      <c r="H2" s="1084" t="s">
        <v>210</v>
      </c>
      <c r="I2" s="1073" t="s">
        <v>211</v>
      </c>
    </row>
    <row r="3" spans="1:13" ht="36" customHeight="1" thickBot="1">
      <c r="A3" s="1076"/>
      <c r="B3" s="1074"/>
      <c r="C3" s="1085"/>
      <c r="D3" s="1083"/>
      <c r="E3" s="1083"/>
      <c r="F3" s="1083"/>
      <c r="G3" s="1083"/>
      <c r="H3" s="1085"/>
      <c r="I3" s="1074"/>
    </row>
    <row r="4" spans="1:13" ht="21" customHeight="1">
      <c r="A4" s="74">
        <v>1400</v>
      </c>
      <c r="B4" s="74">
        <v>1048071</v>
      </c>
      <c r="C4" s="74">
        <v>343073</v>
      </c>
      <c r="D4" s="74">
        <v>281765</v>
      </c>
      <c r="E4" s="74">
        <v>128157</v>
      </c>
      <c r="F4" s="74">
        <v>125403</v>
      </c>
      <c r="G4" s="74">
        <v>79668</v>
      </c>
      <c r="H4" s="74">
        <v>80057</v>
      </c>
      <c r="I4" s="74">
        <v>9948</v>
      </c>
      <c r="J4" s="164"/>
      <c r="K4" s="165"/>
      <c r="M4" s="165"/>
    </row>
    <row r="5" spans="1:13" ht="21" customHeight="1" thickBot="1">
      <c r="A5" s="74">
        <v>1401</v>
      </c>
      <c r="B5" s="74">
        <f>SUM(C5:I5)</f>
        <v>1110659</v>
      </c>
      <c r="C5" s="74">
        <f>SUM(C6:C38)</f>
        <v>355440</v>
      </c>
      <c r="D5" s="74">
        <f t="shared" ref="D5:I5" si="0">SUM(D6:D38)</f>
        <v>300144</v>
      </c>
      <c r="E5" s="74">
        <f t="shared" si="0"/>
        <v>136470</v>
      </c>
      <c r="F5" s="74">
        <f t="shared" si="0"/>
        <v>135036</v>
      </c>
      <c r="G5" s="74">
        <f t="shared" si="0"/>
        <v>84806</v>
      </c>
      <c r="H5" s="74">
        <f t="shared" si="0"/>
        <v>87831</v>
      </c>
      <c r="I5" s="74">
        <f t="shared" si="0"/>
        <v>10932</v>
      </c>
      <c r="J5" s="164"/>
      <c r="K5" s="165"/>
      <c r="L5" s="318"/>
      <c r="M5" s="165"/>
    </row>
    <row r="6" spans="1:13" ht="21" customHeight="1" thickBot="1">
      <c r="A6" s="5" t="s">
        <v>41</v>
      </c>
      <c r="B6" s="79">
        <f t="shared" ref="B6:B38" si="1">SUM(C6:I6)</f>
        <v>57189</v>
      </c>
      <c r="C6" s="80">
        <v>21093</v>
      </c>
      <c r="D6" s="76">
        <v>16746</v>
      </c>
      <c r="E6" s="80">
        <v>6441</v>
      </c>
      <c r="F6" s="76">
        <v>5950</v>
      </c>
      <c r="G6" s="80">
        <v>3271</v>
      </c>
      <c r="H6" s="76">
        <v>3403</v>
      </c>
      <c r="I6" s="80">
        <v>285</v>
      </c>
      <c r="J6" s="164"/>
      <c r="K6" s="165"/>
      <c r="L6" s="319"/>
      <c r="M6" s="165"/>
    </row>
    <row r="7" spans="1:13" ht="21" customHeight="1" thickBot="1">
      <c r="A7" s="11" t="s">
        <v>42</v>
      </c>
      <c r="B7" s="270">
        <f t="shared" si="1"/>
        <v>26379</v>
      </c>
      <c r="C7" s="85">
        <v>11540</v>
      </c>
      <c r="D7" s="82">
        <v>7179</v>
      </c>
      <c r="E7" s="85">
        <v>2805</v>
      </c>
      <c r="F7" s="82">
        <v>2137</v>
      </c>
      <c r="G7" s="85">
        <v>1134</v>
      </c>
      <c r="H7" s="82">
        <v>1474</v>
      </c>
      <c r="I7" s="85">
        <v>110</v>
      </c>
      <c r="J7" s="164"/>
      <c r="K7" s="165"/>
      <c r="L7" s="319"/>
      <c r="M7" s="165"/>
    </row>
    <row r="8" spans="1:13" ht="21" customHeight="1" thickBot="1">
      <c r="A8" s="11" t="s">
        <v>43</v>
      </c>
      <c r="B8" s="270">
        <f t="shared" si="1"/>
        <v>15888</v>
      </c>
      <c r="C8" s="85">
        <v>6565</v>
      </c>
      <c r="D8" s="82">
        <v>4663</v>
      </c>
      <c r="E8" s="85">
        <v>1749</v>
      </c>
      <c r="F8" s="82">
        <v>1360</v>
      </c>
      <c r="G8" s="85">
        <v>660</v>
      </c>
      <c r="H8" s="82">
        <v>809</v>
      </c>
      <c r="I8" s="85">
        <v>82</v>
      </c>
      <c r="J8" s="164"/>
      <c r="K8" s="165"/>
      <c r="L8" s="319"/>
      <c r="M8" s="165"/>
    </row>
    <row r="9" spans="1:13" ht="21" customHeight="1" thickBot="1">
      <c r="A9" s="11" t="s">
        <v>0</v>
      </c>
      <c r="B9" s="270">
        <f t="shared" si="1"/>
        <v>95380</v>
      </c>
      <c r="C9" s="85">
        <v>25194</v>
      </c>
      <c r="D9" s="82">
        <v>26235</v>
      </c>
      <c r="E9" s="85">
        <v>12102</v>
      </c>
      <c r="F9" s="82">
        <v>12517</v>
      </c>
      <c r="G9" s="85">
        <v>9155</v>
      </c>
      <c r="H9" s="82">
        <v>8844</v>
      </c>
      <c r="I9" s="85">
        <v>1333</v>
      </c>
      <c r="J9" s="164"/>
      <c r="K9" s="165"/>
      <c r="L9" s="319"/>
      <c r="M9" s="165"/>
    </row>
    <row r="10" spans="1:13" ht="21" customHeight="1" thickBot="1">
      <c r="A10" s="11" t="s">
        <v>33</v>
      </c>
      <c r="B10" s="270">
        <f t="shared" si="1"/>
        <v>48995</v>
      </c>
      <c r="C10" s="85">
        <v>12843</v>
      </c>
      <c r="D10" s="82">
        <v>12195</v>
      </c>
      <c r="E10" s="85">
        <v>6398</v>
      </c>
      <c r="F10" s="82">
        <v>7540</v>
      </c>
      <c r="G10" s="85">
        <v>4687</v>
      </c>
      <c r="H10" s="82">
        <v>4909</v>
      </c>
      <c r="I10" s="85">
        <v>423</v>
      </c>
      <c r="J10" s="164"/>
      <c r="K10" s="165"/>
      <c r="L10" s="319"/>
      <c r="M10" s="165"/>
    </row>
    <row r="11" spans="1:13" ht="21" customHeight="1" thickBot="1">
      <c r="A11" s="11" t="s">
        <v>44</v>
      </c>
      <c r="B11" s="270">
        <f t="shared" si="1"/>
        <v>5421</v>
      </c>
      <c r="C11" s="85">
        <v>2576</v>
      </c>
      <c r="D11" s="82">
        <v>1504</v>
      </c>
      <c r="E11" s="85">
        <v>534</v>
      </c>
      <c r="F11" s="82">
        <v>361</v>
      </c>
      <c r="G11" s="85">
        <v>203</v>
      </c>
      <c r="H11" s="82">
        <v>210</v>
      </c>
      <c r="I11" s="85">
        <v>33</v>
      </c>
      <c r="J11" s="164"/>
      <c r="K11" s="165"/>
      <c r="L11" s="319"/>
      <c r="M11" s="165"/>
    </row>
    <row r="12" spans="1:13" ht="21" customHeight="1" thickBot="1">
      <c r="A12" s="11" t="s">
        <v>1</v>
      </c>
      <c r="B12" s="270">
        <f t="shared" si="1"/>
        <v>13011</v>
      </c>
      <c r="C12" s="85">
        <v>5705</v>
      </c>
      <c r="D12" s="82">
        <v>3420</v>
      </c>
      <c r="E12" s="85">
        <v>1338</v>
      </c>
      <c r="F12" s="82">
        <v>1162</v>
      </c>
      <c r="G12" s="85">
        <v>641</v>
      </c>
      <c r="H12" s="82">
        <v>648</v>
      </c>
      <c r="I12" s="85">
        <v>97</v>
      </c>
      <c r="J12" s="164"/>
      <c r="K12" s="165"/>
      <c r="L12" s="319"/>
      <c r="M12" s="165"/>
    </row>
    <row r="13" spans="1:13" ht="21" customHeight="1" thickBot="1">
      <c r="A13" s="11" t="s">
        <v>45</v>
      </c>
      <c r="B13" s="270">
        <f t="shared" si="1"/>
        <v>11574</v>
      </c>
      <c r="C13" s="85">
        <v>4907</v>
      </c>
      <c r="D13" s="82">
        <v>3710</v>
      </c>
      <c r="E13" s="85">
        <v>1231</v>
      </c>
      <c r="F13" s="82">
        <v>891</v>
      </c>
      <c r="G13" s="85">
        <v>404</v>
      </c>
      <c r="H13" s="82">
        <v>394</v>
      </c>
      <c r="I13" s="85">
        <v>37</v>
      </c>
      <c r="J13" s="164"/>
      <c r="K13" s="165"/>
      <c r="L13" s="319"/>
      <c r="M13" s="165"/>
    </row>
    <row r="14" spans="1:13" ht="21" customHeight="1" thickBot="1">
      <c r="A14" s="11" t="s">
        <v>46</v>
      </c>
      <c r="B14" s="270">
        <f t="shared" si="1"/>
        <v>6176</v>
      </c>
      <c r="C14" s="85">
        <v>2267</v>
      </c>
      <c r="D14" s="82">
        <v>1880</v>
      </c>
      <c r="E14" s="85">
        <v>725</v>
      </c>
      <c r="F14" s="82">
        <v>638</v>
      </c>
      <c r="G14" s="85">
        <v>321</v>
      </c>
      <c r="H14" s="82">
        <v>302</v>
      </c>
      <c r="I14" s="85">
        <v>43</v>
      </c>
      <c r="J14" s="164"/>
      <c r="K14" s="165"/>
      <c r="L14" s="319"/>
      <c r="M14" s="165"/>
    </row>
    <row r="15" spans="1:13" ht="21" customHeight="1" thickBot="1">
      <c r="A15" s="11" t="s">
        <v>47</v>
      </c>
      <c r="B15" s="270">
        <f t="shared" si="1"/>
        <v>68849</v>
      </c>
      <c r="C15" s="85">
        <v>24456</v>
      </c>
      <c r="D15" s="82">
        <v>19876</v>
      </c>
      <c r="E15" s="85">
        <v>7886</v>
      </c>
      <c r="F15" s="82">
        <v>7401</v>
      </c>
      <c r="G15" s="85">
        <v>4083</v>
      </c>
      <c r="H15" s="82">
        <v>4655</v>
      </c>
      <c r="I15" s="85">
        <v>492</v>
      </c>
      <c r="J15" s="164"/>
      <c r="K15" s="165"/>
      <c r="L15" s="319"/>
      <c r="M15" s="165"/>
    </row>
    <row r="16" spans="1:13" ht="21" customHeight="1" thickBot="1">
      <c r="A16" s="11" t="s">
        <v>29</v>
      </c>
      <c r="B16" s="270">
        <f t="shared" si="1"/>
        <v>6893</v>
      </c>
      <c r="C16" s="85">
        <v>3135</v>
      </c>
      <c r="D16" s="82">
        <v>1962</v>
      </c>
      <c r="E16" s="85">
        <v>686</v>
      </c>
      <c r="F16" s="82">
        <v>601</v>
      </c>
      <c r="G16" s="85">
        <v>266</v>
      </c>
      <c r="H16" s="82">
        <v>221</v>
      </c>
      <c r="I16" s="85">
        <v>22</v>
      </c>
      <c r="J16" s="164"/>
      <c r="K16" s="165"/>
      <c r="L16" s="319"/>
      <c r="M16" s="165"/>
    </row>
    <row r="17" spans="1:13" ht="21" customHeight="1" thickBot="1">
      <c r="A17" s="11" t="s">
        <v>2</v>
      </c>
      <c r="B17" s="270">
        <f t="shared" si="1"/>
        <v>86418</v>
      </c>
      <c r="C17" s="85">
        <v>25236</v>
      </c>
      <c r="D17" s="82">
        <v>20682</v>
      </c>
      <c r="E17" s="85">
        <v>11116</v>
      </c>
      <c r="F17" s="82">
        <v>10898</v>
      </c>
      <c r="G17" s="85">
        <v>8816</v>
      </c>
      <c r="H17" s="82">
        <v>7289</v>
      </c>
      <c r="I17" s="85">
        <v>2381</v>
      </c>
      <c r="J17" s="164"/>
      <c r="K17" s="165"/>
      <c r="L17" s="319"/>
      <c r="M17" s="165"/>
    </row>
    <row r="18" spans="1:13" ht="21" customHeight="1" thickBot="1">
      <c r="A18" s="11" t="s">
        <v>3</v>
      </c>
      <c r="B18" s="270">
        <f t="shared" si="1"/>
        <v>12960</v>
      </c>
      <c r="C18" s="85">
        <v>4842</v>
      </c>
      <c r="D18" s="82">
        <v>3855</v>
      </c>
      <c r="E18" s="85">
        <v>1488</v>
      </c>
      <c r="F18" s="82">
        <v>1211</v>
      </c>
      <c r="G18" s="85">
        <v>651</v>
      </c>
      <c r="H18" s="82">
        <v>860</v>
      </c>
      <c r="I18" s="85">
        <v>53</v>
      </c>
      <c r="J18" s="164"/>
      <c r="K18" s="165"/>
      <c r="L18" s="319"/>
      <c r="M18" s="165"/>
    </row>
    <row r="19" spans="1:13" ht="21" customHeight="1" thickBot="1">
      <c r="A19" s="11" t="s">
        <v>4</v>
      </c>
      <c r="B19" s="270">
        <f t="shared" si="1"/>
        <v>13299</v>
      </c>
      <c r="C19" s="85">
        <v>4030</v>
      </c>
      <c r="D19" s="82">
        <v>4260</v>
      </c>
      <c r="E19" s="85">
        <v>1558</v>
      </c>
      <c r="F19" s="82">
        <v>1433</v>
      </c>
      <c r="G19" s="85">
        <v>870</v>
      </c>
      <c r="H19" s="82">
        <v>1036</v>
      </c>
      <c r="I19" s="85">
        <v>112</v>
      </c>
      <c r="J19" s="164"/>
      <c r="K19" s="165"/>
      <c r="L19" s="319"/>
      <c r="M19" s="165"/>
    </row>
    <row r="20" spans="1:13" ht="21" customHeight="1" thickBot="1">
      <c r="A20" s="11" t="s">
        <v>48</v>
      </c>
      <c r="B20" s="270">
        <f t="shared" si="1"/>
        <v>12502</v>
      </c>
      <c r="C20" s="85">
        <v>5153</v>
      </c>
      <c r="D20" s="82">
        <v>3312</v>
      </c>
      <c r="E20" s="85">
        <v>1457</v>
      </c>
      <c r="F20" s="82">
        <v>1139</v>
      </c>
      <c r="G20" s="85">
        <v>643</v>
      </c>
      <c r="H20" s="82">
        <v>702</v>
      </c>
      <c r="I20" s="85">
        <v>96</v>
      </c>
      <c r="J20" s="164"/>
      <c r="K20" s="165"/>
      <c r="L20" s="319"/>
      <c r="M20" s="165"/>
    </row>
    <row r="21" spans="1:13" ht="21" customHeight="1" thickBot="1">
      <c r="A21" s="11" t="s">
        <v>49</v>
      </c>
      <c r="B21" s="270">
        <f t="shared" si="1"/>
        <v>99246</v>
      </c>
      <c r="C21" s="85">
        <v>23655</v>
      </c>
      <c r="D21" s="82">
        <v>26020</v>
      </c>
      <c r="E21" s="85">
        <v>13631</v>
      </c>
      <c r="F21" s="82">
        <v>14551</v>
      </c>
      <c r="G21" s="85">
        <v>10164</v>
      </c>
      <c r="H21" s="82">
        <v>10259</v>
      </c>
      <c r="I21" s="85">
        <v>966</v>
      </c>
      <c r="J21" s="164"/>
      <c r="K21" s="165"/>
      <c r="L21" s="319"/>
      <c r="M21" s="165"/>
    </row>
    <row r="22" spans="1:13" ht="21" customHeight="1" thickBot="1">
      <c r="A22" s="11" t="s">
        <v>50</v>
      </c>
      <c r="B22" s="270">
        <f t="shared" si="1"/>
        <v>59594</v>
      </c>
      <c r="C22" s="85">
        <v>17556</v>
      </c>
      <c r="D22" s="82">
        <v>15422</v>
      </c>
      <c r="E22" s="85">
        <v>7938</v>
      </c>
      <c r="F22" s="82">
        <v>8413</v>
      </c>
      <c r="G22" s="85">
        <v>4807</v>
      </c>
      <c r="H22" s="82">
        <v>5085</v>
      </c>
      <c r="I22" s="85">
        <v>373</v>
      </c>
      <c r="J22" s="164"/>
      <c r="K22" s="165"/>
      <c r="L22" s="319"/>
      <c r="M22" s="165"/>
    </row>
    <row r="23" spans="1:13" ht="21" customHeight="1" thickBot="1">
      <c r="A23" s="11" t="s">
        <v>51</v>
      </c>
      <c r="B23" s="270">
        <f t="shared" si="1"/>
        <v>89298</v>
      </c>
      <c r="C23" s="85">
        <v>19549</v>
      </c>
      <c r="D23" s="82">
        <v>20959</v>
      </c>
      <c r="E23" s="85">
        <v>12070</v>
      </c>
      <c r="F23" s="82">
        <v>14435</v>
      </c>
      <c r="G23" s="85">
        <v>10420</v>
      </c>
      <c r="H23" s="82">
        <v>10888</v>
      </c>
      <c r="I23" s="85">
        <v>977</v>
      </c>
      <c r="J23" s="164"/>
      <c r="K23" s="165"/>
      <c r="L23" s="319"/>
      <c r="M23" s="165"/>
    </row>
    <row r="24" spans="1:13" ht="21" customHeight="1" thickBot="1">
      <c r="A24" s="11" t="s">
        <v>5</v>
      </c>
      <c r="B24" s="270">
        <f t="shared" si="1"/>
        <v>58235</v>
      </c>
      <c r="C24" s="85">
        <v>20901</v>
      </c>
      <c r="D24" s="82">
        <v>15948</v>
      </c>
      <c r="E24" s="85">
        <v>7082</v>
      </c>
      <c r="F24" s="82">
        <v>6131</v>
      </c>
      <c r="G24" s="85">
        <v>3539</v>
      </c>
      <c r="H24" s="82">
        <v>3998</v>
      </c>
      <c r="I24" s="85">
        <v>636</v>
      </c>
      <c r="J24" s="164"/>
      <c r="K24" s="165"/>
      <c r="L24" s="319"/>
      <c r="M24" s="165"/>
    </row>
    <row r="25" spans="1:13" ht="21" customHeight="1" thickBot="1">
      <c r="A25" s="11" t="s">
        <v>52</v>
      </c>
      <c r="B25" s="270">
        <f t="shared" si="1"/>
        <v>22365</v>
      </c>
      <c r="C25" s="85">
        <v>6299</v>
      </c>
      <c r="D25" s="82">
        <v>5254</v>
      </c>
      <c r="E25" s="85">
        <v>2976</v>
      </c>
      <c r="F25" s="82">
        <v>3694</v>
      </c>
      <c r="G25" s="85">
        <v>1838</v>
      </c>
      <c r="H25" s="82">
        <v>2113</v>
      </c>
      <c r="I25" s="85">
        <v>191</v>
      </c>
      <c r="J25" s="164"/>
      <c r="K25" s="165"/>
      <c r="L25" s="319"/>
      <c r="M25" s="165"/>
    </row>
    <row r="26" spans="1:13" ht="21" customHeight="1" thickBot="1">
      <c r="A26" s="11" t="s">
        <v>6</v>
      </c>
      <c r="B26" s="270">
        <f t="shared" si="1"/>
        <v>15194</v>
      </c>
      <c r="C26" s="85">
        <v>5373</v>
      </c>
      <c r="D26" s="82">
        <v>4522</v>
      </c>
      <c r="E26" s="85">
        <v>1867</v>
      </c>
      <c r="F26" s="82">
        <v>1719</v>
      </c>
      <c r="G26" s="85">
        <v>836</v>
      </c>
      <c r="H26" s="82">
        <v>776</v>
      </c>
      <c r="I26" s="85">
        <v>101</v>
      </c>
      <c r="J26" s="164"/>
      <c r="K26" s="165"/>
      <c r="L26" s="319"/>
      <c r="M26" s="165"/>
    </row>
    <row r="27" spans="1:13" ht="21" customHeight="1" thickBot="1">
      <c r="A27" s="11" t="s">
        <v>53</v>
      </c>
      <c r="B27" s="270">
        <f t="shared" si="1"/>
        <v>14661</v>
      </c>
      <c r="C27" s="85">
        <v>6695</v>
      </c>
      <c r="D27" s="82">
        <v>4384</v>
      </c>
      <c r="E27" s="85">
        <v>1419</v>
      </c>
      <c r="F27" s="82">
        <v>1034</v>
      </c>
      <c r="G27" s="85">
        <v>566</v>
      </c>
      <c r="H27" s="82">
        <v>526</v>
      </c>
      <c r="I27" s="85">
        <v>37</v>
      </c>
      <c r="J27" s="164"/>
      <c r="K27" s="165"/>
      <c r="L27" s="319"/>
      <c r="M27" s="165"/>
    </row>
    <row r="28" spans="1:13" ht="21" customHeight="1" thickBot="1">
      <c r="A28" s="11" t="s">
        <v>54</v>
      </c>
      <c r="B28" s="270">
        <f t="shared" si="1"/>
        <v>34798</v>
      </c>
      <c r="C28" s="85">
        <v>12578</v>
      </c>
      <c r="D28" s="82">
        <v>10582</v>
      </c>
      <c r="E28" s="85">
        <v>4481</v>
      </c>
      <c r="F28" s="82">
        <v>3366</v>
      </c>
      <c r="G28" s="85">
        <v>1752</v>
      </c>
      <c r="H28" s="82">
        <v>1788</v>
      </c>
      <c r="I28" s="85">
        <v>251</v>
      </c>
      <c r="J28" s="164"/>
      <c r="K28" s="165"/>
      <c r="L28" s="319"/>
      <c r="M28" s="165"/>
    </row>
    <row r="29" spans="1:13" ht="21" customHeight="1" thickBot="1">
      <c r="A29" s="11" t="s">
        <v>55</v>
      </c>
      <c r="B29" s="270">
        <f t="shared" si="1"/>
        <v>22227</v>
      </c>
      <c r="C29" s="85">
        <v>9048</v>
      </c>
      <c r="D29" s="82">
        <v>6081</v>
      </c>
      <c r="E29" s="85">
        <v>2348</v>
      </c>
      <c r="F29" s="82">
        <v>1991</v>
      </c>
      <c r="G29" s="85">
        <v>1197</v>
      </c>
      <c r="H29" s="82">
        <v>1373</v>
      </c>
      <c r="I29" s="85">
        <v>189</v>
      </c>
      <c r="J29" s="164"/>
      <c r="K29" s="165"/>
      <c r="L29" s="319"/>
      <c r="M29" s="165"/>
    </row>
    <row r="30" spans="1:13" ht="21" customHeight="1" thickBot="1">
      <c r="A30" s="11" t="s">
        <v>56</v>
      </c>
      <c r="B30" s="270">
        <f t="shared" si="1"/>
        <v>6200</v>
      </c>
      <c r="C30" s="85">
        <v>2518</v>
      </c>
      <c r="D30" s="82">
        <v>1772</v>
      </c>
      <c r="E30" s="85">
        <v>732</v>
      </c>
      <c r="F30" s="82">
        <v>492</v>
      </c>
      <c r="G30" s="85">
        <v>318</v>
      </c>
      <c r="H30" s="82">
        <v>288</v>
      </c>
      <c r="I30" s="85">
        <v>80</v>
      </c>
      <c r="J30" s="164"/>
      <c r="K30" s="165"/>
      <c r="L30" s="319"/>
      <c r="M30" s="165"/>
    </row>
    <row r="31" spans="1:13" ht="21" customHeight="1" thickBot="1">
      <c r="A31" s="11" t="s">
        <v>7</v>
      </c>
      <c r="B31" s="270">
        <f t="shared" si="1"/>
        <v>18250</v>
      </c>
      <c r="C31" s="85">
        <v>7155</v>
      </c>
      <c r="D31" s="82">
        <v>5111</v>
      </c>
      <c r="E31" s="85">
        <v>2097</v>
      </c>
      <c r="F31" s="82">
        <v>1747</v>
      </c>
      <c r="G31" s="85">
        <v>965</v>
      </c>
      <c r="H31" s="82">
        <v>1081</v>
      </c>
      <c r="I31" s="85">
        <v>94</v>
      </c>
      <c r="J31" s="164"/>
      <c r="K31" s="165"/>
      <c r="L31" s="319"/>
      <c r="M31" s="165"/>
    </row>
    <row r="32" spans="1:13" ht="21" customHeight="1" thickBot="1">
      <c r="A32" s="11" t="s">
        <v>57</v>
      </c>
      <c r="B32" s="270">
        <f t="shared" si="1"/>
        <v>42624</v>
      </c>
      <c r="C32" s="85">
        <v>12704</v>
      </c>
      <c r="D32" s="82">
        <v>11274</v>
      </c>
      <c r="E32" s="85">
        <v>5368</v>
      </c>
      <c r="F32" s="82">
        <v>5625</v>
      </c>
      <c r="G32" s="85">
        <v>3535</v>
      </c>
      <c r="H32" s="82">
        <v>3843</v>
      </c>
      <c r="I32" s="85">
        <v>275</v>
      </c>
      <c r="J32" s="164"/>
      <c r="K32" s="165"/>
      <c r="L32" s="319"/>
      <c r="M32" s="165"/>
    </row>
    <row r="33" spans="1:13" ht="21" customHeight="1" thickBot="1">
      <c r="A33" s="11" t="s">
        <v>8</v>
      </c>
      <c r="B33" s="270">
        <f t="shared" si="1"/>
        <v>21854</v>
      </c>
      <c r="C33" s="85">
        <v>8941</v>
      </c>
      <c r="D33" s="82">
        <v>6479</v>
      </c>
      <c r="E33" s="85">
        <v>2136</v>
      </c>
      <c r="F33" s="82">
        <v>2141</v>
      </c>
      <c r="G33" s="85">
        <v>1052</v>
      </c>
      <c r="H33" s="82">
        <v>936</v>
      </c>
      <c r="I33" s="85">
        <v>169</v>
      </c>
      <c r="J33" s="164"/>
      <c r="K33" s="165"/>
      <c r="L33" s="319"/>
      <c r="M33" s="165"/>
    </row>
    <row r="34" spans="1:13" ht="21" customHeight="1" thickBot="1">
      <c r="A34" s="11" t="s">
        <v>9</v>
      </c>
      <c r="B34" s="270">
        <f t="shared" si="1"/>
        <v>49453</v>
      </c>
      <c r="C34" s="85">
        <v>15610</v>
      </c>
      <c r="D34" s="82">
        <v>13273</v>
      </c>
      <c r="E34" s="85">
        <v>5943</v>
      </c>
      <c r="F34" s="82">
        <v>6009</v>
      </c>
      <c r="G34" s="85">
        <v>3829</v>
      </c>
      <c r="H34" s="82">
        <v>4463</v>
      </c>
      <c r="I34" s="85">
        <v>326</v>
      </c>
      <c r="J34" s="164"/>
      <c r="K34" s="165"/>
      <c r="L34" s="319"/>
      <c r="M34" s="165"/>
    </row>
    <row r="35" spans="1:13" ht="21" customHeight="1" thickBot="1">
      <c r="A35" s="11" t="s">
        <v>58</v>
      </c>
      <c r="B35" s="270">
        <f t="shared" si="1"/>
        <v>22584</v>
      </c>
      <c r="C35" s="85">
        <v>7512</v>
      </c>
      <c r="D35" s="82">
        <v>6166</v>
      </c>
      <c r="E35" s="85">
        <v>2765</v>
      </c>
      <c r="F35" s="82">
        <v>2838</v>
      </c>
      <c r="G35" s="85">
        <v>1330</v>
      </c>
      <c r="H35" s="82">
        <v>1761</v>
      </c>
      <c r="I35" s="85">
        <v>212</v>
      </c>
      <c r="J35" s="164"/>
      <c r="K35" s="165"/>
      <c r="L35" s="319"/>
      <c r="M35" s="165"/>
    </row>
    <row r="36" spans="1:13" ht="21" customHeight="1" thickBot="1">
      <c r="A36" s="11" t="s">
        <v>10</v>
      </c>
      <c r="B36" s="270">
        <f t="shared" si="1"/>
        <v>14130</v>
      </c>
      <c r="C36" s="85">
        <v>5410</v>
      </c>
      <c r="D36" s="82">
        <v>3653</v>
      </c>
      <c r="E36" s="85">
        <v>1682</v>
      </c>
      <c r="F36" s="82">
        <v>1470</v>
      </c>
      <c r="G36" s="85">
        <v>881</v>
      </c>
      <c r="H36" s="82">
        <v>878</v>
      </c>
      <c r="I36" s="85">
        <v>156</v>
      </c>
      <c r="J36" s="164"/>
      <c r="K36" s="165"/>
      <c r="L36" s="319"/>
      <c r="M36" s="165"/>
    </row>
    <row r="37" spans="1:13" ht="21" customHeight="1" thickBot="1">
      <c r="A37" s="11" t="s">
        <v>11</v>
      </c>
      <c r="B37" s="270">
        <f t="shared" si="1"/>
        <v>21003</v>
      </c>
      <c r="C37" s="85">
        <v>9180</v>
      </c>
      <c r="D37" s="82">
        <v>6475</v>
      </c>
      <c r="E37" s="85">
        <v>2149</v>
      </c>
      <c r="F37" s="82">
        <v>1553</v>
      </c>
      <c r="G37" s="85">
        <v>700</v>
      </c>
      <c r="H37" s="82">
        <v>862</v>
      </c>
      <c r="I37" s="85">
        <v>84</v>
      </c>
      <c r="J37" s="164"/>
      <c r="K37" s="165"/>
      <c r="L37" s="319"/>
      <c r="M37" s="165"/>
    </row>
    <row r="38" spans="1:13" ht="21" customHeight="1" thickBot="1">
      <c r="A38" s="11" t="s">
        <v>59</v>
      </c>
      <c r="B38" s="270">
        <f t="shared" si="1"/>
        <v>18009</v>
      </c>
      <c r="C38" s="85">
        <v>5214</v>
      </c>
      <c r="D38" s="82">
        <v>5290</v>
      </c>
      <c r="E38" s="85">
        <v>2272</v>
      </c>
      <c r="F38" s="82">
        <v>2588</v>
      </c>
      <c r="G38" s="85">
        <v>1272</v>
      </c>
      <c r="H38" s="82">
        <v>1157</v>
      </c>
      <c r="I38" s="85">
        <v>216</v>
      </c>
      <c r="J38" s="164"/>
      <c r="K38" s="165"/>
      <c r="L38" s="319"/>
    </row>
    <row r="39" spans="1:13" ht="21" customHeight="1">
      <c r="A39" s="1086"/>
      <c r="B39" s="1086"/>
      <c r="C39" s="1086"/>
      <c r="D39" s="1086"/>
      <c r="E39" s="1086"/>
      <c r="F39" s="86"/>
      <c r="G39" s="86"/>
      <c r="H39" s="86"/>
      <c r="I39" s="86"/>
      <c r="J39" s="164"/>
    </row>
    <row r="40" spans="1:13">
      <c r="A40" s="1063"/>
      <c r="B40" s="1063"/>
      <c r="C40" s="1063"/>
      <c r="D40" s="1063"/>
      <c r="E40" s="1063"/>
    </row>
    <row r="44" spans="1:13" ht="18.75" customHeight="1"/>
  </sheetData>
  <mergeCells count="12">
    <mergeCell ref="A1:I1"/>
    <mergeCell ref="F2:F3"/>
    <mergeCell ref="G2:G3"/>
    <mergeCell ref="H2:H3"/>
    <mergeCell ref="I2:I3"/>
    <mergeCell ref="B2:B3"/>
    <mergeCell ref="A39:E39"/>
    <mergeCell ref="A40:E40"/>
    <mergeCell ref="A2:A3"/>
    <mergeCell ref="C2:C3"/>
    <mergeCell ref="D2:D3"/>
    <mergeCell ref="E2:E3"/>
  </mergeCells>
  <printOptions horizontalCentered="1" verticalCentered="1"/>
  <pageMargins left="0.39370078740157483" right="0.59055118110236227" top="0.19685039370078741" bottom="0.39370078740157483" header="0" footer="0"/>
  <pageSetup paperSize="9" scale="96" orientation="portrait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5E457-338E-4138-B017-8DC630BF8D35}">
  <sheetPr>
    <tabColor rgb="FF9999FF"/>
    <pageSetUpPr fitToPage="1"/>
  </sheetPr>
  <dimension ref="A1:L44"/>
  <sheetViews>
    <sheetView rightToLeft="1" view="pageBreakPreview" zoomScale="60" zoomScaleNormal="100" workbookViewId="0">
      <selection sqref="A1:E1"/>
    </sheetView>
  </sheetViews>
  <sheetFormatPr defaultRowHeight="18"/>
  <cols>
    <col min="1" max="2" width="21.7109375" style="163" customWidth="1"/>
    <col min="3" max="5" width="18.7109375" style="163" customWidth="1"/>
    <col min="6" max="247" width="9.140625" style="163"/>
    <col min="248" max="248" width="16.140625" style="163" customWidth="1"/>
    <col min="249" max="249" width="11.42578125" style="163" bestFit="1" customWidth="1"/>
    <col min="250" max="250" width="9.5703125" style="163" bestFit="1" customWidth="1"/>
    <col min="251" max="251" width="7.7109375" style="163" bestFit="1" customWidth="1"/>
    <col min="252" max="252" width="10.28515625" style="163" customWidth="1"/>
    <col min="253" max="253" width="9.140625" style="163"/>
    <col min="254" max="254" width="10" style="163" bestFit="1" customWidth="1"/>
    <col min="255" max="255" width="11" style="163" bestFit="1" customWidth="1"/>
    <col min="256" max="256" width="12.7109375" style="163" customWidth="1"/>
    <col min="257" max="257" width="12.28515625" style="163" customWidth="1"/>
    <col min="258" max="258" width="14.42578125" style="163" bestFit="1" customWidth="1"/>
    <col min="259" max="259" width="13" style="163" bestFit="1" customWidth="1"/>
    <col min="260" max="260" width="10.5703125" style="163" bestFit="1" customWidth="1"/>
    <col min="261" max="503" width="9.140625" style="163"/>
    <col min="504" max="504" width="16.140625" style="163" customWidth="1"/>
    <col min="505" max="505" width="11.42578125" style="163" bestFit="1" customWidth="1"/>
    <col min="506" max="506" width="9.5703125" style="163" bestFit="1" customWidth="1"/>
    <col min="507" max="507" width="7.7109375" style="163" bestFit="1" customWidth="1"/>
    <col min="508" max="508" width="10.28515625" style="163" customWidth="1"/>
    <col min="509" max="509" width="9.140625" style="163"/>
    <col min="510" max="510" width="10" style="163" bestFit="1" customWidth="1"/>
    <col min="511" max="511" width="11" style="163" bestFit="1" customWidth="1"/>
    <col min="512" max="512" width="12.7109375" style="163" customWidth="1"/>
    <col min="513" max="513" width="12.28515625" style="163" customWidth="1"/>
    <col min="514" max="514" width="14.42578125" style="163" bestFit="1" customWidth="1"/>
    <col min="515" max="515" width="13" style="163" bestFit="1" customWidth="1"/>
    <col min="516" max="516" width="10.5703125" style="163" bestFit="1" customWidth="1"/>
    <col min="517" max="759" width="9.140625" style="163"/>
    <col min="760" max="760" width="16.140625" style="163" customWidth="1"/>
    <col min="761" max="761" width="11.42578125" style="163" bestFit="1" customWidth="1"/>
    <col min="762" max="762" width="9.5703125" style="163" bestFit="1" customWidth="1"/>
    <col min="763" max="763" width="7.7109375" style="163" bestFit="1" customWidth="1"/>
    <col min="764" max="764" width="10.28515625" style="163" customWidth="1"/>
    <col min="765" max="765" width="9.140625" style="163"/>
    <col min="766" max="766" width="10" style="163" bestFit="1" customWidth="1"/>
    <col min="767" max="767" width="11" style="163" bestFit="1" customWidth="1"/>
    <col min="768" max="768" width="12.7109375" style="163" customWidth="1"/>
    <col min="769" max="769" width="12.28515625" style="163" customWidth="1"/>
    <col min="770" max="770" width="14.42578125" style="163" bestFit="1" customWidth="1"/>
    <col min="771" max="771" width="13" style="163" bestFit="1" customWidth="1"/>
    <col min="772" max="772" width="10.5703125" style="163" bestFit="1" customWidth="1"/>
    <col min="773" max="1015" width="9.140625" style="163"/>
    <col min="1016" max="1016" width="16.140625" style="163" customWidth="1"/>
    <col min="1017" max="1017" width="11.42578125" style="163" bestFit="1" customWidth="1"/>
    <col min="1018" max="1018" width="9.5703125" style="163" bestFit="1" customWidth="1"/>
    <col min="1019" max="1019" width="7.7109375" style="163" bestFit="1" customWidth="1"/>
    <col min="1020" max="1020" width="10.28515625" style="163" customWidth="1"/>
    <col min="1021" max="1021" width="9.140625" style="163"/>
    <col min="1022" max="1022" width="10" style="163" bestFit="1" customWidth="1"/>
    <col min="1023" max="1023" width="11" style="163" bestFit="1" customWidth="1"/>
    <col min="1024" max="1024" width="12.7109375" style="163" customWidth="1"/>
    <col min="1025" max="1025" width="12.28515625" style="163" customWidth="1"/>
    <col min="1026" max="1026" width="14.42578125" style="163" bestFit="1" customWidth="1"/>
    <col min="1027" max="1027" width="13" style="163" bestFit="1" customWidth="1"/>
    <col min="1028" max="1028" width="10.5703125" style="163" bestFit="1" customWidth="1"/>
    <col min="1029" max="1271" width="9.140625" style="163"/>
    <col min="1272" max="1272" width="16.140625" style="163" customWidth="1"/>
    <col min="1273" max="1273" width="11.42578125" style="163" bestFit="1" customWidth="1"/>
    <col min="1274" max="1274" width="9.5703125" style="163" bestFit="1" customWidth="1"/>
    <col min="1275" max="1275" width="7.7109375" style="163" bestFit="1" customWidth="1"/>
    <col min="1276" max="1276" width="10.28515625" style="163" customWidth="1"/>
    <col min="1277" max="1277" width="9.140625" style="163"/>
    <col min="1278" max="1278" width="10" style="163" bestFit="1" customWidth="1"/>
    <col min="1279" max="1279" width="11" style="163" bestFit="1" customWidth="1"/>
    <col min="1280" max="1280" width="12.7109375" style="163" customWidth="1"/>
    <col min="1281" max="1281" width="12.28515625" style="163" customWidth="1"/>
    <col min="1282" max="1282" width="14.42578125" style="163" bestFit="1" customWidth="1"/>
    <col min="1283" max="1283" width="13" style="163" bestFit="1" customWidth="1"/>
    <col min="1284" max="1284" width="10.5703125" style="163" bestFit="1" customWidth="1"/>
    <col min="1285" max="1527" width="9.140625" style="163"/>
    <col min="1528" max="1528" width="16.140625" style="163" customWidth="1"/>
    <col min="1529" max="1529" width="11.42578125" style="163" bestFit="1" customWidth="1"/>
    <col min="1530" max="1530" width="9.5703125" style="163" bestFit="1" customWidth="1"/>
    <col min="1531" max="1531" width="7.7109375" style="163" bestFit="1" customWidth="1"/>
    <col min="1532" max="1532" width="10.28515625" style="163" customWidth="1"/>
    <col min="1533" max="1533" width="9.140625" style="163"/>
    <col min="1534" max="1534" width="10" style="163" bestFit="1" customWidth="1"/>
    <col min="1535" max="1535" width="11" style="163" bestFit="1" customWidth="1"/>
    <col min="1536" max="1536" width="12.7109375" style="163" customWidth="1"/>
    <col min="1537" max="1537" width="12.28515625" style="163" customWidth="1"/>
    <col min="1538" max="1538" width="14.42578125" style="163" bestFit="1" customWidth="1"/>
    <col min="1539" max="1539" width="13" style="163" bestFit="1" customWidth="1"/>
    <col min="1540" max="1540" width="10.5703125" style="163" bestFit="1" customWidth="1"/>
    <col min="1541" max="1783" width="9.140625" style="163"/>
    <col min="1784" max="1784" width="16.140625" style="163" customWidth="1"/>
    <col min="1785" max="1785" width="11.42578125" style="163" bestFit="1" customWidth="1"/>
    <col min="1786" max="1786" width="9.5703125" style="163" bestFit="1" customWidth="1"/>
    <col min="1787" max="1787" width="7.7109375" style="163" bestFit="1" customWidth="1"/>
    <col min="1788" max="1788" width="10.28515625" style="163" customWidth="1"/>
    <col min="1789" max="1789" width="9.140625" style="163"/>
    <col min="1790" max="1790" width="10" style="163" bestFit="1" customWidth="1"/>
    <col min="1791" max="1791" width="11" style="163" bestFit="1" customWidth="1"/>
    <col min="1792" max="1792" width="12.7109375" style="163" customWidth="1"/>
    <col min="1793" max="1793" width="12.28515625" style="163" customWidth="1"/>
    <col min="1794" max="1794" width="14.42578125" style="163" bestFit="1" customWidth="1"/>
    <col min="1795" max="1795" width="13" style="163" bestFit="1" customWidth="1"/>
    <col min="1796" max="1796" width="10.5703125" style="163" bestFit="1" customWidth="1"/>
    <col min="1797" max="2039" width="9.140625" style="163"/>
    <col min="2040" max="2040" width="16.140625" style="163" customWidth="1"/>
    <col min="2041" max="2041" width="11.42578125" style="163" bestFit="1" customWidth="1"/>
    <col min="2042" max="2042" width="9.5703125" style="163" bestFit="1" customWidth="1"/>
    <col min="2043" max="2043" width="7.7109375" style="163" bestFit="1" customWidth="1"/>
    <col min="2044" max="2044" width="10.28515625" style="163" customWidth="1"/>
    <col min="2045" max="2045" width="9.140625" style="163"/>
    <col min="2046" max="2046" width="10" style="163" bestFit="1" customWidth="1"/>
    <col min="2047" max="2047" width="11" style="163" bestFit="1" customWidth="1"/>
    <col min="2048" max="2048" width="12.7109375" style="163" customWidth="1"/>
    <col min="2049" max="2049" width="12.28515625" style="163" customWidth="1"/>
    <col min="2050" max="2050" width="14.42578125" style="163" bestFit="1" customWidth="1"/>
    <col min="2051" max="2051" width="13" style="163" bestFit="1" customWidth="1"/>
    <col min="2052" max="2052" width="10.5703125" style="163" bestFit="1" customWidth="1"/>
    <col min="2053" max="2295" width="9.140625" style="163"/>
    <col min="2296" max="2296" width="16.140625" style="163" customWidth="1"/>
    <col min="2297" max="2297" width="11.42578125" style="163" bestFit="1" customWidth="1"/>
    <col min="2298" max="2298" width="9.5703125" style="163" bestFit="1" customWidth="1"/>
    <col min="2299" max="2299" width="7.7109375" style="163" bestFit="1" customWidth="1"/>
    <col min="2300" max="2300" width="10.28515625" style="163" customWidth="1"/>
    <col min="2301" max="2301" width="9.140625" style="163"/>
    <col min="2302" max="2302" width="10" style="163" bestFit="1" customWidth="1"/>
    <col min="2303" max="2303" width="11" style="163" bestFit="1" customWidth="1"/>
    <col min="2304" max="2304" width="12.7109375" style="163" customWidth="1"/>
    <col min="2305" max="2305" width="12.28515625" style="163" customWidth="1"/>
    <col min="2306" max="2306" width="14.42578125" style="163" bestFit="1" customWidth="1"/>
    <col min="2307" max="2307" width="13" style="163" bestFit="1" customWidth="1"/>
    <col min="2308" max="2308" width="10.5703125" style="163" bestFit="1" customWidth="1"/>
    <col min="2309" max="2551" width="9.140625" style="163"/>
    <col min="2552" max="2552" width="16.140625" style="163" customWidth="1"/>
    <col min="2553" max="2553" width="11.42578125" style="163" bestFit="1" customWidth="1"/>
    <col min="2554" max="2554" width="9.5703125" style="163" bestFit="1" customWidth="1"/>
    <col min="2555" max="2555" width="7.7109375" style="163" bestFit="1" customWidth="1"/>
    <col min="2556" max="2556" width="10.28515625" style="163" customWidth="1"/>
    <col min="2557" max="2557" width="9.140625" style="163"/>
    <col min="2558" max="2558" width="10" style="163" bestFit="1" customWidth="1"/>
    <col min="2559" max="2559" width="11" style="163" bestFit="1" customWidth="1"/>
    <col min="2560" max="2560" width="12.7109375" style="163" customWidth="1"/>
    <col min="2561" max="2561" width="12.28515625" style="163" customWidth="1"/>
    <col min="2562" max="2562" width="14.42578125" style="163" bestFit="1" customWidth="1"/>
    <col min="2563" max="2563" width="13" style="163" bestFit="1" customWidth="1"/>
    <col min="2564" max="2564" width="10.5703125" style="163" bestFit="1" customWidth="1"/>
    <col min="2565" max="2807" width="9.140625" style="163"/>
    <col min="2808" max="2808" width="16.140625" style="163" customWidth="1"/>
    <col min="2809" max="2809" width="11.42578125" style="163" bestFit="1" customWidth="1"/>
    <col min="2810" max="2810" width="9.5703125" style="163" bestFit="1" customWidth="1"/>
    <col min="2811" max="2811" width="7.7109375" style="163" bestFit="1" customWidth="1"/>
    <col min="2812" max="2812" width="10.28515625" style="163" customWidth="1"/>
    <col min="2813" max="2813" width="9.140625" style="163"/>
    <col min="2814" max="2814" width="10" style="163" bestFit="1" customWidth="1"/>
    <col min="2815" max="2815" width="11" style="163" bestFit="1" customWidth="1"/>
    <col min="2816" max="2816" width="12.7109375" style="163" customWidth="1"/>
    <col min="2817" max="2817" width="12.28515625" style="163" customWidth="1"/>
    <col min="2818" max="2818" width="14.42578125" style="163" bestFit="1" customWidth="1"/>
    <col min="2819" max="2819" width="13" style="163" bestFit="1" customWidth="1"/>
    <col min="2820" max="2820" width="10.5703125" style="163" bestFit="1" customWidth="1"/>
    <col min="2821" max="3063" width="9.140625" style="163"/>
    <col min="3064" max="3064" width="16.140625" style="163" customWidth="1"/>
    <col min="3065" max="3065" width="11.42578125" style="163" bestFit="1" customWidth="1"/>
    <col min="3066" max="3066" width="9.5703125" style="163" bestFit="1" customWidth="1"/>
    <col min="3067" max="3067" width="7.7109375" style="163" bestFit="1" customWidth="1"/>
    <col min="3068" max="3068" width="10.28515625" style="163" customWidth="1"/>
    <col min="3069" max="3069" width="9.140625" style="163"/>
    <col min="3070" max="3070" width="10" style="163" bestFit="1" customWidth="1"/>
    <col min="3071" max="3071" width="11" style="163" bestFit="1" customWidth="1"/>
    <col min="3072" max="3072" width="12.7109375" style="163" customWidth="1"/>
    <col min="3073" max="3073" width="12.28515625" style="163" customWidth="1"/>
    <col min="3074" max="3074" width="14.42578125" style="163" bestFit="1" customWidth="1"/>
    <col min="3075" max="3075" width="13" style="163" bestFit="1" customWidth="1"/>
    <col min="3076" max="3076" width="10.5703125" style="163" bestFit="1" customWidth="1"/>
    <col min="3077" max="3319" width="9.140625" style="163"/>
    <col min="3320" max="3320" width="16.140625" style="163" customWidth="1"/>
    <col min="3321" max="3321" width="11.42578125" style="163" bestFit="1" customWidth="1"/>
    <col min="3322" max="3322" width="9.5703125" style="163" bestFit="1" customWidth="1"/>
    <col min="3323" max="3323" width="7.7109375" style="163" bestFit="1" customWidth="1"/>
    <col min="3324" max="3324" width="10.28515625" style="163" customWidth="1"/>
    <col min="3325" max="3325" width="9.140625" style="163"/>
    <col min="3326" max="3326" width="10" style="163" bestFit="1" customWidth="1"/>
    <col min="3327" max="3327" width="11" style="163" bestFit="1" customWidth="1"/>
    <col min="3328" max="3328" width="12.7109375" style="163" customWidth="1"/>
    <col min="3329" max="3329" width="12.28515625" style="163" customWidth="1"/>
    <col min="3330" max="3330" width="14.42578125" style="163" bestFit="1" customWidth="1"/>
    <col min="3331" max="3331" width="13" style="163" bestFit="1" customWidth="1"/>
    <col min="3332" max="3332" width="10.5703125" style="163" bestFit="1" customWidth="1"/>
    <col min="3333" max="3575" width="9.140625" style="163"/>
    <col min="3576" max="3576" width="16.140625" style="163" customWidth="1"/>
    <col min="3577" max="3577" width="11.42578125" style="163" bestFit="1" customWidth="1"/>
    <col min="3578" max="3578" width="9.5703125" style="163" bestFit="1" customWidth="1"/>
    <col min="3579" max="3579" width="7.7109375" style="163" bestFit="1" customWidth="1"/>
    <col min="3580" max="3580" width="10.28515625" style="163" customWidth="1"/>
    <col min="3581" max="3581" width="9.140625" style="163"/>
    <col min="3582" max="3582" width="10" style="163" bestFit="1" customWidth="1"/>
    <col min="3583" max="3583" width="11" style="163" bestFit="1" customWidth="1"/>
    <col min="3584" max="3584" width="12.7109375" style="163" customWidth="1"/>
    <col min="3585" max="3585" width="12.28515625" style="163" customWidth="1"/>
    <col min="3586" max="3586" width="14.42578125" style="163" bestFit="1" customWidth="1"/>
    <col min="3587" max="3587" width="13" style="163" bestFit="1" customWidth="1"/>
    <col min="3588" max="3588" width="10.5703125" style="163" bestFit="1" customWidth="1"/>
    <col min="3589" max="3831" width="9.140625" style="163"/>
    <col min="3832" max="3832" width="16.140625" style="163" customWidth="1"/>
    <col min="3833" max="3833" width="11.42578125" style="163" bestFit="1" customWidth="1"/>
    <col min="3834" max="3834" width="9.5703125" style="163" bestFit="1" customWidth="1"/>
    <col min="3835" max="3835" width="7.7109375" style="163" bestFit="1" customWidth="1"/>
    <col min="3836" max="3836" width="10.28515625" style="163" customWidth="1"/>
    <col min="3837" max="3837" width="9.140625" style="163"/>
    <col min="3838" max="3838" width="10" style="163" bestFit="1" customWidth="1"/>
    <col min="3839" max="3839" width="11" style="163" bestFit="1" customWidth="1"/>
    <col min="3840" max="3840" width="12.7109375" style="163" customWidth="1"/>
    <col min="3841" max="3841" width="12.28515625" style="163" customWidth="1"/>
    <col min="3842" max="3842" width="14.42578125" style="163" bestFit="1" customWidth="1"/>
    <col min="3843" max="3843" width="13" style="163" bestFit="1" customWidth="1"/>
    <col min="3844" max="3844" width="10.5703125" style="163" bestFit="1" customWidth="1"/>
    <col min="3845" max="4087" width="9.140625" style="163"/>
    <col min="4088" max="4088" width="16.140625" style="163" customWidth="1"/>
    <col min="4089" max="4089" width="11.42578125" style="163" bestFit="1" customWidth="1"/>
    <col min="4090" max="4090" width="9.5703125" style="163" bestFit="1" customWidth="1"/>
    <col min="4091" max="4091" width="7.7109375" style="163" bestFit="1" customWidth="1"/>
    <col min="4092" max="4092" width="10.28515625" style="163" customWidth="1"/>
    <col min="4093" max="4093" width="9.140625" style="163"/>
    <col min="4094" max="4094" width="10" style="163" bestFit="1" customWidth="1"/>
    <col min="4095" max="4095" width="11" style="163" bestFit="1" customWidth="1"/>
    <col min="4096" max="4096" width="12.7109375" style="163" customWidth="1"/>
    <col min="4097" max="4097" width="12.28515625" style="163" customWidth="1"/>
    <col min="4098" max="4098" width="14.42578125" style="163" bestFit="1" customWidth="1"/>
    <col min="4099" max="4099" width="13" style="163" bestFit="1" customWidth="1"/>
    <col min="4100" max="4100" width="10.5703125" style="163" bestFit="1" customWidth="1"/>
    <col min="4101" max="4343" width="9.140625" style="163"/>
    <col min="4344" max="4344" width="16.140625" style="163" customWidth="1"/>
    <col min="4345" max="4345" width="11.42578125" style="163" bestFit="1" customWidth="1"/>
    <col min="4346" max="4346" width="9.5703125" style="163" bestFit="1" customWidth="1"/>
    <col min="4347" max="4347" width="7.7109375" style="163" bestFit="1" customWidth="1"/>
    <col min="4348" max="4348" width="10.28515625" style="163" customWidth="1"/>
    <col min="4349" max="4349" width="9.140625" style="163"/>
    <col min="4350" max="4350" width="10" style="163" bestFit="1" customWidth="1"/>
    <col min="4351" max="4351" width="11" style="163" bestFit="1" customWidth="1"/>
    <col min="4352" max="4352" width="12.7109375" style="163" customWidth="1"/>
    <col min="4353" max="4353" width="12.28515625" style="163" customWidth="1"/>
    <col min="4354" max="4354" width="14.42578125" style="163" bestFit="1" customWidth="1"/>
    <col min="4355" max="4355" width="13" style="163" bestFit="1" customWidth="1"/>
    <col min="4356" max="4356" width="10.5703125" style="163" bestFit="1" customWidth="1"/>
    <col min="4357" max="4599" width="9.140625" style="163"/>
    <col min="4600" max="4600" width="16.140625" style="163" customWidth="1"/>
    <col min="4601" max="4601" width="11.42578125" style="163" bestFit="1" customWidth="1"/>
    <col min="4602" max="4602" width="9.5703125" style="163" bestFit="1" customWidth="1"/>
    <col min="4603" max="4603" width="7.7109375" style="163" bestFit="1" customWidth="1"/>
    <col min="4604" max="4604" width="10.28515625" style="163" customWidth="1"/>
    <col min="4605" max="4605" width="9.140625" style="163"/>
    <col min="4606" max="4606" width="10" style="163" bestFit="1" customWidth="1"/>
    <col min="4607" max="4607" width="11" style="163" bestFit="1" customWidth="1"/>
    <col min="4608" max="4608" width="12.7109375" style="163" customWidth="1"/>
    <col min="4609" max="4609" width="12.28515625" style="163" customWidth="1"/>
    <col min="4610" max="4610" width="14.42578125" style="163" bestFit="1" customWidth="1"/>
    <col min="4611" max="4611" width="13" style="163" bestFit="1" customWidth="1"/>
    <col min="4612" max="4612" width="10.5703125" style="163" bestFit="1" customWidth="1"/>
    <col min="4613" max="4855" width="9.140625" style="163"/>
    <col min="4856" max="4856" width="16.140625" style="163" customWidth="1"/>
    <col min="4857" max="4857" width="11.42578125" style="163" bestFit="1" customWidth="1"/>
    <col min="4858" max="4858" width="9.5703125" style="163" bestFit="1" customWidth="1"/>
    <col min="4859" max="4859" width="7.7109375" style="163" bestFit="1" customWidth="1"/>
    <col min="4860" max="4860" width="10.28515625" style="163" customWidth="1"/>
    <col min="4861" max="4861" width="9.140625" style="163"/>
    <col min="4862" max="4862" width="10" style="163" bestFit="1" customWidth="1"/>
    <col min="4863" max="4863" width="11" style="163" bestFit="1" customWidth="1"/>
    <col min="4864" max="4864" width="12.7109375" style="163" customWidth="1"/>
    <col min="4865" max="4865" width="12.28515625" style="163" customWidth="1"/>
    <col min="4866" max="4866" width="14.42578125" style="163" bestFit="1" customWidth="1"/>
    <col min="4867" max="4867" width="13" style="163" bestFit="1" customWidth="1"/>
    <col min="4868" max="4868" width="10.5703125" style="163" bestFit="1" customWidth="1"/>
    <col min="4869" max="5111" width="9.140625" style="163"/>
    <col min="5112" max="5112" width="16.140625" style="163" customWidth="1"/>
    <col min="5113" max="5113" width="11.42578125" style="163" bestFit="1" customWidth="1"/>
    <col min="5114" max="5114" width="9.5703125" style="163" bestFit="1" customWidth="1"/>
    <col min="5115" max="5115" width="7.7109375" style="163" bestFit="1" customWidth="1"/>
    <col min="5116" max="5116" width="10.28515625" style="163" customWidth="1"/>
    <col min="5117" max="5117" width="9.140625" style="163"/>
    <col min="5118" max="5118" width="10" style="163" bestFit="1" customWidth="1"/>
    <col min="5119" max="5119" width="11" style="163" bestFit="1" customWidth="1"/>
    <col min="5120" max="5120" width="12.7109375" style="163" customWidth="1"/>
    <col min="5121" max="5121" width="12.28515625" style="163" customWidth="1"/>
    <col min="5122" max="5122" width="14.42578125" style="163" bestFit="1" customWidth="1"/>
    <col min="5123" max="5123" width="13" style="163" bestFit="1" customWidth="1"/>
    <col min="5124" max="5124" width="10.5703125" style="163" bestFit="1" customWidth="1"/>
    <col min="5125" max="5367" width="9.140625" style="163"/>
    <col min="5368" max="5368" width="16.140625" style="163" customWidth="1"/>
    <col min="5369" max="5369" width="11.42578125" style="163" bestFit="1" customWidth="1"/>
    <col min="5370" max="5370" width="9.5703125" style="163" bestFit="1" customWidth="1"/>
    <col min="5371" max="5371" width="7.7109375" style="163" bestFit="1" customWidth="1"/>
    <col min="5372" max="5372" width="10.28515625" style="163" customWidth="1"/>
    <col min="5373" max="5373" width="9.140625" style="163"/>
    <col min="5374" max="5374" width="10" style="163" bestFit="1" customWidth="1"/>
    <col min="5375" max="5375" width="11" style="163" bestFit="1" customWidth="1"/>
    <col min="5376" max="5376" width="12.7109375" style="163" customWidth="1"/>
    <col min="5377" max="5377" width="12.28515625" style="163" customWidth="1"/>
    <col min="5378" max="5378" width="14.42578125" style="163" bestFit="1" customWidth="1"/>
    <col min="5379" max="5379" width="13" style="163" bestFit="1" customWidth="1"/>
    <col min="5380" max="5380" width="10.5703125" style="163" bestFit="1" customWidth="1"/>
    <col min="5381" max="5623" width="9.140625" style="163"/>
    <col min="5624" max="5624" width="16.140625" style="163" customWidth="1"/>
    <col min="5625" max="5625" width="11.42578125" style="163" bestFit="1" customWidth="1"/>
    <col min="5626" max="5626" width="9.5703125" style="163" bestFit="1" customWidth="1"/>
    <col min="5627" max="5627" width="7.7109375" style="163" bestFit="1" customWidth="1"/>
    <col min="5628" max="5628" width="10.28515625" style="163" customWidth="1"/>
    <col min="5629" max="5629" width="9.140625" style="163"/>
    <col min="5630" max="5630" width="10" style="163" bestFit="1" customWidth="1"/>
    <col min="5631" max="5631" width="11" style="163" bestFit="1" customWidth="1"/>
    <col min="5632" max="5632" width="12.7109375" style="163" customWidth="1"/>
    <col min="5633" max="5633" width="12.28515625" style="163" customWidth="1"/>
    <col min="5634" max="5634" width="14.42578125" style="163" bestFit="1" customWidth="1"/>
    <col min="5635" max="5635" width="13" style="163" bestFit="1" customWidth="1"/>
    <col min="5636" max="5636" width="10.5703125" style="163" bestFit="1" customWidth="1"/>
    <col min="5637" max="5879" width="9.140625" style="163"/>
    <col min="5880" max="5880" width="16.140625" style="163" customWidth="1"/>
    <col min="5881" max="5881" width="11.42578125" style="163" bestFit="1" customWidth="1"/>
    <col min="5882" max="5882" width="9.5703125" style="163" bestFit="1" customWidth="1"/>
    <col min="5883" max="5883" width="7.7109375" style="163" bestFit="1" customWidth="1"/>
    <col min="5884" max="5884" width="10.28515625" style="163" customWidth="1"/>
    <col min="5885" max="5885" width="9.140625" style="163"/>
    <col min="5886" max="5886" width="10" style="163" bestFit="1" customWidth="1"/>
    <col min="5887" max="5887" width="11" style="163" bestFit="1" customWidth="1"/>
    <col min="5888" max="5888" width="12.7109375" style="163" customWidth="1"/>
    <col min="5889" max="5889" width="12.28515625" style="163" customWidth="1"/>
    <col min="5890" max="5890" width="14.42578125" style="163" bestFit="1" customWidth="1"/>
    <col min="5891" max="5891" width="13" style="163" bestFit="1" customWidth="1"/>
    <col min="5892" max="5892" width="10.5703125" style="163" bestFit="1" customWidth="1"/>
    <col min="5893" max="6135" width="9.140625" style="163"/>
    <col min="6136" max="6136" width="16.140625" style="163" customWidth="1"/>
    <col min="6137" max="6137" width="11.42578125" style="163" bestFit="1" customWidth="1"/>
    <col min="6138" max="6138" width="9.5703125" style="163" bestFit="1" customWidth="1"/>
    <col min="6139" max="6139" width="7.7109375" style="163" bestFit="1" customWidth="1"/>
    <col min="6140" max="6140" width="10.28515625" style="163" customWidth="1"/>
    <col min="6141" max="6141" width="9.140625" style="163"/>
    <col min="6142" max="6142" width="10" style="163" bestFit="1" customWidth="1"/>
    <col min="6143" max="6143" width="11" style="163" bestFit="1" customWidth="1"/>
    <col min="6144" max="6144" width="12.7109375" style="163" customWidth="1"/>
    <col min="6145" max="6145" width="12.28515625" style="163" customWidth="1"/>
    <col min="6146" max="6146" width="14.42578125" style="163" bestFit="1" customWidth="1"/>
    <col min="6147" max="6147" width="13" style="163" bestFit="1" customWidth="1"/>
    <col min="6148" max="6148" width="10.5703125" style="163" bestFit="1" customWidth="1"/>
    <col min="6149" max="6391" width="9.140625" style="163"/>
    <col min="6392" max="6392" width="16.140625" style="163" customWidth="1"/>
    <col min="6393" max="6393" width="11.42578125" style="163" bestFit="1" customWidth="1"/>
    <col min="6394" max="6394" width="9.5703125" style="163" bestFit="1" customWidth="1"/>
    <col min="6395" max="6395" width="7.7109375" style="163" bestFit="1" customWidth="1"/>
    <col min="6396" max="6396" width="10.28515625" style="163" customWidth="1"/>
    <col min="6397" max="6397" width="9.140625" style="163"/>
    <col min="6398" max="6398" width="10" style="163" bestFit="1" customWidth="1"/>
    <col min="6399" max="6399" width="11" style="163" bestFit="1" customWidth="1"/>
    <col min="6400" max="6400" width="12.7109375" style="163" customWidth="1"/>
    <col min="6401" max="6401" width="12.28515625" style="163" customWidth="1"/>
    <col min="6402" max="6402" width="14.42578125" style="163" bestFit="1" customWidth="1"/>
    <col min="6403" max="6403" width="13" style="163" bestFit="1" customWidth="1"/>
    <col min="6404" max="6404" width="10.5703125" style="163" bestFit="1" customWidth="1"/>
    <col min="6405" max="6647" width="9.140625" style="163"/>
    <col min="6648" max="6648" width="16.140625" style="163" customWidth="1"/>
    <col min="6649" max="6649" width="11.42578125" style="163" bestFit="1" customWidth="1"/>
    <col min="6650" max="6650" width="9.5703125" style="163" bestFit="1" customWidth="1"/>
    <col min="6651" max="6651" width="7.7109375" style="163" bestFit="1" customWidth="1"/>
    <col min="6652" max="6652" width="10.28515625" style="163" customWidth="1"/>
    <col min="6653" max="6653" width="9.140625" style="163"/>
    <col min="6654" max="6654" width="10" style="163" bestFit="1" customWidth="1"/>
    <col min="6655" max="6655" width="11" style="163" bestFit="1" customWidth="1"/>
    <col min="6656" max="6656" width="12.7109375" style="163" customWidth="1"/>
    <col min="6657" max="6657" width="12.28515625" style="163" customWidth="1"/>
    <col min="6658" max="6658" width="14.42578125" style="163" bestFit="1" customWidth="1"/>
    <col min="6659" max="6659" width="13" style="163" bestFit="1" customWidth="1"/>
    <col min="6660" max="6660" width="10.5703125" style="163" bestFit="1" customWidth="1"/>
    <col min="6661" max="6903" width="9.140625" style="163"/>
    <col min="6904" max="6904" width="16.140625" style="163" customWidth="1"/>
    <col min="6905" max="6905" width="11.42578125" style="163" bestFit="1" customWidth="1"/>
    <col min="6906" max="6906" width="9.5703125" style="163" bestFit="1" customWidth="1"/>
    <col min="6907" max="6907" width="7.7109375" style="163" bestFit="1" customWidth="1"/>
    <col min="6908" max="6908" width="10.28515625" style="163" customWidth="1"/>
    <col min="6909" max="6909" width="9.140625" style="163"/>
    <col min="6910" max="6910" width="10" style="163" bestFit="1" customWidth="1"/>
    <col min="6911" max="6911" width="11" style="163" bestFit="1" customWidth="1"/>
    <col min="6912" max="6912" width="12.7109375" style="163" customWidth="1"/>
    <col min="6913" max="6913" width="12.28515625" style="163" customWidth="1"/>
    <col min="6914" max="6914" width="14.42578125" style="163" bestFit="1" customWidth="1"/>
    <col min="6915" max="6915" width="13" style="163" bestFit="1" customWidth="1"/>
    <col min="6916" max="6916" width="10.5703125" style="163" bestFit="1" customWidth="1"/>
    <col min="6917" max="7159" width="9.140625" style="163"/>
    <col min="7160" max="7160" width="16.140625" style="163" customWidth="1"/>
    <col min="7161" max="7161" width="11.42578125" style="163" bestFit="1" customWidth="1"/>
    <col min="7162" max="7162" width="9.5703125" style="163" bestFit="1" customWidth="1"/>
    <col min="7163" max="7163" width="7.7109375" style="163" bestFit="1" customWidth="1"/>
    <col min="7164" max="7164" width="10.28515625" style="163" customWidth="1"/>
    <col min="7165" max="7165" width="9.140625" style="163"/>
    <col min="7166" max="7166" width="10" style="163" bestFit="1" customWidth="1"/>
    <col min="7167" max="7167" width="11" style="163" bestFit="1" customWidth="1"/>
    <col min="7168" max="7168" width="12.7109375" style="163" customWidth="1"/>
    <col min="7169" max="7169" width="12.28515625" style="163" customWidth="1"/>
    <col min="7170" max="7170" width="14.42578125" style="163" bestFit="1" customWidth="1"/>
    <col min="7171" max="7171" width="13" style="163" bestFit="1" customWidth="1"/>
    <col min="7172" max="7172" width="10.5703125" style="163" bestFit="1" customWidth="1"/>
    <col min="7173" max="7415" width="9.140625" style="163"/>
    <col min="7416" max="7416" width="16.140625" style="163" customWidth="1"/>
    <col min="7417" max="7417" width="11.42578125" style="163" bestFit="1" customWidth="1"/>
    <col min="7418" max="7418" width="9.5703125" style="163" bestFit="1" customWidth="1"/>
    <col min="7419" max="7419" width="7.7109375" style="163" bestFit="1" customWidth="1"/>
    <col min="7420" max="7420" width="10.28515625" style="163" customWidth="1"/>
    <col min="7421" max="7421" width="9.140625" style="163"/>
    <col min="7422" max="7422" width="10" style="163" bestFit="1" customWidth="1"/>
    <col min="7423" max="7423" width="11" style="163" bestFit="1" customWidth="1"/>
    <col min="7424" max="7424" width="12.7109375" style="163" customWidth="1"/>
    <col min="7425" max="7425" width="12.28515625" style="163" customWidth="1"/>
    <col min="7426" max="7426" width="14.42578125" style="163" bestFit="1" customWidth="1"/>
    <col min="7427" max="7427" width="13" style="163" bestFit="1" customWidth="1"/>
    <col min="7428" max="7428" width="10.5703125" style="163" bestFit="1" customWidth="1"/>
    <col min="7429" max="7671" width="9.140625" style="163"/>
    <col min="7672" max="7672" width="16.140625" style="163" customWidth="1"/>
    <col min="7673" max="7673" width="11.42578125" style="163" bestFit="1" customWidth="1"/>
    <col min="7674" max="7674" width="9.5703125" style="163" bestFit="1" customWidth="1"/>
    <col min="7675" max="7675" width="7.7109375" style="163" bestFit="1" customWidth="1"/>
    <col min="7676" max="7676" width="10.28515625" style="163" customWidth="1"/>
    <col min="7677" max="7677" width="9.140625" style="163"/>
    <col min="7678" max="7678" width="10" style="163" bestFit="1" customWidth="1"/>
    <col min="7679" max="7679" width="11" style="163" bestFit="1" customWidth="1"/>
    <col min="7680" max="7680" width="12.7109375" style="163" customWidth="1"/>
    <col min="7681" max="7681" width="12.28515625" style="163" customWidth="1"/>
    <col min="7682" max="7682" width="14.42578125" style="163" bestFit="1" customWidth="1"/>
    <col min="7683" max="7683" width="13" style="163" bestFit="1" customWidth="1"/>
    <col min="7684" max="7684" width="10.5703125" style="163" bestFit="1" customWidth="1"/>
    <col min="7685" max="7927" width="9.140625" style="163"/>
    <col min="7928" max="7928" width="16.140625" style="163" customWidth="1"/>
    <col min="7929" max="7929" width="11.42578125" style="163" bestFit="1" customWidth="1"/>
    <col min="7930" max="7930" width="9.5703125" style="163" bestFit="1" customWidth="1"/>
    <col min="7931" max="7931" width="7.7109375" style="163" bestFit="1" customWidth="1"/>
    <col min="7932" max="7932" width="10.28515625" style="163" customWidth="1"/>
    <col min="7933" max="7933" width="9.140625" style="163"/>
    <col min="7934" max="7934" width="10" style="163" bestFit="1" customWidth="1"/>
    <col min="7935" max="7935" width="11" style="163" bestFit="1" customWidth="1"/>
    <col min="7936" max="7936" width="12.7109375" style="163" customWidth="1"/>
    <col min="7937" max="7937" width="12.28515625" style="163" customWidth="1"/>
    <col min="7938" max="7938" width="14.42578125" style="163" bestFit="1" customWidth="1"/>
    <col min="7939" max="7939" width="13" style="163" bestFit="1" customWidth="1"/>
    <col min="7940" max="7940" width="10.5703125" style="163" bestFit="1" customWidth="1"/>
    <col min="7941" max="8183" width="9.140625" style="163"/>
    <col min="8184" max="8184" width="16.140625" style="163" customWidth="1"/>
    <col min="8185" max="8185" width="11.42578125" style="163" bestFit="1" customWidth="1"/>
    <col min="8186" max="8186" width="9.5703125" style="163" bestFit="1" customWidth="1"/>
    <col min="8187" max="8187" width="7.7109375" style="163" bestFit="1" customWidth="1"/>
    <col min="8188" max="8188" width="10.28515625" style="163" customWidth="1"/>
    <col min="8189" max="8189" width="9.140625" style="163"/>
    <col min="8190" max="8190" width="10" style="163" bestFit="1" customWidth="1"/>
    <col min="8191" max="8191" width="11" style="163" bestFit="1" customWidth="1"/>
    <col min="8192" max="8192" width="12.7109375" style="163" customWidth="1"/>
    <col min="8193" max="8193" width="12.28515625" style="163" customWidth="1"/>
    <col min="8194" max="8194" width="14.42578125" style="163" bestFit="1" customWidth="1"/>
    <col min="8195" max="8195" width="13" style="163" bestFit="1" customWidth="1"/>
    <col min="8196" max="8196" width="10.5703125" style="163" bestFit="1" customWidth="1"/>
    <col min="8197" max="8439" width="9.140625" style="163"/>
    <col min="8440" max="8440" width="16.140625" style="163" customWidth="1"/>
    <col min="8441" max="8441" width="11.42578125" style="163" bestFit="1" customWidth="1"/>
    <col min="8442" max="8442" width="9.5703125" style="163" bestFit="1" customWidth="1"/>
    <col min="8443" max="8443" width="7.7109375" style="163" bestFit="1" customWidth="1"/>
    <col min="8444" max="8444" width="10.28515625" style="163" customWidth="1"/>
    <col min="8445" max="8445" width="9.140625" style="163"/>
    <col min="8446" max="8446" width="10" style="163" bestFit="1" customWidth="1"/>
    <col min="8447" max="8447" width="11" style="163" bestFit="1" customWidth="1"/>
    <col min="8448" max="8448" width="12.7109375" style="163" customWidth="1"/>
    <col min="8449" max="8449" width="12.28515625" style="163" customWidth="1"/>
    <col min="8450" max="8450" width="14.42578125" style="163" bestFit="1" customWidth="1"/>
    <col min="8451" max="8451" width="13" style="163" bestFit="1" customWidth="1"/>
    <col min="8452" max="8452" width="10.5703125" style="163" bestFit="1" customWidth="1"/>
    <col min="8453" max="8695" width="9.140625" style="163"/>
    <col min="8696" max="8696" width="16.140625" style="163" customWidth="1"/>
    <col min="8697" max="8697" width="11.42578125" style="163" bestFit="1" customWidth="1"/>
    <col min="8698" max="8698" width="9.5703125" style="163" bestFit="1" customWidth="1"/>
    <col min="8699" max="8699" width="7.7109375" style="163" bestFit="1" customWidth="1"/>
    <col min="8700" max="8700" width="10.28515625" style="163" customWidth="1"/>
    <col min="8701" max="8701" width="9.140625" style="163"/>
    <col min="8702" max="8702" width="10" style="163" bestFit="1" customWidth="1"/>
    <col min="8703" max="8703" width="11" style="163" bestFit="1" customWidth="1"/>
    <col min="8704" max="8704" width="12.7109375" style="163" customWidth="1"/>
    <col min="8705" max="8705" width="12.28515625" style="163" customWidth="1"/>
    <col min="8706" max="8706" width="14.42578125" style="163" bestFit="1" customWidth="1"/>
    <col min="8707" max="8707" width="13" style="163" bestFit="1" customWidth="1"/>
    <col min="8708" max="8708" width="10.5703125" style="163" bestFit="1" customWidth="1"/>
    <col min="8709" max="8951" width="9.140625" style="163"/>
    <col min="8952" max="8952" width="16.140625" style="163" customWidth="1"/>
    <col min="8953" max="8953" width="11.42578125" style="163" bestFit="1" customWidth="1"/>
    <col min="8954" max="8954" width="9.5703125" style="163" bestFit="1" customWidth="1"/>
    <col min="8955" max="8955" width="7.7109375" style="163" bestFit="1" customWidth="1"/>
    <col min="8956" max="8956" width="10.28515625" style="163" customWidth="1"/>
    <col min="8957" max="8957" width="9.140625" style="163"/>
    <col min="8958" max="8958" width="10" style="163" bestFit="1" customWidth="1"/>
    <col min="8959" max="8959" width="11" style="163" bestFit="1" customWidth="1"/>
    <col min="8960" max="8960" width="12.7109375" style="163" customWidth="1"/>
    <col min="8961" max="8961" width="12.28515625" style="163" customWidth="1"/>
    <col min="8962" max="8962" width="14.42578125" style="163" bestFit="1" customWidth="1"/>
    <col min="8963" max="8963" width="13" style="163" bestFit="1" customWidth="1"/>
    <col min="8964" max="8964" width="10.5703125" style="163" bestFit="1" customWidth="1"/>
    <col min="8965" max="9207" width="9.140625" style="163"/>
    <col min="9208" max="9208" width="16.140625" style="163" customWidth="1"/>
    <col min="9209" max="9209" width="11.42578125" style="163" bestFit="1" customWidth="1"/>
    <col min="9210" max="9210" width="9.5703125" style="163" bestFit="1" customWidth="1"/>
    <col min="9211" max="9211" width="7.7109375" style="163" bestFit="1" customWidth="1"/>
    <col min="9212" max="9212" width="10.28515625" style="163" customWidth="1"/>
    <col min="9213" max="9213" width="9.140625" style="163"/>
    <col min="9214" max="9214" width="10" style="163" bestFit="1" customWidth="1"/>
    <col min="9215" max="9215" width="11" style="163" bestFit="1" customWidth="1"/>
    <col min="9216" max="9216" width="12.7109375" style="163" customWidth="1"/>
    <col min="9217" max="9217" width="12.28515625" style="163" customWidth="1"/>
    <col min="9218" max="9218" width="14.42578125" style="163" bestFit="1" customWidth="1"/>
    <col min="9219" max="9219" width="13" style="163" bestFit="1" customWidth="1"/>
    <col min="9220" max="9220" width="10.5703125" style="163" bestFit="1" customWidth="1"/>
    <col min="9221" max="9463" width="9.140625" style="163"/>
    <col min="9464" max="9464" width="16.140625" style="163" customWidth="1"/>
    <col min="9465" max="9465" width="11.42578125" style="163" bestFit="1" customWidth="1"/>
    <col min="9466" max="9466" width="9.5703125" style="163" bestFit="1" customWidth="1"/>
    <col min="9467" max="9467" width="7.7109375" style="163" bestFit="1" customWidth="1"/>
    <col min="9468" max="9468" width="10.28515625" style="163" customWidth="1"/>
    <col min="9469" max="9469" width="9.140625" style="163"/>
    <col min="9470" max="9470" width="10" style="163" bestFit="1" customWidth="1"/>
    <col min="9471" max="9471" width="11" style="163" bestFit="1" customWidth="1"/>
    <col min="9472" max="9472" width="12.7109375" style="163" customWidth="1"/>
    <col min="9473" max="9473" width="12.28515625" style="163" customWidth="1"/>
    <col min="9474" max="9474" width="14.42578125" style="163" bestFit="1" customWidth="1"/>
    <col min="9475" max="9475" width="13" style="163" bestFit="1" customWidth="1"/>
    <col min="9476" max="9476" width="10.5703125" style="163" bestFit="1" customWidth="1"/>
    <col min="9477" max="9719" width="9.140625" style="163"/>
    <col min="9720" max="9720" width="16.140625" style="163" customWidth="1"/>
    <col min="9721" max="9721" width="11.42578125" style="163" bestFit="1" customWidth="1"/>
    <col min="9722" max="9722" width="9.5703125" style="163" bestFit="1" customWidth="1"/>
    <col min="9723" max="9723" width="7.7109375" style="163" bestFit="1" customWidth="1"/>
    <col min="9724" max="9724" width="10.28515625" style="163" customWidth="1"/>
    <col min="9725" max="9725" width="9.140625" style="163"/>
    <col min="9726" max="9726" width="10" style="163" bestFit="1" customWidth="1"/>
    <col min="9727" max="9727" width="11" style="163" bestFit="1" customWidth="1"/>
    <col min="9728" max="9728" width="12.7109375" style="163" customWidth="1"/>
    <col min="9729" max="9729" width="12.28515625" style="163" customWidth="1"/>
    <col min="9730" max="9730" width="14.42578125" style="163" bestFit="1" customWidth="1"/>
    <col min="9731" max="9731" width="13" style="163" bestFit="1" customWidth="1"/>
    <col min="9732" max="9732" width="10.5703125" style="163" bestFit="1" customWidth="1"/>
    <col min="9733" max="9975" width="9.140625" style="163"/>
    <col min="9976" max="9976" width="16.140625" style="163" customWidth="1"/>
    <col min="9977" max="9977" width="11.42578125" style="163" bestFit="1" customWidth="1"/>
    <col min="9978" max="9978" width="9.5703125" style="163" bestFit="1" customWidth="1"/>
    <col min="9979" max="9979" width="7.7109375" style="163" bestFit="1" customWidth="1"/>
    <col min="9980" max="9980" width="10.28515625" style="163" customWidth="1"/>
    <col min="9981" max="9981" width="9.140625" style="163"/>
    <col min="9982" max="9982" width="10" style="163" bestFit="1" customWidth="1"/>
    <col min="9983" max="9983" width="11" style="163" bestFit="1" customWidth="1"/>
    <col min="9984" max="9984" width="12.7109375" style="163" customWidth="1"/>
    <col min="9985" max="9985" width="12.28515625" style="163" customWidth="1"/>
    <col min="9986" max="9986" width="14.42578125" style="163" bestFit="1" customWidth="1"/>
    <col min="9987" max="9987" width="13" style="163" bestFit="1" customWidth="1"/>
    <col min="9988" max="9988" width="10.5703125" style="163" bestFit="1" customWidth="1"/>
    <col min="9989" max="10231" width="9.140625" style="163"/>
    <col min="10232" max="10232" width="16.140625" style="163" customWidth="1"/>
    <col min="10233" max="10233" width="11.42578125" style="163" bestFit="1" customWidth="1"/>
    <col min="10234" max="10234" width="9.5703125" style="163" bestFit="1" customWidth="1"/>
    <col min="10235" max="10235" width="7.7109375" style="163" bestFit="1" customWidth="1"/>
    <col min="10236" max="10236" width="10.28515625" style="163" customWidth="1"/>
    <col min="10237" max="10237" width="9.140625" style="163"/>
    <col min="10238" max="10238" width="10" style="163" bestFit="1" customWidth="1"/>
    <col min="10239" max="10239" width="11" style="163" bestFit="1" customWidth="1"/>
    <col min="10240" max="10240" width="12.7109375" style="163" customWidth="1"/>
    <col min="10241" max="10241" width="12.28515625" style="163" customWidth="1"/>
    <col min="10242" max="10242" width="14.42578125" style="163" bestFit="1" customWidth="1"/>
    <col min="10243" max="10243" width="13" style="163" bestFit="1" customWidth="1"/>
    <col min="10244" max="10244" width="10.5703125" style="163" bestFit="1" customWidth="1"/>
    <col min="10245" max="10487" width="9.140625" style="163"/>
    <col min="10488" max="10488" width="16.140625" style="163" customWidth="1"/>
    <col min="10489" max="10489" width="11.42578125" style="163" bestFit="1" customWidth="1"/>
    <col min="10490" max="10490" width="9.5703125" style="163" bestFit="1" customWidth="1"/>
    <col min="10491" max="10491" width="7.7109375" style="163" bestFit="1" customWidth="1"/>
    <col min="10492" max="10492" width="10.28515625" style="163" customWidth="1"/>
    <col min="10493" max="10493" width="9.140625" style="163"/>
    <col min="10494" max="10494" width="10" style="163" bestFit="1" customWidth="1"/>
    <col min="10495" max="10495" width="11" style="163" bestFit="1" customWidth="1"/>
    <col min="10496" max="10496" width="12.7109375" style="163" customWidth="1"/>
    <col min="10497" max="10497" width="12.28515625" style="163" customWidth="1"/>
    <col min="10498" max="10498" width="14.42578125" style="163" bestFit="1" customWidth="1"/>
    <col min="10499" max="10499" width="13" style="163" bestFit="1" customWidth="1"/>
    <col min="10500" max="10500" width="10.5703125" style="163" bestFit="1" customWidth="1"/>
    <col min="10501" max="10743" width="9.140625" style="163"/>
    <col min="10744" max="10744" width="16.140625" style="163" customWidth="1"/>
    <col min="10745" max="10745" width="11.42578125" style="163" bestFit="1" customWidth="1"/>
    <col min="10746" max="10746" width="9.5703125" style="163" bestFit="1" customWidth="1"/>
    <col min="10747" max="10747" width="7.7109375" style="163" bestFit="1" customWidth="1"/>
    <col min="10748" max="10748" width="10.28515625" style="163" customWidth="1"/>
    <col min="10749" max="10749" width="9.140625" style="163"/>
    <col min="10750" max="10750" width="10" style="163" bestFit="1" customWidth="1"/>
    <col min="10751" max="10751" width="11" style="163" bestFit="1" customWidth="1"/>
    <col min="10752" max="10752" width="12.7109375" style="163" customWidth="1"/>
    <col min="10753" max="10753" width="12.28515625" style="163" customWidth="1"/>
    <col min="10754" max="10754" width="14.42578125" style="163" bestFit="1" customWidth="1"/>
    <col min="10755" max="10755" width="13" style="163" bestFit="1" customWidth="1"/>
    <col min="10756" max="10756" width="10.5703125" style="163" bestFit="1" customWidth="1"/>
    <col min="10757" max="10999" width="9.140625" style="163"/>
    <col min="11000" max="11000" width="16.140625" style="163" customWidth="1"/>
    <col min="11001" max="11001" width="11.42578125" style="163" bestFit="1" customWidth="1"/>
    <col min="11002" max="11002" width="9.5703125" style="163" bestFit="1" customWidth="1"/>
    <col min="11003" max="11003" width="7.7109375" style="163" bestFit="1" customWidth="1"/>
    <col min="11004" max="11004" width="10.28515625" style="163" customWidth="1"/>
    <col min="11005" max="11005" width="9.140625" style="163"/>
    <col min="11006" max="11006" width="10" style="163" bestFit="1" customWidth="1"/>
    <col min="11007" max="11007" width="11" style="163" bestFit="1" customWidth="1"/>
    <col min="11008" max="11008" width="12.7109375" style="163" customWidth="1"/>
    <col min="11009" max="11009" width="12.28515625" style="163" customWidth="1"/>
    <col min="11010" max="11010" width="14.42578125" style="163" bestFit="1" customWidth="1"/>
    <col min="11011" max="11011" width="13" style="163" bestFit="1" customWidth="1"/>
    <col min="11012" max="11012" width="10.5703125" style="163" bestFit="1" customWidth="1"/>
    <col min="11013" max="11255" width="9.140625" style="163"/>
    <col min="11256" max="11256" width="16.140625" style="163" customWidth="1"/>
    <col min="11257" max="11257" width="11.42578125" style="163" bestFit="1" customWidth="1"/>
    <col min="11258" max="11258" width="9.5703125" style="163" bestFit="1" customWidth="1"/>
    <col min="11259" max="11259" width="7.7109375" style="163" bestFit="1" customWidth="1"/>
    <col min="11260" max="11260" width="10.28515625" style="163" customWidth="1"/>
    <col min="11261" max="11261" width="9.140625" style="163"/>
    <col min="11262" max="11262" width="10" style="163" bestFit="1" customWidth="1"/>
    <col min="11263" max="11263" width="11" style="163" bestFit="1" customWidth="1"/>
    <col min="11264" max="11264" width="12.7109375" style="163" customWidth="1"/>
    <col min="11265" max="11265" width="12.28515625" style="163" customWidth="1"/>
    <col min="11266" max="11266" width="14.42578125" style="163" bestFit="1" customWidth="1"/>
    <col min="11267" max="11267" width="13" style="163" bestFit="1" customWidth="1"/>
    <col min="11268" max="11268" width="10.5703125" style="163" bestFit="1" customWidth="1"/>
    <col min="11269" max="11511" width="9.140625" style="163"/>
    <col min="11512" max="11512" width="16.140625" style="163" customWidth="1"/>
    <col min="11513" max="11513" width="11.42578125" style="163" bestFit="1" customWidth="1"/>
    <col min="11514" max="11514" width="9.5703125" style="163" bestFit="1" customWidth="1"/>
    <col min="11515" max="11515" width="7.7109375" style="163" bestFit="1" customWidth="1"/>
    <col min="11516" max="11516" width="10.28515625" style="163" customWidth="1"/>
    <col min="11517" max="11517" width="9.140625" style="163"/>
    <col min="11518" max="11518" width="10" style="163" bestFit="1" customWidth="1"/>
    <col min="11519" max="11519" width="11" style="163" bestFit="1" customWidth="1"/>
    <col min="11520" max="11520" width="12.7109375" style="163" customWidth="1"/>
    <col min="11521" max="11521" width="12.28515625" style="163" customWidth="1"/>
    <col min="11522" max="11522" width="14.42578125" style="163" bestFit="1" customWidth="1"/>
    <col min="11523" max="11523" width="13" style="163" bestFit="1" customWidth="1"/>
    <col min="11524" max="11524" width="10.5703125" style="163" bestFit="1" customWidth="1"/>
    <col min="11525" max="11767" width="9.140625" style="163"/>
    <col min="11768" max="11768" width="16.140625" style="163" customWidth="1"/>
    <col min="11769" max="11769" width="11.42578125" style="163" bestFit="1" customWidth="1"/>
    <col min="11770" max="11770" width="9.5703125" style="163" bestFit="1" customWidth="1"/>
    <col min="11771" max="11771" width="7.7109375" style="163" bestFit="1" customWidth="1"/>
    <col min="11772" max="11772" width="10.28515625" style="163" customWidth="1"/>
    <col min="11773" max="11773" width="9.140625" style="163"/>
    <col min="11774" max="11774" width="10" style="163" bestFit="1" customWidth="1"/>
    <col min="11775" max="11775" width="11" style="163" bestFit="1" customWidth="1"/>
    <col min="11776" max="11776" width="12.7109375" style="163" customWidth="1"/>
    <col min="11777" max="11777" width="12.28515625" style="163" customWidth="1"/>
    <col min="11778" max="11778" width="14.42578125" style="163" bestFit="1" customWidth="1"/>
    <col min="11779" max="11779" width="13" style="163" bestFit="1" customWidth="1"/>
    <col min="11780" max="11780" width="10.5703125" style="163" bestFit="1" customWidth="1"/>
    <col min="11781" max="12023" width="9.140625" style="163"/>
    <col min="12024" max="12024" width="16.140625" style="163" customWidth="1"/>
    <col min="12025" max="12025" width="11.42578125" style="163" bestFit="1" customWidth="1"/>
    <col min="12026" max="12026" width="9.5703125" style="163" bestFit="1" customWidth="1"/>
    <col min="12027" max="12027" width="7.7109375" style="163" bestFit="1" customWidth="1"/>
    <col min="12028" max="12028" width="10.28515625" style="163" customWidth="1"/>
    <col min="12029" max="12029" width="9.140625" style="163"/>
    <col min="12030" max="12030" width="10" style="163" bestFit="1" customWidth="1"/>
    <col min="12031" max="12031" width="11" style="163" bestFit="1" customWidth="1"/>
    <col min="12032" max="12032" width="12.7109375" style="163" customWidth="1"/>
    <col min="12033" max="12033" width="12.28515625" style="163" customWidth="1"/>
    <col min="12034" max="12034" width="14.42578125" style="163" bestFit="1" customWidth="1"/>
    <col min="12035" max="12035" width="13" style="163" bestFit="1" customWidth="1"/>
    <col min="12036" max="12036" width="10.5703125" style="163" bestFit="1" customWidth="1"/>
    <col min="12037" max="12279" width="9.140625" style="163"/>
    <col min="12280" max="12280" width="16.140625" style="163" customWidth="1"/>
    <col min="12281" max="12281" width="11.42578125" style="163" bestFit="1" customWidth="1"/>
    <col min="12282" max="12282" width="9.5703125" style="163" bestFit="1" customWidth="1"/>
    <col min="12283" max="12283" width="7.7109375" style="163" bestFit="1" customWidth="1"/>
    <col min="12284" max="12284" width="10.28515625" style="163" customWidth="1"/>
    <col min="12285" max="12285" width="9.140625" style="163"/>
    <col min="12286" max="12286" width="10" style="163" bestFit="1" customWidth="1"/>
    <col min="12287" max="12287" width="11" style="163" bestFit="1" customWidth="1"/>
    <col min="12288" max="12288" width="12.7109375" style="163" customWidth="1"/>
    <col min="12289" max="12289" width="12.28515625" style="163" customWidth="1"/>
    <col min="12290" max="12290" width="14.42578125" style="163" bestFit="1" customWidth="1"/>
    <col min="12291" max="12291" width="13" style="163" bestFit="1" customWidth="1"/>
    <col min="12292" max="12292" width="10.5703125" style="163" bestFit="1" customWidth="1"/>
    <col min="12293" max="12535" width="9.140625" style="163"/>
    <col min="12536" max="12536" width="16.140625" style="163" customWidth="1"/>
    <col min="12537" max="12537" width="11.42578125" style="163" bestFit="1" customWidth="1"/>
    <col min="12538" max="12538" width="9.5703125" style="163" bestFit="1" customWidth="1"/>
    <col min="12539" max="12539" width="7.7109375" style="163" bestFit="1" customWidth="1"/>
    <col min="12540" max="12540" width="10.28515625" style="163" customWidth="1"/>
    <col min="12541" max="12541" width="9.140625" style="163"/>
    <col min="12542" max="12542" width="10" style="163" bestFit="1" customWidth="1"/>
    <col min="12543" max="12543" width="11" style="163" bestFit="1" customWidth="1"/>
    <col min="12544" max="12544" width="12.7109375" style="163" customWidth="1"/>
    <col min="12545" max="12545" width="12.28515625" style="163" customWidth="1"/>
    <col min="12546" max="12546" width="14.42578125" style="163" bestFit="1" customWidth="1"/>
    <col min="12547" max="12547" width="13" style="163" bestFit="1" customWidth="1"/>
    <col min="12548" max="12548" width="10.5703125" style="163" bestFit="1" customWidth="1"/>
    <col min="12549" max="12791" width="9.140625" style="163"/>
    <col min="12792" max="12792" width="16.140625" style="163" customWidth="1"/>
    <col min="12793" max="12793" width="11.42578125" style="163" bestFit="1" customWidth="1"/>
    <col min="12794" max="12794" width="9.5703125" style="163" bestFit="1" customWidth="1"/>
    <col min="12795" max="12795" width="7.7109375" style="163" bestFit="1" customWidth="1"/>
    <col min="12796" max="12796" width="10.28515625" style="163" customWidth="1"/>
    <col min="12797" max="12797" width="9.140625" style="163"/>
    <col min="12798" max="12798" width="10" style="163" bestFit="1" customWidth="1"/>
    <col min="12799" max="12799" width="11" style="163" bestFit="1" customWidth="1"/>
    <col min="12800" max="12800" width="12.7109375" style="163" customWidth="1"/>
    <col min="12801" max="12801" width="12.28515625" style="163" customWidth="1"/>
    <col min="12802" max="12802" width="14.42578125" style="163" bestFit="1" customWidth="1"/>
    <col min="12803" max="12803" width="13" style="163" bestFit="1" customWidth="1"/>
    <col min="12804" max="12804" width="10.5703125" style="163" bestFit="1" customWidth="1"/>
    <col min="12805" max="13047" width="9.140625" style="163"/>
    <col min="13048" max="13048" width="16.140625" style="163" customWidth="1"/>
    <col min="13049" max="13049" width="11.42578125" style="163" bestFit="1" customWidth="1"/>
    <col min="13050" max="13050" width="9.5703125" style="163" bestFit="1" customWidth="1"/>
    <col min="13051" max="13051" width="7.7109375" style="163" bestFit="1" customWidth="1"/>
    <col min="13052" max="13052" width="10.28515625" style="163" customWidth="1"/>
    <col min="13053" max="13053" width="9.140625" style="163"/>
    <col min="13054" max="13054" width="10" style="163" bestFit="1" customWidth="1"/>
    <col min="13055" max="13055" width="11" style="163" bestFit="1" customWidth="1"/>
    <col min="13056" max="13056" width="12.7109375" style="163" customWidth="1"/>
    <col min="13057" max="13057" width="12.28515625" style="163" customWidth="1"/>
    <col min="13058" max="13058" width="14.42578125" style="163" bestFit="1" customWidth="1"/>
    <col min="13059" max="13059" width="13" style="163" bestFit="1" customWidth="1"/>
    <col min="13060" max="13060" width="10.5703125" style="163" bestFit="1" customWidth="1"/>
    <col min="13061" max="13303" width="9.140625" style="163"/>
    <col min="13304" max="13304" width="16.140625" style="163" customWidth="1"/>
    <col min="13305" max="13305" width="11.42578125" style="163" bestFit="1" customWidth="1"/>
    <col min="13306" max="13306" width="9.5703125" style="163" bestFit="1" customWidth="1"/>
    <col min="13307" max="13307" width="7.7109375" style="163" bestFit="1" customWidth="1"/>
    <col min="13308" max="13308" width="10.28515625" style="163" customWidth="1"/>
    <col min="13309" max="13309" width="9.140625" style="163"/>
    <col min="13310" max="13310" width="10" style="163" bestFit="1" customWidth="1"/>
    <col min="13311" max="13311" width="11" style="163" bestFit="1" customWidth="1"/>
    <col min="13312" max="13312" width="12.7109375" style="163" customWidth="1"/>
    <col min="13313" max="13313" width="12.28515625" style="163" customWidth="1"/>
    <col min="13314" max="13314" width="14.42578125" style="163" bestFit="1" customWidth="1"/>
    <col min="13315" max="13315" width="13" style="163" bestFit="1" customWidth="1"/>
    <col min="13316" max="13316" width="10.5703125" style="163" bestFit="1" customWidth="1"/>
    <col min="13317" max="13559" width="9.140625" style="163"/>
    <col min="13560" max="13560" width="16.140625" style="163" customWidth="1"/>
    <col min="13561" max="13561" width="11.42578125" style="163" bestFit="1" customWidth="1"/>
    <col min="13562" max="13562" width="9.5703125" style="163" bestFit="1" customWidth="1"/>
    <col min="13563" max="13563" width="7.7109375" style="163" bestFit="1" customWidth="1"/>
    <col min="13564" max="13564" width="10.28515625" style="163" customWidth="1"/>
    <col min="13565" max="13565" width="9.140625" style="163"/>
    <col min="13566" max="13566" width="10" style="163" bestFit="1" customWidth="1"/>
    <col min="13567" max="13567" width="11" style="163" bestFit="1" customWidth="1"/>
    <col min="13568" max="13568" width="12.7109375" style="163" customWidth="1"/>
    <col min="13569" max="13569" width="12.28515625" style="163" customWidth="1"/>
    <col min="13570" max="13570" width="14.42578125" style="163" bestFit="1" customWidth="1"/>
    <col min="13571" max="13571" width="13" style="163" bestFit="1" customWidth="1"/>
    <col min="13572" max="13572" width="10.5703125" style="163" bestFit="1" customWidth="1"/>
    <col min="13573" max="13815" width="9.140625" style="163"/>
    <col min="13816" max="13816" width="16.140625" style="163" customWidth="1"/>
    <col min="13817" max="13817" width="11.42578125" style="163" bestFit="1" customWidth="1"/>
    <col min="13818" max="13818" width="9.5703125" style="163" bestFit="1" customWidth="1"/>
    <col min="13819" max="13819" width="7.7109375" style="163" bestFit="1" customWidth="1"/>
    <col min="13820" max="13820" width="10.28515625" style="163" customWidth="1"/>
    <col min="13821" max="13821" width="9.140625" style="163"/>
    <col min="13822" max="13822" width="10" style="163" bestFit="1" customWidth="1"/>
    <col min="13823" max="13823" width="11" style="163" bestFit="1" customWidth="1"/>
    <col min="13824" max="13824" width="12.7109375" style="163" customWidth="1"/>
    <col min="13825" max="13825" width="12.28515625" style="163" customWidth="1"/>
    <col min="13826" max="13826" width="14.42578125" style="163" bestFit="1" customWidth="1"/>
    <col min="13827" max="13827" width="13" style="163" bestFit="1" customWidth="1"/>
    <col min="13828" max="13828" width="10.5703125" style="163" bestFit="1" customWidth="1"/>
    <col min="13829" max="14071" width="9.140625" style="163"/>
    <col min="14072" max="14072" width="16.140625" style="163" customWidth="1"/>
    <col min="14073" max="14073" width="11.42578125" style="163" bestFit="1" customWidth="1"/>
    <col min="14074" max="14074" width="9.5703125" style="163" bestFit="1" customWidth="1"/>
    <col min="14075" max="14075" width="7.7109375" style="163" bestFit="1" customWidth="1"/>
    <col min="14076" max="14076" width="10.28515625" style="163" customWidth="1"/>
    <col min="14077" max="14077" width="9.140625" style="163"/>
    <col min="14078" max="14078" width="10" style="163" bestFit="1" customWidth="1"/>
    <col min="14079" max="14079" width="11" style="163" bestFit="1" customWidth="1"/>
    <col min="14080" max="14080" width="12.7109375" style="163" customWidth="1"/>
    <col min="14081" max="14081" width="12.28515625" style="163" customWidth="1"/>
    <col min="14082" max="14082" width="14.42578125" style="163" bestFit="1" customWidth="1"/>
    <col min="14083" max="14083" width="13" style="163" bestFit="1" customWidth="1"/>
    <col min="14084" max="14084" width="10.5703125" style="163" bestFit="1" customWidth="1"/>
    <col min="14085" max="14327" width="9.140625" style="163"/>
    <col min="14328" max="14328" width="16.140625" style="163" customWidth="1"/>
    <col min="14329" max="14329" width="11.42578125" style="163" bestFit="1" customWidth="1"/>
    <col min="14330" max="14330" width="9.5703125" style="163" bestFit="1" customWidth="1"/>
    <col min="14331" max="14331" width="7.7109375" style="163" bestFit="1" customWidth="1"/>
    <col min="14332" max="14332" width="10.28515625" style="163" customWidth="1"/>
    <col min="14333" max="14333" width="9.140625" style="163"/>
    <col min="14334" max="14334" width="10" style="163" bestFit="1" customWidth="1"/>
    <col min="14335" max="14335" width="11" style="163" bestFit="1" customWidth="1"/>
    <col min="14336" max="14336" width="12.7109375" style="163" customWidth="1"/>
    <col min="14337" max="14337" width="12.28515625" style="163" customWidth="1"/>
    <col min="14338" max="14338" width="14.42578125" style="163" bestFit="1" customWidth="1"/>
    <col min="14339" max="14339" width="13" style="163" bestFit="1" customWidth="1"/>
    <col min="14340" max="14340" width="10.5703125" style="163" bestFit="1" customWidth="1"/>
    <col min="14341" max="14583" width="9.140625" style="163"/>
    <col min="14584" max="14584" width="16.140625" style="163" customWidth="1"/>
    <col min="14585" max="14585" width="11.42578125" style="163" bestFit="1" customWidth="1"/>
    <col min="14586" max="14586" width="9.5703125" style="163" bestFit="1" customWidth="1"/>
    <col min="14587" max="14587" width="7.7109375" style="163" bestFit="1" customWidth="1"/>
    <col min="14588" max="14588" width="10.28515625" style="163" customWidth="1"/>
    <col min="14589" max="14589" width="9.140625" style="163"/>
    <col min="14590" max="14590" width="10" style="163" bestFit="1" customWidth="1"/>
    <col min="14591" max="14591" width="11" style="163" bestFit="1" customWidth="1"/>
    <col min="14592" max="14592" width="12.7109375" style="163" customWidth="1"/>
    <col min="14593" max="14593" width="12.28515625" style="163" customWidth="1"/>
    <col min="14594" max="14594" width="14.42578125" style="163" bestFit="1" customWidth="1"/>
    <col min="14595" max="14595" width="13" style="163" bestFit="1" customWidth="1"/>
    <col min="14596" max="14596" width="10.5703125" style="163" bestFit="1" customWidth="1"/>
    <col min="14597" max="14839" width="9.140625" style="163"/>
    <col min="14840" max="14840" width="16.140625" style="163" customWidth="1"/>
    <col min="14841" max="14841" width="11.42578125" style="163" bestFit="1" customWidth="1"/>
    <col min="14842" max="14842" width="9.5703125" style="163" bestFit="1" customWidth="1"/>
    <col min="14843" max="14843" width="7.7109375" style="163" bestFit="1" customWidth="1"/>
    <col min="14844" max="14844" width="10.28515625" style="163" customWidth="1"/>
    <col min="14845" max="14845" width="9.140625" style="163"/>
    <col min="14846" max="14846" width="10" style="163" bestFit="1" customWidth="1"/>
    <col min="14847" max="14847" width="11" style="163" bestFit="1" customWidth="1"/>
    <col min="14848" max="14848" width="12.7109375" style="163" customWidth="1"/>
    <col min="14849" max="14849" width="12.28515625" style="163" customWidth="1"/>
    <col min="14850" max="14850" width="14.42578125" style="163" bestFit="1" customWidth="1"/>
    <col min="14851" max="14851" width="13" style="163" bestFit="1" customWidth="1"/>
    <col min="14852" max="14852" width="10.5703125" style="163" bestFit="1" customWidth="1"/>
    <col min="14853" max="15095" width="9.140625" style="163"/>
    <col min="15096" max="15096" width="16.140625" style="163" customWidth="1"/>
    <col min="15097" max="15097" width="11.42578125" style="163" bestFit="1" customWidth="1"/>
    <col min="15098" max="15098" width="9.5703125" style="163" bestFit="1" customWidth="1"/>
    <col min="15099" max="15099" width="7.7109375" style="163" bestFit="1" customWidth="1"/>
    <col min="15100" max="15100" width="10.28515625" style="163" customWidth="1"/>
    <col min="15101" max="15101" width="9.140625" style="163"/>
    <col min="15102" max="15102" width="10" style="163" bestFit="1" customWidth="1"/>
    <col min="15103" max="15103" width="11" style="163" bestFit="1" customWidth="1"/>
    <col min="15104" max="15104" width="12.7109375" style="163" customWidth="1"/>
    <col min="15105" max="15105" width="12.28515625" style="163" customWidth="1"/>
    <col min="15106" max="15106" width="14.42578125" style="163" bestFit="1" customWidth="1"/>
    <col min="15107" max="15107" width="13" style="163" bestFit="1" customWidth="1"/>
    <col min="15108" max="15108" width="10.5703125" style="163" bestFit="1" customWidth="1"/>
    <col min="15109" max="15351" width="9.140625" style="163"/>
    <col min="15352" max="15352" width="16.140625" style="163" customWidth="1"/>
    <col min="15353" max="15353" width="11.42578125" style="163" bestFit="1" customWidth="1"/>
    <col min="15354" max="15354" width="9.5703125" style="163" bestFit="1" customWidth="1"/>
    <col min="15355" max="15355" width="7.7109375" style="163" bestFit="1" customWidth="1"/>
    <col min="15356" max="15356" width="10.28515625" style="163" customWidth="1"/>
    <col min="15357" max="15357" width="9.140625" style="163"/>
    <col min="15358" max="15358" width="10" style="163" bestFit="1" customWidth="1"/>
    <col min="15359" max="15359" width="11" style="163" bestFit="1" customWidth="1"/>
    <col min="15360" max="15360" width="12.7109375" style="163" customWidth="1"/>
    <col min="15361" max="15361" width="12.28515625" style="163" customWidth="1"/>
    <col min="15362" max="15362" width="14.42578125" style="163" bestFit="1" customWidth="1"/>
    <col min="15363" max="15363" width="13" style="163" bestFit="1" customWidth="1"/>
    <col min="15364" max="15364" width="10.5703125" style="163" bestFit="1" customWidth="1"/>
    <col min="15365" max="15607" width="9.140625" style="163"/>
    <col min="15608" max="15608" width="16.140625" style="163" customWidth="1"/>
    <col min="15609" max="15609" width="11.42578125" style="163" bestFit="1" customWidth="1"/>
    <col min="15610" max="15610" width="9.5703125" style="163" bestFit="1" customWidth="1"/>
    <col min="15611" max="15611" width="7.7109375" style="163" bestFit="1" customWidth="1"/>
    <col min="15612" max="15612" width="10.28515625" style="163" customWidth="1"/>
    <col min="15613" max="15613" width="9.140625" style="163"/>
    <col min="15614" max="15614" width="10" style="163" bestFit="1" customWidth="1"/>
    <col min="15615" max="15615" width="11" style="163" bestFit="1" customWidth="1"/>
    <col min="15616" max="15616" width="12.7109375" style="163" customWidth="1"/>
    <col min="15617" max="15617" width="12.28515625" style="163" customWidth="1"/>
    <col min="15618" max="15618" width="14.42578125" style="163" bestFit="1" customWidth="1"/>
    <col min="15619" max="15619" width="13" style="163" bestFit="1" customWidth="1"/>
    <col min="15620" max="15620" width="10.5703125" style="163" bestFit="1" customWidth="1"/>
    <col min="15621" max="15863" width="9.140625" style="163"/>
    <col min="15864" max="15864" width="16.140625" style="163" customWidth="1"/>
    <col min="15865" max="15865" width="11.42578125" style="163" bestFit="1" customWidth="1"/>
    <col min="15866" max="15866" width="9.5703125" style="163" bestFit="1" customWidth="1"/>
    <col min="15867" max="15867" width="7.7109375" style="163" bestFit="1" customWidth="1"/>
    <col min="15868" max="15868" width="10.28515625" style="163" customWidth="1"/>
    <col min="15869" max="15869" width="9.140625" style="163"/>
    <col min="15870" max="15870" width="10" style="163" bestFit="1" customWidth="1"/>
    <col min="15871" max="15871" width="11" style="163" bestFit="1" customWidth="1"/>
    <col min="15872" max="15872" width="12.7109375" style="163" customWidth="1"/>
    <col min="15873" max="15873" width="12.28515625" style="163" customWidth="1"/>
    <col min="15874" max="15874" width="14.42578125" style="163" bestFit="1" customWidth="1"/>
    <col min="15875" max="15875" width="13" style="163" bestFit="1" customWidth="1"/>
    <col min="15876" max="15876" width="10.5703125" style="163" bestFit="1" customWidth="1"/>
    <col min="15877" max="16119" width="9.140625" style="163"/>
    <col min="16120" max="16120" width="16.140625" style="163" customWidth="1"/>
    <col min="16121" max="16121" width="11.42578125" style="163" bestFit="1" customWidth="1"/>
    <col min="16122" max="16122" width="9.5703125" style="163" bestFit="1" customWidth="1"/>
    <col min="16123" max="16123" width="7.7109375" style="163" bestFit="1" customWidth="1"/>
    <col min="16124" max="16124" width="10.28515625" style="163" customWidth="1"/>
    <col min="16125" max="16125" width="9.140625" style="163"/>
    <col min="16126" max="16126" width="10" style="163" bestFit="1" customWidth="1"/>
    <col min="16127" max="16127" width="11" style="163" bestFit="1" customWidth="1"/>
    <col min="16128" max="16128" width="12.7109375" style="163" customWidth="1"/>
    <col min="16129" max="16129" width="12.28515625" style="163" customWidth="1"/>
    <col min="16130" max="16130" width="14.42578125" style="163" bestFit="1" customWidth="1"/>
    <col min="16131" max="16131" width="13" style="163" bestFit="1" customWidth="1"/>
    <col min="16132" max="16132" width="10.5703125" style="163" bestFit="1" customWidth="1"/>
    <col min="16133" max="16384" width="9.140625" style="163"/>
  </cols>
  <sheetData>
    <row r="1" spans="1:12" ht="34.5" customHeight="1" thickBot="1">
      <c r="A1" s="1066" t="s">
        <v>446</v>
      </c>
      <c r="B1" s="1066"/>
      <c r="C1" s="1066"/>
      <c r="D1" s="1066"/>
      <c r="E1" s="1066"/>
      <c r="F1" s="162"/>
      <c r="G1" s="162"/>
      <c r="H1" s="162"/>
      <c r="I1" s="162"/>
      <c r="J1" s="162"/>
      <c r="K1" s="162"/>
    </row>
    <row r="2" spans="1:12" ht="18.75" customHeight="1" thickBot="1">
      <c r="A2" s="1067" t="s">
        <v>68</v>
      </c>
      <c r="B2" s="1073" t="s">
        <v>158</v>
      </c>
      <c r="C2" s="1073" t="s">
        <v>62</v>
      </c>
      <c r="D2" s="1088" t="s">
        <v>455</v>
      </c>
      <c r="E2" s="1071" t="s">
        <v>89</v>
      </c>
    </row>
    <row r="3" spans="1:12" ht="18.75" customHeight="1" thickBot="1">
      <c r="A3" s="1068"/>
      <c r="B3" s="1074"/>
      <c r="C3" s="1074"/>
      <c r="D3" s="1089"/>
      <c r="E3" s="1072"/>
    </row>
    <row r="4" spans="1:12" ht="21" customHeight="1">
      <c r="A4" s="74">
        <v>1400</v>
      </c>
      <c r="B4" s="74">
        <v>2398075</v>
      </c>
      <c r="C4" s="74">
        <v>1700393</v>
      </c>
      <c r="D4" s="74">
        <v>24718</v>
      </c>
      <c r="E4" s="74">
        <v>672964</v>
      </c>
      <c r="G4" s="165"/>
    </row>
    <row r="5" spans="1:12" ht="21" customHeight="1" thickBot="1">
      <c r="A5" s="74">
        <v>1401</v>
      </c>
      <c r="B5" s="74">
        <f>SUM(C5:E5)</f>
        <v>2623287</v>
      </c>
      <c r="C5" s="74">
        <f>SUM(C6:C38)</f>
        <v>1818928</v>
      </c>
      <c r="D5" s="74">
        <f t="shared" ref="D5:E5" si="0">SUM(D6:D38)</f>
        <v>27058</v>
      </c>
      <c r="E5" s="74">
        <f t="shared" si="0"/>
        <v>777301</v>
      </c>
      <c r="G5" s="165"/>
      <c r="L5" s="318"/>
    </row>
    <row r="6" spans="1:12" ht="21" customHeight="1" thickBot="1">
      <c r="A6" s="5" t="s">
        <v>41</v>
      </c>
      <c r="B6" s="270">
        <f t="shared" ref="B6:B38" si="1">SUM(C6:E6)</f>
        <v>134453</v>
      </c>
      <c r="C6" s="80">
        <v>81375</v>
      </c>
      <c r="D6" s="76">
        <v>1072</v>
      </c>
      <c r="E6" s="80">
        <v>52006</v>
      </c>
      <c r="G6" s="165"/>
      <c r="L6" s="318"/>
    </row>
    <row r="7" spans="1:12" ht="21" customHeight="1" thickBot="1">
      <c r="A7" s="11" t="s">
        <v>42</v>
      </c>
      <c r="B7" s="270">
        <f t="shared" si="1"/>
        <v>57308</v>
      </c>
      <c r="C7" s="80">
        <v>34578</v>
      </c>
      <c r="D7" s="82">
        <v>572</v>
      </c>
      <c r="E7" s="80">
        <v>22158</v>
      </c>
      <c r="G7" s="165"/>
      <c r="L7" s="318"/>
    </row>
    <row r="8" spans="1:12" ht="21" customHeight="1" thickBot="1">
      <c r="A8" s="11" t="s">
        <v>43</v>
      </c>
      <c r="B8" s="270">
        <f t="shared" si="1"/>
        <v>31195</v>
      </c>
      <c r="C8" s="80">
        <v>19919</v>
      </c>
      <c r="D8" s="82">
        <v>209</v>
      </c>
      <c r="E8" s="80">
        <v>11067</v>
      </c>
      <c r="G8" s="165"/>
      <c r="L8" s="318"/>
    </row>
    <row r="9" spans="1:12" ht="21" customHeight="1" thickBot="1">
      <c r="A9" s="11" t="s">
        <v>0</v>
      </c>
      <c r="B9" s="270">
        <f t="shared" si="1"/>
        <v>248209</v>
      </c>
      <c r="C9" s="80">
        <v>156520</v>
      </c>
      <c r="D9" s="82">
        <v>2692</v>
      </c>
      <c r="E9" s="80">
        <v>88997</v>
      </c>
      <c r="G9" s="165"/>
      <c r="L9" s="318"/>
    </row>
    <row r="10" spans="1:12" ht="21" customHeight="1" thickBot="1">
      <c r="A10" s="11" t="s">
        <v>33</v>
      </c>
      <c r="B10" s="270">
        <f t="shared" si="1"/>
        <v>118951</v>
      </c>
      <c r="C10" s="80">
        <v>88706</v>
      </c>
      <c r="D10" s="82">
        <v>1131</v>
      </c>
      <c r="E10" s="80">
        <v>29114</v>
      </c>
      <c r="G10" s="165"/>
      <c r="L10" s="318"/>
    </row>
    <row r="11" spans="1:12" ht="21" customHeight="1" thickBot="1">
      <c r="A11" s="11" t="s">
        <v>44</v>
      </c>
      <c r="B11" s="270">
        <f t="shared" si="1"/>
        <v>12547</v>
      </c>
      <c r="C11" s="80">
        <v>7879</v>
      </c>
      <c r="D11" s="82">
        <v>107</v>
      </c>
      <c r="E11" s="80">
        <v>4561</v>
      </c>
      <c r="G11" s="165"/>
      <c r="L11" s="318"/>
    </row>
    <row r="12" spans="1:12" ht="21" customHeight="1" thickBot="1">
      <c r="A12" s="11" t="s">
        <v>1</v>
      </c>
      <c r="B12" s="270">
        <f t="shared" si="1"/>
        <v>22718</v>
      </c>
      <c r="C12" s="80">
        <v>17807</v>
      </c>
      <c r="D12" s="82">
        <v>227</v>
      </c>
      <c r="E12" s="80">
        <v>4684</v>
      </c>
      <c r="G12" s="165"/>
      <c r="L12" s="318"/>
    </row>
    <row r="13" spans="1:12" ht="21" customHeight="1" thickBot="1">
      <c r="A13" s="11" t="s">
        <v>45</v>
      </c>
      <c r="B13" s="270">
        <f t="shared" si="1"/>
        <v>28802</v>
      </c>
      <c r="C13" s="80">
        <v>13107</v>
      </c>
      <c r="D13" s="82">
        <v>226</v>
      </c>
      <c r="E13" s="80">
        <v>15469</v>
      </c>
      <c r="G13" s="165"/>
      <c r="L13" s="318"/>
    </row>
    <row r="14" spans="1:12" ht="21" customHeight="1" thickBot="1">
      <c r="A14" s="11" t="s">
        <v>46</v>
      </c>
      <c r="B14" s="270">
        <f t="shared" si="1"/>
        <v>18112</v>
      </c>
      <c r="C14" s="80">
        <v>12272</v>
      </c>
      <c r="D14" s="82">
        <v>80</v>
      </c>
      <c r="E14" s="80">
        <v>5760</v>
      </c>
      <c r="G14" s="165"/>
      <c r="L14" s="318"/>
    </row>
    <row r="15" spans="1:12" ht="21" customHeight="1" thickBot="1">
      <c r="A15" s="11" t="s">
        <v>47</v>
      </c>
      <c r="B15" s="270">
        <f t="shared" si="1"/>
        <v>156121</v>
      </c>
      <c r="C15" s="80">
        <v>109045</v>
      </c>
      <c r="D15" s="82">
        <v>1407</v>
      </c>
      <c r="E15" s="80">
        <v>45669</v>
      </c>
      <c r="G15" s="165"/>
      <c r="L15" s="318"/>
    </row>
    <row r="16" spans="1:12" ht="21" customHeight="1" thickBot="1">
      <c r="A16" s="11" t="s">
        <v>29</v>
      </c>
      <c r="B16" s="270">
        <f t="shared" si="1"/>
        <v>15778</v>
      </c>
      <c r="C16" s="80">
        <v>10538</v>
      </c>
      <c r="D16" s="82">
        <v>99</v>
      </c>
      <c r="E16" s="80">
        <v>5141</v>
      </c>
      <c r="G16" s="165"/>
      <c r="L16" s="318"/>
    </row>
    <row r="17" spans="1:12" ht="21" customHeight="1" thickBot="1">
      <c r="A17" s="11" t="s">
        <v>2</v>
      </c>
      <c r="B17" s="270">
        <f t="shared" si="1"/>
        <v>134390</v>
      </c>
      <c r="C17" s="80">
        <v>109615</v>
      </c>
      <c r="D17" s="82">
        <v>1439</v>
      </c>
      <c r="E17" s="80">
        <v>23336</v>
      </c>
      <c r="G17" s="165"/>
      <c r="L17" s="318"/>
    </row>
    <row r="18" spans="1:12" ht="21" customHeight="1" thickBot="1">
      <c r="A18" s="11" t="s">
        <v>3</v>
      </c>
      <c r="B18" s="270">
        <f t="shared" si="1"/>
        <v>33842</v>
      </c>
      <c r="C18" s="80">
        <v>22755</v>
      </c>
      <c r="D18" s="82">
        <v>378</v>
      </c>
      <c r="E18" s="80">
        <v>10709</v>
      </c>
      <c r="G18" s="165"/>
      <c r="L18" s="318"/>
    </row>
    <row r="19" spans="1:12" ht="21" customHeight="1" thickBot="1">
      <c r="A19" s="11" t="s">
        <v>4</v>
      </c>
      <c r="B19" s="270">
        <f t="shared" si="1"/>
        <v>31987</v>
      </c>
      <c r="C19" s="80">
        <v>21867</v>
      </c>
      <c r="D19" s="82">
        <v>381</v>
      </c>
      <c r="E19" s="80">
        <v>9739</v>
      </c>
      <c r="G19" s="165"/>
      <c r="L19" s="318"/>
    </row>
    <row r="20" spans="1:12" ht="21" customHeight="1" thickBot="1">
      <c r="A20" s="11" t="s">
        <v>48</v>
      </c>
      <c r="B20" s="270">
        <f t="shared" si="1"/>
        <v>23402</v>
      </c>
      <c r="C20" s="80">
        <v>18431</v>
      </c>
      <c r="D20" s="82">
        <v>257</v>
      </c>
      <c r="E20" s="80">
        <v>4714</v>
      </c>
      <c r="G20" s="165"/>
      <c r="L20" s="318"/>
    </row>
    <row r="21" spans="1:12" ht="21" customHeight="1" thickBot="1">
      <c r="A21" s="11" t="s">
        <v>49</v>
      </c>
      <c r="B21" s="270">
        <f t="shared" si="1"/>
        <v>242355</v>
      </c>
      <c r="C21" s="80">
        <v>178318</v>
      </c>
      <c r="D21" s="82">
        <v>3351</v>
      </c>
      <c r="E21" s="80">
        <v>60686</v>
      </c>
      <c r="G21" s="165"/>
      <c r="L21" s="318"/>
    </row>
    <row r="22" spans="1:12" ht="21" customHeight="1" thickBot="1">
      <c r="A22" s="11" t="s">
        <v>50</v>
      </c>
      <c r="B22" s="270">
        <f t="shared" si="1"/>
        <v>130448</v>
      </c>
      <c r="C22" s="80">
        <v>98508</v>
      </c>
      <c r="D22" s="82">
        <v>591</v>
      </c>
      <c r="E22" s="80">
        <v>31349</v>
      </c>
      <c r="G22" s="165"/>
      <c r="L22" s="318"/>
    </row>
    <row r="23" spans="1:12" ht="21" customHeight="1" thickBot="1">
      <c r="A23" s="11" t="s">
        <v>51</v>
      </c>
      <c r="B23" s="270">
        <f t="shared" si="1"/>
        <v>236888</v>
      </c>
      <c r="C23" s="80">
        <v>182475</v>
      </c>
      <c r="D23" s="82">
        <v>4486</v>
      </c>
      <c r="E23" s="80">
        <v>49927</v>
      </c>
      <c r="G23" s="165"/>
      <c r="L23" s="318"/>
    </row>
    <row r="24" spans="1:12" ht="21" customHeight="1" thickBot="1">
      <c r="A24" s="11" t="s">
        <v>5</v>
      </c>
      <c r="B24" s="270">
        <f t="shared" si="1"/>
        <v>143023</v>
      </c>
      <c r="C24" s="80">
        <v>90937</v>
      </c>
      <c r="D24" s="82">
        <v>1325</v>
      </c>
      <c r="E24" s="80">
        <v>50761</v>
      </c>
      <c r="G24" s="165"/>
      <c r="L24" s="318"/>
    </row>
    <row r="25" spans="1:12" ht="21" customHeight="1" thickBot="1">
      <c r="A25" s="11" t="s">
        <v>52</v>
      </c>
      <c r="B25" s="270">
        <f t="shared" si="1"/>
        <v>62433</v>
      </c>
      <c r="C25" s="80">
        <v>49159</v>
      </c>
      <c r="D25" s="82">
        <v>427</v>
      </c>
      <c r="E25" s="80">
        <v>12847</v>
      </c>
      <c r="G25" s="165"/>
      <c r="L25" s="318"/>
    </row>
    <row r="26" spans="1:12" ht="21" customHeight="1" thickBot="1">
      <c r="A26" s="11" t="s">
        <v>6</v>
      </c>
      <c r="B26" s="270">
        <f t="shared" si="1"/>
        <v>35489</v>
      </c>
      <c r="C26" s="80">
        <v>22555</v>
      </c>
      <c r="D26" s="82">
        <v>226</v>
      </c>
      <c r="E26" s="80">
        <v>12708</v>
      </c>
      <c r="G26" s="165"/>
      <c r="L26" s="318"/>
    </row>
    <row r="27" spans="1:12" ht="21" customHeight="1" thickBot="1">
      <c r="A27" s="11" t="s">
        <v>53</v>
      </c>
      <c r="B27" s="270">
        <f t="shared" si="1"/>
        <v>35200</v>
      </c>
      <c r="C27" s="80">
        <v>18644</v>
      </c>
      <c r="D27" s="82">
        <v>304</v>
      </c>
      <c r="E27" s="80">
        <v>16252</v>
      </c>
      <c r="G27" s="165"/>
      <c r="L27" s="318"/>
    </row>
    <row r="28" spans="1:12" ht="21" customHeight="1" thickBot="1">
      <c r="A28" s="11" t="s">
        <v>54</v>
      </c>
      <c r="B28" s="270">
        <f t="shared" si="1"/>
        <v>76244</v>
      </c>
      <c r="C28" s="80">
        <v>49619</v>
      </c>
      <c r="D28" s="82">
        <v>1100</v>
      </c>
      <c r="E28" s="80">
        <v>25525</v>
      </c>
      <c r="G28" s="165"/>
      <c r="L28" s="318"/>
    </row>
    <row r="29" spans="1:12" ht="21" customHeight="1" thickBot="1">
      <c r="A29" s="11" t="s">
        <v>55</v>
      </c>
      <c r="B29" s="270">
        <f t="shared" si="1"/>
        <v>45274</v>
      </c>
      <c r="C29" s="80">
        <v>26702</v>
      </c>
      <c r="D29" s="82">
        <v>555</v>
      </c>
      <c r="E29" s="80">
        <v>18017</v>
      </c>
      <c r="G29" s="165"/>
      <c r="L29" s="318"/>
    </row>
    <row r="30" spans="1:12" ht="21" customHeight="1" thickBot="1">
      <c r="A30" s="11" t="s">
        <v>56</v>
      </c>
      <c r="B30" s="270">
        <f t="shared" si="1"/>
        <v>10847</v>
      </c>
      <c r="C30" s="80">
        <v>8301</v>
      </c>
      <c r="D30" s="82">
        <v>104</v>
      </c>
      <c r="E30" s="80">
        <v>2442</v>
      </c>
      <c r="G30" s="165"/>
      <c r="L30" s="318"/>
    </row>
    <row r="31" spans="1:12" ht="21" customHeight="1" thickBot="1">
      <c r="A31" s="11" t="s">
        <v>7</v>
      </c>
      <c r="B31" s="270">
        <f t="shared" si="1"/>
        <v>38160</v>
      </c>
      <c r="C31" s="80">
        <v>26223</v>
      </c>
      <c r="D31" s="82">
        <v>265</v>
      </c>
      <c r="E31" s="80">
        <v>11672</v>
      </c>
      <c r="G31" s="165"/>
      <c r="L31" s="318"/>
    </row>
    <row r="32" spans="1:12" ht="21" customHeight="1" thickBot="1">
      <c r="A32" s="11" t="s">
        <v>57</v>
      </c>
      <c r="B32" s="270">
        <f t="shared" si="1"/>
        <v>112971</v>
      </c>
      <c r="C32" s="80">
        <v>81500</v>
      </c>
      <c r="D32" s="82">
        <v>736</v>
      </c>
      <c r="E32" s="80">
        <v>30735</v>
      </c>
      <c r="G32" s="165"/>
      <c r="L32" s="318"/>
    </row>
    <row r="33" spans="1:12" ht="21" customHeight="1" thickBot="1">
      <c r="A33" s="11" t="s">
        <v>8</v>
      </c>
      <c r="B33" s="270">
        <f t="shared" si="1"/>
        <v>47538</v>
      </c>
      <c r="C33" s="80">
        <v>30259</v>
      </c>
      <c r="D33" s="82">
        <v>424</v>
      </c>
      <c r="E33" s="80">
        <v>16855</v>
      </c>
      <c r="G33" s="165"/>
      <c r="L33" s="318"/>
    </row>
    <row r="34" spans="1:12" ht="21" customHeight="1" thickBot="1">
      <c r="A34" s="11" t="s">
        <v>9</v>
      </c>
      <c r="B34" s="270">
        <f t="shared" si="1"/>
        <v>129419</v>
      </c>
      <c r="C34" s="80">
        <v>85401</v>
      </c>
      <c r="D34" s="82">
        <v>1320</v>
      </c>
      <c r="E34" s="80">
        <v>42698</v>
      </c>
      <c r="G34" s="165"/>
      <c r="L34" s="318"/>
    </row>
    <row r="35" spans="1:12" ht="21" customHeight="1" thickBot="1">
      <c r="A35" s="11" t="s">
        <v>58</v>
      </c>
      <c r="B35" s="270">
        <f t="shared" si="1"/>
        <v>68653</v>
      </c>
      <c r="C35" s="80">
        <v>49927</v>
      </c>
      <c r="D35" s="82">
        <v>425</v>
      </c>
      <c r="E35" s="80">
        <v>18301</v>
      </c>
      <c r="G35" s="165"/>
      <c r="L35" s="318"/>
    </row>
    <row r="36" spans="1:12" ht="21" customHeight="1" thickBot="1">
      <c r="A36" s="11" t="s">
        <v>10</v>
      </c>
      <c r="B36" s="270">
        <f t="shared" si="1"/>
        <v>30533</v>
      </c>
      <c r="C36" s="80">
        <v>26614</v>
      </c>
      <c r="D36" s="82">
        <v>193</v>
      </c>
      <c r="E36" s="80">
        <v>3726</v>
      </c>
      <c r="G36" s="165"/>
      <c r="L36" s="318"/>
    </row>
    <row r="37" spans="1:12" ht="21" customHeight="1" thickBot="1">
      <c r="A37" s="11" t="s">
        <v>11</v>
      </c>
      <c r="B37" s="270">
        <f t="shared" si="1"/>
        <v>46889</v>
      </c>
      <c r="C37" s="80">
        <v>24829</v>
      </c>
      <c r="D37" s="82">
        <v>434</v>
      </c>
      <c r="E37" s="80">
        <v>21626</v>
      </c>
      <c r="G37" s="165"/>
      <c r="L37" s="318"/>
    </row>
    <row r="38" spans="1:12" ht="21" customHeight="1" thickBot="1">
      <c r="A38" s="11" t="s">
        <v>59</v>
      </c>
      <c r="B38" s="270">
        <f t="shared" si="1"/>
        <v>63108</v>
      </c>
      <c r="C38" s="80">
        <v>44543</v>
      </c>
      <c r="D38" s="82">
        <v>515</v>
      </c>
      <c r="E38" s="80">
        <v>18050</v>
      </c>
      <c r="L38" s="318"/>
    </row>
    <row r="39" spans="1:12" ht="21" customHeight="1">
      <c r="A39" s="1063" t="s">
        <v>456</v>
      </c>
      <c r="B39" s="1063"/>
      <c r="C39" s="1080"/>
      <c r="D39" s="1080"/>
      <c r="E39" s="1080"/>
    </row>
    <row r="40" spans="1:12">
      <c r="A40" s="1063"/>
      <c r="B40" s="1063"/>
      <c r="C40" s="1081"/>
      <c r="D40" s="1081"/>
      <c r="E40" s="1081"/>
    </row>
    <row r="44" spans="1:12" ht="18.75" customHeight="1"/>
  </sheetData>
  <mergeCells count="8">
    <mergeCell ref="A39:E39"/>
    <mergeCell ref="A40:E40"/>
    <mergeCell ref="A1:E1"/>
    <mergeCell ref="A2:A3"/>
    <mergeCell ref="C2:C3"/>
    <mergeCell ref="D2:D3"/>
    <mergeCell ref="E2:E3"/>
    <mergeCell ref="B2:B3"/>
  </mergeCells>
  <printOptions horizontalCentered="1" verticalCentered="1"/>
  <pageMargins left="0.39370078740157483" right="0.59055118110236227" top="0.19685039370078741" bottom="0.39370078740157483" header="0" footer="0"/>
  <pageSetup paperSize="9" scale="94" orientation="portrait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4C81A-3542-4136-BA6D-56B2DA9C0A9B}">
  <sheetPr>
    <tabColor rgb="FF9999FF"/>
    <pageSetUpPr fitToPage="1"/>
  </sheetPr>
  <dimension ref="A1:L44"/>
  <sheetViews>
    <sheetView rightToLeft="1" view="pageBreakPreview" zoomScale="60" zoomScaleNormal="100" workbookViewId="0">
      <selection sqref="A1:E1"/>
    </sheetView>
  </sheetViews>
  <sheetFormatPr defaultRowHeight="18"/>
  <cols>
    <col min="1" max="2" width="18.5703125" style="163" customWidth="1"/>
    <col min="3" max="5" width="20.42578125" style="163" customWidth="1"/>
    <col min="6" max="248" width="9.140625" style="163"/>
    <col min="249" max="249" width="16.140625" style="163" customWidth="1"/>
    <col min="250" max="250" width="11.42578125" style="163" bestFit="1" customWidth="1"/>
    <col min="251" max="251" width="9.5703125" style="163" bestFit="1" customWidth="1"/>
    <col min="252" max="252" width="7.7109375" style="163" bestFit="1" customWidth="1"/>
    <col min="253" max="253" width="10.28515625" style="163" customWidth="1"/>
    <col min="254" max="254" width="9.140625" style="163"/>
    <col min="255" max="255" width="10" style="163" bestFit="1" customWidth="1"/>
    <col min="256" max="256" width="11" style="163" bestFit="1" customWidth="1"/>
    <col min="257" max="257" width="12.7109375" style="163" customWidth="1"/>
    <col min="258" max="258" width="12.28515625" style="163" customWidth="1"/>
    <col min="259" max="259" width="14.42578125" style="163" bestFit="1" customWidth="1"/>
    <col min="260" max="260" width="13" style="163" bestFit="1" customWidth="1"/>
    <col min="261" max="261" width="10.5703125" style="163" bestFit="1" customWidth="1"/>
    <col min="262" max="504" width="9.140625" style="163"/>
    <col min="505" max="505" width="16.140625" style="163" customWidth="1"/>
    <col min="506" max="506" width="11.42578125" style="163" bestFit="1" customWidth="1"/>
    <col min="507" max="507" width="9.5703125" style="163" bestFit="1" customWidth="1"/>
    <col min="508" max="508" width="7.7109375" style="163" bestFit="1" customWidth="1"/>
    <col min="509" max="509" width="10.28515625" style="163" customWidth="1"/>
    <col min="510" max="510" width="9.140625" style="163"/>
    <col min="511" max="511" width="10" style="163" bestFit="1" customWidth="1"/>
    <col min="512" max="512" width="11" style="163" bestFit="1" customWidth="1"/>
    <col min="513" max="513" width="12.7109375" style="163" customWidth="1"/>
    <col min="514" max="514" width="12.28515625" style="163" customWidth="1"/>
    <col min="515" max="515" width="14.42578125" style="163" bestFit="1" customWidth="1"/>
    <col min="516" max="516" width="13" style="163" bestFit="1" customWidth="1"/>
    <col min="517" max="517" width="10.5703125" style="163" bestFit="1" customWidth="1"/>
    <col min="518" max="760" width="9.140625" style="163"/>
    <col min="761" max="761" width="16.140625" style="163" customWidth="1"/>
    <col min="762" max="762" width="11.42578125" style="163" bestFit="1" customWidth="1"/>
    <col min="763" max="763" width="9.5703125" style="163" bestFit="1" customWidth="1"/>
    <col min="764" max="764" width="7.7109375" style="163" bestFit="1" customWidth="1"/>
    <col min="765" max="765" width="10.28515625" style="163" customWidth="1"/>
    <col min="766" max="766" width="9.140625" style="163"/>
    <col min="767" max="767" width="10" style="163" bestFit="1" customWidth="1"/>
    <col min="768" max="768" width="11" style="163" bestFit="1" customWidth="1"/>
    <col min="769" max="769" width="12.7109375" style="163" customWidth="1"/>
    <col min="770" max="770" width="12.28515625" style="163" customWidth="1"/>
    <col min="771" max="771" width="14.42578125" style="163" bestFit="1" customWidth="1"/>
    <col min="772" max="772" width="13" style="163" bestFit="1" customWidth="1"/>
    <col min="773" max="773" width="10.5703125" style="163" bestFit="1" customWidth="1"/>
    <col min="774" max="1016" width="9.140625" style="163"/>
    <col min="1017" max="1017" width="16.140625" style="163" customWidth="1"/>
    <col min="1018" max="1018" width="11.42578125" style="163" bestFit="1" customWidth="1"/>
    <col min="1019" max="1019" width="9.5703125" style="163" bestFit="1" customWidth="1"/>
    <col min="1020" max="1020" width="7.7109375" style="163" bestFit="1" customWidth="1"/>
    <col min="1021" max="1021" width="10.28515625" style="163" customWidth="1"/>
    <col min="1022" max="1022" width="9.140625" style="163"/>
    <col min="1023" max="1023" width="10" style="163" bestFit="1" customWidth="1"/>
    <col min="1024" max="1024" width="11" style="163" bestFit="1" customWidth="1"/>
    <col min="1025" max="1025" width="12.7109375" style="163" customWidth="1"/>
    <col min="1026" max="1026" width="12.28515625" style="163" customWidth="1"/>
    <col min="1027" max="1027" width="14.42578125" style="163" bestFit="1" customWidth="1"/>
    <col min="1028" max="1028" width="13" style="163" bestFit="1" customWidth="1"/>
    <col min="1029" max="1029" width="10.5703125" style="163" bestFit="1" customWidth="1"/>
    <col min="1030" max="1272" width="9.140625" style="163"/>
    <col min="1273" max="1273" width="16.140625" style="163" customWidth="1"/>
    <col min="1274" max="1274" width="11.42578125" style="163" bestFit="1" customWidth="1"/>
    <col min="1275" max="1275" width="9.5703125" style="163" bestFit="1" customWidth="1"/>
    <col min="1276" max="1276" width="7.7109375" style="163" bestFit="1" customWidth="1"/>
    <col min="1277" max="1277" width="10.28515625" style="163" customWidth="1"/>
    <col min="1278" max="1278" width="9.140625" style="163"/>
    <col min="1279" max="1279" width="10" style="163" bestFit="1" customWidth="1"/>
    <col min="1280" max="1280" width="11" style="163" bestFit="1" customWidth="1"/>
    <col min="1281" max="1281" width="12.7109375" style="163" customWidth="1"/>
    <col min="1282" max="1282" width="12.28515625" style="163" customWidth="1"/>
    <col min="1283" max="1283" width="14.42578125" style="163" bestFit="1" customWidth="1"/>
    <col min="1284" max="1284" width="13" style="163" bestFit="1" customWidth="1"/>
    <col min="1285" max="1285" width="10.5703125" style="163" bestFit="1" customWidth="1"/>
    <col min="1286" max="1528" width="9.140625" style="163"/>
    <col min="1529" max="1529" width="16.140625" style="163" customWidth="1"/>
    <col min="1530" max="1530" width="11.42578125" style="163" bestFit="1" customWidth="1"/>
    <col min="1531" max="1531" width="9.5703125" style="163" bestFit="1" customWidth="1"/>
    <col min="1532" max="1532" width="7.7109375" style="163" bestFit="1" customWidth="1"/>
    <col min="1533" max="1533" width="10.28515625" style="163" customWidth="1"/>
    <col min="1534" max="1534" width="9.140625" style="163"/>
    <col min="1535" max="1535" width="10" style="163" bestFit="1" customWidth="1"/>
    <col min="1536" max="1536" width="11" style="163" bestFit="1" customWidth="1"/>
    <col min="1537" max="1537" width="12.7109375" style="163" customWidth="1"/>
    <col min="1538" max="1538" width="12.28515625" style="163" customWidth="1"/>
    <col min="1539" max="1539" width="14.42578125" style="163" bestFit="1" customWidth="1"/>
    <col min="1540" max="1540" width="13" style="163" bestFit="1" customWidth="1"/>
    <col min="1541" max="1541" width="10.5703125" style="163" bestFit="1" customWidth="1"/>
    <col min="1542" max="1784" width="9.140625" style="163"/>
    <col min="1785" max="1785" width="16.140625" style="163" customWidth="1"/>
    <col min="1786" max="1786" width="11.42578125" style="163" bestFit="1" customWidth="1"/>
    <col min="1787" max="1787" width="9.5703125" style="163" bestFit="1" customWidth="1"/>
    <col min="1788" max="1788" width="7.7109375" style="163" bestFit="1" customWidth="1"/>
    <col min="1789" max="1789" width="10.28515625" style="163" customWidth="1"/>
    <col min="1790" max="1790" width="9.140625" style="163"/>
    <col min="1791" max="1791" width="10" style="163" bestFit="1" customWidth="1"/>
    <col min="1792" max="1792" width="11" style="163" bestFit="1" customWidth="1"/>
    <col min="1793" max="1793" width="12.7109375" style="163" customWidth="1"/>
    <col min="1794" max="1794" width="12.28515625" style="163" customWidth="1"/>
    <col min="1795" max="1795" width="14.42578125" style="163" bestFit="1" customWidth="1"/>
    <col min="1796" max="1796" width="13" style="163" bestFit="1" customWidth="1"/>
    <col min="1797" max="1797" width="10.5703125" style="163" bestFit="1" customWidth="1"/>
    <col min="1798" max="2040" width="9.140625" style="163"/>
    <col min="2041" max="2041" width="16.140625" style="163" customWidth="1"/>
    <col min="2042" max="2042" width="11.42578125" style="163" bestFit="1" customWidth="1"/>
    <col min="2043" max="2043" width="9.5703125" style="163" bestFit="1" customWidth="1"/>
    <col min="2044" max="2044" width="7.7109375" style="163" bestFit="1" customWidth="1"/>
    <col min="2045" max="2045" width="10.28515625" style="163" customWidth="1"/>
    <col min="2046" max="2046" width="9.140625" style="163"/>
    <col min="2047" max="2047" width="10" style="163" bestFit="1" customWidth="1"/>
    <col min="2048" max="2048" width="11" style="163" bestFit="1" customWidth="1"/>
    <col min="2049" max="2049" width="12.7109375" style="163" customWidth="1"/>
    <col min="2050" max="2050" width="12.28515625" style="163" customWidth="1"/>
    <col min="2051" max="2051" width="14.42578125" style="163" bestFit="1" customWidth="1"/>
    <col min="2052" max="2052" width="13" style="163" bestFit="1" customWidth="1"/>
    <col min="2053" max="2053" width="10.5703125" style="163" bestFit="1" customWidth="1"/>
    <col min="2054" max="2296" width="9.140625" style="163"/>
    <col min="2297" max="2297" width="16.140625" style="163" customWidth="1"/>
    <col min="2298" max="2298" width="11.42578125" style="163" bestFit="1" customWidth="1"/>
    <col min="2299" max="2299" width="9.5703125" style="163" bestFit="1" customWidth="1"/>
    <col min="2300" max="2300" width="7.7109375" style="163" bestFit="1" customWidth="1"/>
    <col min="2301" max="2301" width="10.28515625" style="163" customWidth="1"/>
    <col min="2302" max="2302" width="9.140625" style="163"/>
    <col min="2303" max="2303" width="10" style="163" bestFit="1" customWidth="1"/>
    <col min="2304" max="2304" width="11" style="163" bestFit="1" customWidth="1"/>
    <col min="2305" max="2305" width="12.7109375" style="163" customWidth="1"/>
    <col min="2306" max="2306" width="12.28515625" style="163" customWidth="1"/>
    <col min="2307" max="2307" width="14.42578125" style="163" bestFit="1" customWidth="1"/>
    <col min="2308" max="2308" width="13" style="163" bestFit="1" customWidth="1"/>
    <col min="2309" max="2309" width="10.5703125" style="163" bestFit="1" customWidth="1"/>
    <col min="2310" max="2552" width="9.140625" style="163"/>
    <col min="2553" max="2553" width="16.140625" style="163" customWidth="1"/>
    <col min="2554" max="2554" width="11.42578125" style="163" bestFit="1" customWidth="1"/>
    <col min="2555" max="2555" width="9.5703125" style="163" bestFit="1" customWidth="1"/>
    <col min="2556" max="2556" width="7.7109375" style="163" bestFit="1" customWidth="1"/>
    <col min="2557" max="2557" width="10.28515625" style="163" customWidth="1"/>
    <col min="2558" max="2558" width="9.140625" style="163"/>
    <col min="2559" max="2559" width="10" style="163" bestFit="1" customWidth="1"/>
    <col min="2560" max="2560" width="11" style="163" bestFit="1" customWidth="1"/>
    <col min="2561" max="2561" width="12.7109375" style="163" customWidth="1"/>
    <col min="2562" max="2562" width="12.28515625" style="163" customWidth="1"/>
    <col min="2563" max="2563" width="14.42578125" style="163" bestFit="1" customWidth="1"/>
    <col min="2564" max="2564" width="13" style="163" bestFit="1" customWidth="1"/>
    <col min="2565" max="2565" width="10.5703125" style="163" bestFit="1" customWidth="1"/>
    <col min="2566" max="2808" width="9.140625" style="163"/>
    <col min="2809" max="2809" width="16.140625" style="163" customWidth="1"/>
    <col min="2810" max="2810" width="11.42578125" style="163" bestFit="1" customWidth="1"/>
    <col min="2811" max="2811" width="9.5703125" style="163" bestFit="1" customWidth="1"/>
    <col min="2812" max="2812" width="7.7109375" style="163" bestFit="1" customWidth="1"/>
    <col min="2813" max="2813" width="10.28515625" style="163" customWidth="1"/>
    <col min="2814" max="2814" width="9.140625" style="163"/>
    <col min="2815" max="2815" width="10" style="163" bestFit="1" customWidth="1"/>
    <col min="2816" max="2816" width="11" style="163" bestFit="1" customWidth="1"/>
    <col min="2817" max="2817" width="12.7109375" style="163" customWidth="1"/>
    <col min="2818" max="2818" width="12.28515625" style="163" customWidth="1"/>
    <col min="2819" max="2819" width="14.42578125" style="163" bestFit="1" customWidth="1"/>
    <col min="2820" max="2820" width="13" style="163" bestFit="1" customWidth="1"/>
    <col min="2821" max="2821" width="10.5703125" style="163" bestFit="1" customWidth="1"/>
    <col min="2822" max="3064" width="9.140625" style="163"/>
    <col min="3065" max="3065" width="16.140625" style="163" customWidth="1"/>
    <col min="3066" max="3066" width="11.42578125" style="163" bestFit="1" customWidth="1"/>
    <col min="3067" max="3067" width="9.5703125" style="163" bestFit="1" customWidth="1"/>
    <col min="3068" max="3068" width="7.7109375" style="163" bestFit="1" customWidth="1"/>
    <col min="3069" max="3069" width="10.28515625" style="163" customWidth="1"/>
    <col min="3070" max="3070" width="9.140625" style="163"/>
    <col min="3071" max="3071" width="10" style="163" bestFit="1" customWidth="1"/>
    <col min="3072" max="3072" width="11" style="163" bestFit="1" customWidth="1"/>
    <col min="3073" max="3073" width="12.7109375" style="163" customWidth="1"/>
    <col min="3074" max="3074" width="12.28515625" style="163" customWidth="1"/>
    <col min="3075" max="3075" width="14.42578125" style="163" bestFit="1" customWidth="1"/>
    <col min="3076" max="3076" width="13" style="163" bestFit="1" customWidth="1"/>
    <col min="3077" max="3077" width="10.5703125" style="163" bestFit="1" customWidth="1"/>
    <col min="3078" max="3320" width="9.140625" style="163"/>
    <col min="3321" max="3321" width="16.140625" style="163" customWidth="1"/>
    <col min="3322" max="3322" width="11.42578125" style="163" bestFit="1" customWidth="1"/>
    <col min="3323" max="3323" width="9.5703125" style="163" bestFit="1" customWidth="1"/>
    <col min="3324" max="3324" width="7.7109375" style="163" bestFit="1" customWidth="1"/>
    <col min="3325" max="3325" width="10.28515625" style="163" customWidth="1"/>
    <col min="3326" max="3326" width="9.140625" style="163"/>
    <col min="3327" max="3327" width="10" style="163" bestFit="1" customWidth="1"/>
    <col min="3328" max="3328" width="11" style="163" bestFit="1" customWidth="1"/>
    <col min="3329" max="3329" width="12.7109375" style="163" customWidth="1"/>
    <col min="3330" max="3330" width="12.28515625" style="163" customWidth="1"/>
    <col min="3331" max="3331" width="14.42578125" style="163" bestFit="1" customWidth="1"/>
    <col min="3332" max="3332" width="13" style="163" bestFit="1" customWidth="1"/>
    <col min="3333" max="3333" width="10.5703125" style="163" bestFit="1" customWidth="1"/>
    <col min="3334" max="3576" width="9.140625" style="163"/>
    <col min="3577" max="3577" width="16.140625" style="163" customWidth="1"/>
    <col min="3578" max="3578" width="11.42578125" style="163" bestFit="1" customWidth="1"/>
    <col min="3579" max="3579" width="9.5703125" style="163" bestFit="1" customWidth="1"/>
    <col min="3580" max="3580" width="7.7109375" style="163" bestFit="1" customWidth="1"/>
    <col min="3581" max="3581" width="10.28515625" style="163" customWidth="1"/>
    <col min="3582" max="3582" width="9.140625" style="163"/>
    <col min="3583" max="3583" width="10" style="163" bestFit="1" customWidth="1"/>
    <col min="3584" max="3584" width="11" style="163" bestFit="1" customWidth="1"/>
    <col min="3585" max="3585" width="12.7109375" style="163" customWidth="1"/>
    <col min="3586" max="3586" width="12.28515625" style="163" customWidth="1"/>
    <col min="3587" max="3587" width="14.42578125" style="163" bestFit="1" customWidth="1"/>
    <col min="3588" max="3588" width="13" style="163" bestFit="1" customWidth="1"/>
    <col min="3589" max="3589" width="10.5703125" style="163" bestFit="1" customWidth="1"/>
    <col min="3590" max="3832" width="9.140625" style="163"/>
    <col min="3833" max="3833" width="16.140625" style="163" customWidth="1"/>
    <col min="3834" max="3834" width="11.42578125" style="163" bestFit="1" customWidth="1"/>
    <col min="3835" max="3835" width="9.5703125" style="163" bestFit="1" customWidth="1"/>
    <col min="3836" max="3836" width="7.7109375" style="163" bestFit="1" customWidth="1"/>
    <col min="3837" max="3837" width="10.28515625" style="163" customWidth="1"/>
    <col min="3838" max="3838" width="9.140625" style="163"/>
    <col min="3839" max="3839" width="10" style="163" bestFit="1" customWidth="1"/>
    <col min="3840" max="3840" width="11" style="163" bestFit="1" customWidth="1"/>
    <col min="3841" max="3841" width="12.7109375" style="163" customWidth="1"/>
    <col min="3842" max="3842" width="12.28515625" style="163" customWidth="1"/>
    <col min="3843" max="3843" width="14.42578125" style="163" bestFit="1" customWidth="1"/>
    <col min="3844" max="3844" width="13" style="163" bestFit="1" customWidth="1"/>
    <col min="3845" max="3845" width="10.5703125" style="163" bestFit="1" customWidth="1"/>
    <col min="3846" max="4088" width="9.140625" style="163"/>
    <col min="4089" max="4089" width="16.140625" style="163" customWidth="1"/>
    <col min="4090" max="4090" width="11.42578125" style="163" bestFit="1" customWidth="1"/>
    <col min="4091" max="4091" width="9.5703125" style="163" bestFit="1" customWidth="1"/>
    <col min="4092" max="4092" width="7.7109375" style="163" bestFit="1" customWidth="1"/>
    <col min="4093" max="4093" width="10.28515625" style="163" customWidth="1"/>
    <col min="4094" max="4094" width="9.140625" style="163"/>
    <col min="4095" max="4095" width="10" style="163" bestFit="1" customWidth="1"/>
    <col min="4096" max="4096" width="11" style="163" bestFit="1" customWidth="1"/>
    <col min="4097" max="4097" width="12.7109375" style="163" customWidth="1"/>
    <col min="4098" max="4098" width="12.28515625" style="163" customWidth="1"/>
    <col min="4099" max="4099" width="14.42578125" style="163" bestFit="1" customWidth="1"/>
    <col min="4100" max="4100" width="13" style="163" bestFit="1" customWidth="1"/>
    <col min="4101" max="4101" width="10.5703125" style="163" bestFit="1" customWidth="1"/>
    <col min="4102" max="4344" width="9.140625" style="163"/>
    <col min="4345" max="4345" width="16.140625" style="163" customWidth="1"/>
    <col min="4346" max="4346" width="11.42578125" style="163" bestFit="1" customWidth="1"/>
    <col min="4347" max="4347" width="9.5703125" style="163" bestFit="1" customWidth="1"/>
    <col min="4348" max="4348" width="7.7109375" style="163" bestFit="1" customWidth="1"/>
    <col min="4349" max="4349" width="10.28515625" style="163" customWidth="1"/>
    <col min="4350" max="4350" width="9.140625" style="163"/>
    <col min="4351" max="4351" width="10" style="163" bestFit="1" customWidth="1"/>
    <col min="4352" max="4352" width="11" style="163" bestFit="1" customWidth="1"/>
    <col min="4353" max="4353" width="12.7109375" style="163" customWidth="1"/>
    <col min="4354" max="4354" width="12.28515625" style="163" customWidth="1"/>
    <col min="4355" max="4355" width="14.42578125" style="163" bestFit="1" customWidth="1"/>
    <col min="4356" max="4356" width="13" style="163" bestFit="1" customWidth="1"/>
    <col min="4357" max="4357" width="10.5703125" style="163" bestFit="1" customWidth="1"/>
    <col min="4358" max="4600" width="9.140625" style="163"/>
    <col min="4601" max="4601" width="16.140625" style="163" customWidth="1"/>
    <col min="4602" max="4602" width="11.42578125" style="163" bestFit="1" customWidth="1"/>
    <col min="4603" max="4603" width="9.5703125" style="163" bestFit="1" customWidth="1"/>
    <col min="4604" max="4604" width="7.7109375" style="163" bestFit="1" customWidth="1"/>
    <col min="4605" max="4605" width="10.28515625" style="163" customWidth="1"/>
    <col min="4606" max="4606" width="9.140625" style="163"/>
    <col min="4607" max="4607" width="10" style="163" bestFit="1" customWidth="1"/>
    <col min="4608" max="4608" width="11" style="163" bestFit="1" customWidth="1"/>
    <col min="4609" max="4609" width="12.7109375" style="163" customWidth="1"/>
    <col min="4610" max="4610" width="12.28515625" style="163" customWidth="1"/>
    <col min="4611" max="4611" width="14.42578125" style="163" bestFit="1" customWidth="1"/>
    <col min="4612" max="4612" width="13" style="163" bestFit="1" customWidth="1"/>
    <col min="4613" max="4613" width="10.5703125" style="163" bestFit="1" customWidth="1"/>
    <col min="4614" max="4856" width="9.140625" style="163"/>
    <col min="4857" max="4857" width="16.140625" style="163" customWidth="1"/>
    <col min="4858" max="4858" width="11.42578125" style="163" bestFit="1" customWidth="1"/>
    <col min="4859" max="4859" width="9.5703125" style="163" bestFit="1" customWidth="1"/>
    <col min="4860" max="4860" width="7.7109375" style="163" bestFit="1" customWidth="1"/>
    <col min="4861" max="4861" width="10.28515625" style="163" customWidth="1"/>
    <col min="4862" max="4862" width="9.140625" style="163"/>
    <col min="4863" max="4863" width="10" style="163" bestFit="1" customWidth="1"/>
    <col min="4864" max="4864" width="11" style="163" bestFit="1" customWidth="1"/>
    <col min="4865" max="4865" width="12.7109375" style="163" customWidth="1"/>
    <col min="4866" max="4866" width="12.28515625" style="163" customWidth="1"/>
    <col min="4867" max="4867" width="14.42578125" style="163" bestFit="1" customWidth="1"/>
    <col min="4868" max="4868" width="13" style="163" bestFit="1" customWidth="1"/>
    <col min="4869" max="4869" width="10.5703125" style="163" bestFit="1" customWidth="1"/>
    <col min="4870" max="5112" width="9.140625" style="163"/>
    <col min="5113" max="5113" width="16.140625" style="163" customWidth="1"/>
    <col min="5114" max="5114" width="11.42578125" style="163" bestFit="1" customWidth="1"/>
    <col min="5115" max="5115" width="9.5703125" style="163" bestFit="1" customWidth="1"/>
    <col min="5116" max="5116" width="7.7109375" style="163" bestFit="1" customWidth="1"/>
    <col min="5117" max="5117" width="10.28515625" style="163" customWidth="1"/>
    <col min="5118" max="5118" width="9.140625" style="163"/>
    <col min="5119" max="5119" width="10" style="163" bestFit="1" customWidth="1"/>
    <col min="5120" max="5120" width="11" style="163" bestFit="1" customWidth="1"/>
    <col min="5121" max="5121" width="12.7109375" style="163" customWidth="1"/>
    <col min="5122" max="5122" width="12.28515625" style="163" customWidth="1"/>
    <col min="5123" max="5123" width="14.42578125" style="163" bestFit="1" customWidth="1"/>
    <col min="5124" max="5124" width="13" style="163" bestFit="1" customWidth="1"/>
    <col min="5125" max="5125" width="10.5703125" style="163" bestFit="1" customWidth="1"/>
    <col min="5126" max="5368" width="9.140625" style="163"/>
    <col min="5369" max="5369" width="16.140625" style="163" customWidth="1"/>
    <col min="5370" max="5370" width="11.42578125" style="163" bestFit="1" customWidth="1"/>
    <col min="5371" max="5371" width="9.5703125" style="163" bestFit="1" customWidth="1"/>
    <col min="5372" max="5372" width="7.7109375" style="163" bestFit="1" customWidth="1"/>
    <col min="5373" max="5373" width="10.28515625" style="163" customWidth="1"/>
    <col min="5374" max="5374" width="9.140625" style="163"/>
    <col min="5375" max="5375" width="10" style="163" bestFit="1" customWidth="1"/>
    <col min="5376" max="5376" width="11" style="163" bestFit="1" customWidth="1"/>
    <col min="5377" max="5377" width="12.7109375" style="163" customWidth="1"/>
    <col min="5378" max="5378" width="12.28515625" style="163" customWidth="1"/>
    <col min="5379" max="5379" width="14.42578125" style="163" bestFit="1" customWidth="1"/>
    <col min="5380" max="5380" width="13" style="163" bestFit="1" customWidth="1"/>
    <col min="5381" max="5381" width="10.5703125" style="163" bestFit="1" customWidth="1"/>
    <col min="5382" max="5624" width="9.140625" style="163"/>
    <col min="5625" max="5625" width="16.140625" style="163" customWidth="1"/>
    <col min="5626" max="5626" width="11.42578125" style="163" bestFit="1" customWidth="1"/>
    <col min="5627" max="5627" width="9.5703125" style="163" bestFit="1" customWidth="1"/>
    <col min="5628" max="5628" width="7.7109375" style="163" bestFit="1" customWidth="1"/>
    <col min="5629" max="5629" width="10.28515625" style="163" customWidth="1"/>
    <col min="5630" max="5630" width="9.140625" style="163"/>
    <col min="5631" max="5631" width="10" style="163" bestFit="1" customWidth="1"/>
    <col min="5632" max="5632" width="11" style="163" bestFit="1" customWidth="1"/>
    <col min="5633" max="5633" width="12.7109375" style="163" customWidth="1"/>
    <col min="5634" max="5634" width="12.28515625" style="163" customWidth="1"/>
    <col min="5635" max="5635" width="14.42578125" style="163" bestFit="1" customWidth="1"/>
    <col min="5636" max="5636" width="13" style="163" bestFit="1" customWidth="1"/>
    <col min="5637" max="5637" width="10.5703125" style="163" bestFit="1" customWidth="1"/>
    <col min="5638" max="5880" width="9.140625" style="163"/>
    <col min="5881" max="5881" width="16.140625" style="163" customWidth="1"/>
    <col min="5882" max="5882" width="11.42578125" style="163" bestFit="1" customWidth="1"/>
    <col min="5883" max="5883" width="9.5703125" style="163" bestFit="1" customWidth="1"/>
    <col min="5884" max="5884" width="7.7109375" style="163" bestFit="1" customWidth="1"/>
    <col min="5885" max="5885" width="10.28515625" style="163" customWidth="1"/>
    <col min="5886" max="5886" width="9.140625" style="163"/>
    <col min="5887" max="5887" width="10" style="163" bestFit="1" customWidth="1"/>
    <col min="5888" max="5888" width="11" style="163" bestFit="1" customWidth="1"/>
    <col min="5889" max="5889" width="12.7109375" style="163" customWidth="1"/>
    <col min="5890" max="5890" width="12.28515625" style="163" customWidth="1"/>
    <col min="5891" max="5891" width="14.42578125" style="163" bestFit="1" customWidth="1"/>
    <col min="5892" max="5892" width="13" style="163" bestFit="1" customWidth="1"/>
    <col min="5893" max="5893" width="10.5703125" style="163" bestFit="1" customWidth="1"/>
    <col min="5894" max="6136" width="9.140625" style="163"/>
    <col min="6137" max="6137" width="16.140625" style="163" customWidth="1"/>
    <col min="6138" max="6138" width="11.42578125" style="163" bestFit="1" customWidth="1"/>
    <col min="6139" max="6139" width="9.5703125" style="163" bestFit="1" customWidth="1"/>
    <col min="6140" max="6140" width="7.7109375" style="163" bestFit="1" customWidth="1"/>
    <col min="6141" max="6141" width="10.28515625" style="163" customWidth="1"/>
    <col min="6142" max="6142" width="9.140625" style="163"/>
    <col min="6143" max="6143" width="10" style="163" bestFit="1" customWidth="1"/>
    <col min="6144" max="6144" width="11" style="163" bestFit="1" customWidth="1"/>
    <col min="6145" max="6145" width="12.7109375" style="163" customWidth="1"/>
    <col min="6146" max="6146" width="12.28515625" style="163" customWidth="1"/>
    <col min="6147" max="6147" width="14.42578125" style="163" bestFit="1" customWidth="1"/>
    <col min="6148" max="6148" width="13" style="163" bestFit="1" customWidth="1"/>
    <col min="6149" max="6149" width="10.5703125" style="163" bestFit="1" customWidth="1"/>
    <col min="6150" max="6392" width="9.140625" style="163"/>
    <col min="6393" max="6393" width="16.140625" style="163" customWidth="1"/>
    <col min="6394" max="6394" width="11.42578125" style="163" bestFit="1" customWidth="1"/>
    <col min="6395" max="6395" width="9.5703125" style="163" bestFit="1" customWidth="1"/>
    <col min="6396" max="6396" width="7.7109375" style="163" bestFit="1" customWidth="1"/>
    <col min="6397" max="6397" width="10.28515625" style="163" customWidth="1"/>
    <col min="6398" max="6398" width="9.140625" style="163"/>
    <col min="6399" max="6399" width="10" style="163" bestFit="1" customWidth="1"/>
    <col min="6400" max="6400" width="11" style="163" bestFit="1" customWidth="1"/>
    <col min="6401" max="6401" width="12.7109375" style="163" customWidth="1"/>
    <col min="6402" max="6402" width="12.28515625" style="163" customWidth="1"/>
    <col min="6403" max="6403" width="14.42578125" style="163" bestFit="1" customWidth="1"/>
    <col min="6404" max="6404" width="13" style="163" bestFit="1" customWidth="1"/>
    <col min="6405" max="6405" width="10.5703125" style="163" bestFit="1" customWidth="1"/>
    <col min="6406" max="6648" width="9.140625" style="163"/>
    <col min="6649" max="6649" width="16.140625" style="163" customWidth="1"/>
    <col min="6650" max="6650" width="11.42578125" style="163" bestFit="1" customWidth="1"/>
    <col min="6651" max="6651" width="9.5703125" style="163" bestFit="1" customWidth="1"/>
    <col min="6652" max="6652" width="7.7109375" style="163" bestFit="1" customWidth="1"/>
    <col min="6653" max="6653" width="10.28515625" style="163" customWidth="1"/>
    <col min="6654" max="6654" width="9.140625" style="163"/>
    <col min="6655" max="6655" width="10" style="163" bestFit="1" customWidth="1"/>
    <col min="6656" max="6656" width="11" style="163" bestFit="1" customWidth="1"/>
    <col min="6657" max="6657" width="12.7109375" style="163" customWidth="1"/>
    <col min="6658" max="6658" width="12.28515625" style="163" customWidth="1"/>
    <col min="6659" max="6659" width="14.42578125" style="163" bestFit="1" customWidth="1"/>
    <col min="6660" max="6660" width="13" style="163" bestFit="1" customWidth="1"/>
    <col min="6661" max="6661" width="10.5703125" style="163" bestFit="1" customWidth="1"/>
    <col min="6662" max="6904" width="9.140625" style="163"/>
    <col min="6905" max="6905" width="16.140625" style="163" customWidth="1"/>
    <col min="6906" max="6906" width="11.42578125" style="163" bestFit="1" customWidth="1"/>
    <col min="6907" max="6907" width="9.5703125" style="163" bestFit="1" customWidth="1"/>
    <col min="6908" max="6908" width="7.7109375" style="163" bestFit="1" customWidth="1"/>
    <col min="6909" max="6909" width="10.28515625" style="163" customWidth="1"/>
    <col min="6910" max="6910" width="9.140625" style="163"/>
    <col min="6911" max="6911" width="10" style="163" bestFit="1" customWidth="1"/>
    <col min="6912" max="6912" width="11" style="163" bestFit="1" customWidth="1"/>
    <col min="6913" max="6913" width="12.7109375" style="163" customWidth="1"/>
    <col min="6914" max="6914" width="12.28515625" style="163" customWidth="1"/>
    <col min="6915" max="6915" width="14.42578125" style="163" bestFit="1" customWidth="1"/>
    <col min="6916" max="6916" width="13" style="163" bestFit="1" customWidth="1"/>
    <col min="6917" max="6917" width="10.5703125" style="163" bestFit="1" customWidth="1"/>
    <col min="6918" max="7160" width="9.140625" style="163"/>
    <col min="7161" max="7161" width="16.140625" style="163" customWidth="1"/>
    <col min="7162" max="7162" width="11.42578125" style="163" bestFit="1" customWidth="1"/>
    <col min="7163" max="7163" width="9.5703125" style="163" bestFit="1" customWidth="1"/>
    <col min="7164" max="7164" width="7.7109375" style="163" bestFit="1" customWidth="1"/>
    <col min="7165" max="7165" width="10.28515625" style="163" customWidth="1"/>
    <col min="7166" max="7166" width="9.140625" style="163"/>
    <col min="7167" max="7167" width="10" style="163" bestFit="1" customWidth="1"/>
    <col min="7168" max="7168" width="11" style="163" bestFit="1" customWidth="1"/>
    <col min="7169" max="7169" width="12.7109375" style="163" customWidth="1"/>
    <col min="7170" max="7170" width="12.28515625" style="163" customWidth="1"/>
    <col min="7171" max="7171" width="14.42578125" style="163" bestFit="1" customWidth="1"/>
    <col min="7172" max="7172" width="13" style="163" bestFit="1" customWidth="1"/>
    <col min="7173" max="7173" width="10.5703125" style="163" bestFit="1" customWidth="1"/>
    <col min="7174" max="7416" width="9.140625" style="163"/>
    <col min="7417" max="7417" width="16.140625" style="163" customWidth="1"/>
    <col min="7418" max="7418" width="11.42578125" style="163" bestFit="1" customWidth="1"/>
    <col min="7419" max="7419" width="9.5703125" style="163" bestFit="1" customWidth="1"/>
    <col min="7420" max="7420" width="7.7109375" style="163" bestFit="1" customWidth="1"/>
    <col min="7421" max="7421" width="10.28515625" style="163" customWidth="1"/>
    <col min="7422" max="7422" width="9.140625" style="163"/>
    <col min="7423" max="7423" width="10" style="163" bestFit="1" customWidth="1"/>
    <col min="7424" max="7424" width="11" style="163" bestFit="1" customWidth="1"/>
    <col min="7425" max="7425" width="12.7109375" style="163" customWidth="1"/>
    <col min="7426" max="7426" width="12.28515625" style="163" customWidth="1"/>
    <col min="7427" max="7427" width="14.42578125" style="163" bestFit="1" customWidth="1"/>
    <col min="7428" max="7428" width="13" style="163" bestFit="1" customWidth="1"/>
    <col min="7429" max="7429" width="10.5703125" style="163" bestFit="1" customWidth="1"/>
    <col min="7430" max="7672" width="9.140625" style="163"/>
    <col min="7673" max="7673" width="16.140625" style="163" customWidth="1"/>
    <col min="7674" max="7674" width="11.42578125" style="163" bestFit="1" customWidth="1"/>
    <col min="7675" max="7675" width="9.5703125" style="163" bestFit="1" customWidth="1"/>
    <col min="7676" max="7676" width="7.7109375" style="163" bestFit="1" customWidth="1"/>
    <col min="7677" max="7677" width="10.28515625" style="163" customWidth="1"/>
    <col min="7678" max="7678" width="9.140625" style="163"/>
    <col min="7679" max="7679" width="10" style="163" bestFit="1" customWidth="1"/>
    <col min="7680" max="7680" width="11" style="163" bestFit="1" customWidth="1"/>
    <col min="7681" max="7681" width="12.7109375" style="163" customWidth="1"/>
    <col min="7682" max="7682" width="12.28515625" style="163" customWidth="1"/>
    <col min="7683" max="7683" width="14.42578125" style="163" bestFit="1" customWidth="1"/>
    <col min="7684" max="7684" width="13" style="163" bestFit="1" customWidth="1"/>
    <col min="7685" max="7685" width="10.5703125" style="163" bestFit="1" customWidth="1"/>
    <col min="7686" max="7928" width="9.140625" style="163"/>
    <col min="7929" max="7929" width="16.140625" style="163" customWidth="1"/>
    <col min="7930" max="7930" width="11.42578125" style="163" bestFit="1" customWidth="1"/>
    <col min="7931" max="7931" width="9.5703125" style="163" bestFit="1" customWidth="1"/>
    <col min="7932" max="7932" width="7.7109375" style="163" bestFit="1" customWidth="1"/>
    <col min="7933" max="7933" width="10.28515625" style="163" customWidth="1"/>
    <col min="7934" max="7934" width="9.140625" style="163"/>
    <col min="7935" max="7935" width="10" style="163" bestFit="1" customWidth="1"/>
    <col min="7936" max="7936" width="11" style="163" bestFit="1" customWidth="1"/>
    <col min="7937" max="7937" width="12.7109375" style="163" customWidth="1"/>
    <col min="7938" max="7938" width="12.28515625" style="163" customWidth="1"/>
    <col min="7939" max="7939" width="14.42578125" style="163" bestFit="1" customWidth="1"/>
    <col min="7940" max="7940" width="13" style="163" bestFit="1" customWidth="1"/>
    <col min="7941" max="7941" width="10.5703125" style="163" bestFit="1" customWidth="1"/>
    <col min="7942" max="8184" width="9.140625" style="163"/>
    <col min="8185" max="8185" width="16.140625" style="163" customWidth="1"/>
    <col min="8186" max="8186" width="11.42578125" style="163" bestFit="1" customWidth="1"/>
    <col min="8187" max="8187" width="9.5703125" style="163" bestFit="1" customWidth="1"/>
    <col min="8188" max="8188" width="7.7109375" style="163" bestFit="1" customWidth="1"/>
    <col min="8189" max="8189" width="10.28515625" style="163" customWidth="1"/>
    <col min="8190" max="8190" width="9.140625" style="163"/>
    <col min="8191" max="8191" width="10" style="163" bestFit="1" customWidth="1"/>
    <col min="8192" max="8192" width="11" style="163" bestFit="1" customWidth="1"/>
    <col min="8193" max="8193" width="12.7109375" style="163" customWidth="1"/>
    <col min="8194" max="8194" width="12.28515625" style="163" customWidth="1"/>
    <col min="8195" max="8195" width="14.42578125" style="163" bestFit="1" customWidth="1"/>
    <col min="8196" max="8196" width="13" style="163" bestFit="1" customWidth="1"/>
    <col min="8197" max="8197" width="10.5703125" style="163" bestFit="1" customWidth="1"/>
    <col min="8198" max="8440" width="9.140625" style="163"/>
    <col min="8441" max="8441" width="16.140625" style="163" customWidth="1"/>
    <col min="8442" max="8442" width="11.42578125" style="163" bestFit="1" customWidth="1"/>
    <col min="8443" max="8443" width="9.5703125" style="163" bestFit="1" customWidth="1"/>
    <col min="8444" max="8444" width="7.7109375" style="163" bestFit="1" customWidth="1"/>
    <col min="8445" max="8445" width="10.28515625" style="163" customWidth="1"/>
    <col min="8446" max="8446" width="9.140625" style="163"/>
    <col min="8447" max="8447" width="10" style="163" bestFit="1" customWidth="1"/>
    <col min="8448" max="8448" width="11" style="163" bestFit="1" customWidth="1"/>
    <col min="8449" max="8449" width="12.7109375" style="163" customWidth="1"/>
    <col min="8450" max="8450" width="12.28515625" style="163" customWidth="1"/>
    <col min="8451" max="8451" width="14.42578125" style="163" bestFit="1" customWidth="1"/>
    <col min="8452" max="8452" width="13" style="163" bestFit="1" customWidth="1"/>
    <col min="8453" max="8453" width="10.5703125" style="163" bestFit="1" customWidth="1"/>
    <col min="8454" max="8696" width="9.140625" style="163"/>
    <col min="8697" max="8697" width="16.140625" style="163" customWidth="1"/>
    <col min="8698" max="8698" width="11.42578125" style="163" bestFit="1" customWidth="1"/>
    <col min="8699" max="8699" width="9.5703125" style="163" bestFit="1" customWidth="1"/>
    <col min="8700" max="8700" width="7.7109375" style="163" bestFit="1" customWidth="1"/>
    <col min="8701" max="8701" width="10.28515625" style="163" customWidth="1"/>
    <col min="8702" max="8702" width="9.140625" style="163"/>
    <col min="8703" max="8703" width="10" style="163" bestFit="1" customWidth="1"/>
    <col min="8704" max="8704" width="11" style="163" bestFit="1" customWidth="1"/>
    <col min="8705" max="8705" width="12.7109375" style="163" customWidth="1"/>
    <col min="8706" max="8706" width="12.28515625" style="163" customWidth="1"/>
    <col min="8707" max="8707" width="14.42578125" style="163" bestFit="1" customWidth="1"/>
    <col min="8708" max="8708" width="13" style="163" bestFit="1" customWidth="1"/>
    <col min="8709" max="8709" width="10.5703125" style="163" bestFit="1" customWidth="1"/>
    <col min="8710" max="8952" width="9.140625" style="163"/>
    <col min="8953" max="8953" width="16.140625" style="163" customWidth="1"/>
    <col min="8954" max="8954" width="11.42578125" style="163" bestFit="1" customWidth="1"/>
    <col min="8955" max="8955" width="9.5703125" style="163" bestFit="1" customWidth="1"/>
    <col min="8956" max="8956" width="7.7109375" style="163" bestFit="1" customWidth="1"/>
    <col min="8957" max="8957" width="10.28515625" style="163" customWidth="1"/>
    <col min="8958" max="8958" width="9.140625" style="163"/>
    <col min="8959" max="8959" width="10" style="163" bestFit="1" customWidth="1"/>
    <col min="8960" max="8960" width="11" style="163" bestFit="1" customWidth="1"/>
    <col min="8961" max="8961" width="12.7109375" style="163" customWidth="1"/>
    <col min="8962" max="8962" width="12.28515625" style="163" customWidth="1"/>
    <col min="8963" max="8963" width="14.42578125" style="163" bestFit="1" customWidth="1"/>
    <col min="8964" max="8964" width="13" style="163" bestFit="1" customWidth="1"/>
    <col min="8965" max="8965" width="10.5703125" style="163" bestFit="1" customWidth="1"/>
    <col min="8966" max="9208" width="9.140625" style="163"/>
    <col min="9209" max="9209" width="16.140625" style="163" customWidth="1"/>
    <col min="9210" max="9210" width="11.42578125" style="163" bestFit="1" customWidth="1"/>
    <col min="9211" max="9211" width="9.5703125" style="163" bestFit="1" customWidth="1"/>
    <col min="9212" max="9212" width="7.7109375" style="163" bestFit="1" customWidth="1"/>
    <col min="9213" max="9213" width="10.28515625" style="163" customWidth="1"/>
    <col min="9214" max="9214" width="9.140625" style="163"/>
    <col min="9215" max="9215" width="10" style="163" bestFit="1" customWidth="1"/>
    <col min="9216" max="9216" width="11" style="163" bestFit="1" customWidth="1"/>
    <col min="9217" max="9217" width="12.7109375" style="163" customWidth="1"/>
    <col min="9218" max="9218" width="12.28515625" style="163" customWidth="1"/>
    <col min="9219" max="9219" width="14.42578125" style="163" bestFit="1" customWidth="1"/>
    <col min="9220" max="9220" width="13" style="163" bestFit="1" customWidth="1"/>
    <col min="9221" max="9221" width="10.5703125" style="163" bestFit="1" customWidth="1"/>
    <col min="9222" max="9464" width="9.140625" style="163"/>
    <col min="9465" max="9465" width="16.140625" style="163" customWidth="1"/>
    <col min="9466" max="9466" width="11.42578125" style="163" bestFit="1" customWidth="1"/>
    <col min="9467" max="9467" width="9.5703125" style="163" bestFit="1" customWidth="1"/>
    <col min="9468" max="9468" width="7.7109375" style="163" bestFit="1" customWidth="1"/>
    <col min="9469" max="9469" width="10.28515625" style="163" customWidth="1"/>
    <col min="9470" max="9470" width="9.140625" style="163"/>
    <col min="9471" max="9471" width="10" style="163" bestFit="1" customWidth="1"/>
    <col min="9472" max="9472" width="11" style="163" bestFit="1" customWidth="1"/>
    <col min="9473" max="9473" width="12.7109375" style="163" customWidth="1"/>
    <col min="9474" max="9474" width="12.28515625" style="163" customWidth="1"/>
    <col min="9475" max="9475" width="14.42578125" style="163" bestFit="1" customWidth="1"/>
    <col min="9476" max="9476" width="13" style="163" bestFit="1" customWidth="1"/>
    <col min="9477" max="9477" width="10.5703125" style="163" bestFit="1" customWidth="1"/>
    <col min="9478" max="9720" width="9.140625" style="163"/>
    <col min="9721" max="9721" width="16.140625" style="163" customWidth="1"/>
    <col min="9722" max="9722" width="11.42578125" style="163" bestFit="1" customWidth="1"/>
    <col min="9723" max="9723" width="9.5703125" style="163" bestFit="1" customWidth="1"/>
    <col min="9724" max="9724" width="7.7109375" style="163" bestFit="1" customWidth="1"/>
    <col min="9725" max="9725" width="10.28515625" style="163" customWidth="1"/>
    <col min="9726" max="9726" width="9.140625" style="163"/>
    <col min="9727" max="9727" width="10" style="163" bestFit="1" customWidth="1"/>
    <col min="9728" max="9728" width="11" style="163" bestFit="1" customWidth="1"/>
    <col min="9729" max="9729" width="12.7109375" style="163" customWidth="1"/>
    <col min="9730" max="9730" width="12.28515625" style="163" customWidth="1"/>
    <col min="9731" max="9731" width="14.42578125" style="163" bestFit="1" customWidth="1"/>
    <col min="9732" max="9732" width="13" style="163" bestFit="1" customWidth="1"/>
    <col min="9733" max="9733" width="10.5703125" style="163" bestFit="1" customWidth="1"/>
    <col min="9734" max="9976" width="9.140625" style="163"/>
    <col min="9977" max="9977" width="16.140625" style="163" customWidth="1"/>
    <col min="9978" max="9978" width="11.42578125" style="163" bestFit="1" customWidth="1"/>
    <col min="9979" max="9979" width="9.5703125" style="163" bestFit="1" customWidth="1"/>
    <col min="9980" max="9980" width="7.7109375" style="163" bestFit="1" customWidth="1"/>
    <col min="9981" max="9981" width="10.28515625" style="163" customWidth="1"/>
    <col min="9982" max="9982" width="9.140625" style="163"/>
    <col min="9983" max="9983" width="10" style="163" bestFit="1" customWidth="1"/>
    <col min="9984" max="9984" width="11" style="163" bestFit="1" customWidth="1"/>
    <col min="9985" max="9985" width="12.7109375" style="163" customWidth="1"/>
    <col min="9986" max="9986" width="12.28515625" style="163" customWidth="1"/>
    <col min="9987" max="9987" width="14.42578125" style="163" bestFit="1" customWidth="1"/>
    <col min="9988" max="9988" width="13" style="163" bestFit="1" customWidth="1"/>
    <col min="9989" max="9989" width="10.5703125" style="163" bestFit="1" customWidth="1"/>
    <col min="9990" max="10232" width="9.140625" style="163"/>
    <col min="10233" max="10233" width="16.140625" style="163" customWidth="1"/>
    <col min="10234" max="10234" width="11.42578125" style="163" bestFit="1" customWidth="1"/>
    <col min="10235" max="10235" width="9.5703125" style="163" bestFit="1" customWidth="1"/>
    <col min="10236" max="10236" width="7.7109375" style="163" bestFit="1" customWidth="1"/>
    <col min="10237" max="10237" width="10.28515625" style="163" customWidth="1"/>
    <col min="10238" max="10238" width="9.140625" style="163"/>
    <col min="10239" max="10239" width="10" style="163" bestFit="1" customWidth="1"/>
    <col min="10240" max="10240" width="11" style="163" bestFit="1" customWidth="1"/>
    <col min="10241" max="10241" width="12.7109375" style="163" customWidth="1"/>
    <col min="10242" max="10242" width="12.28515625" style="163" customWidth="1"/>
    <col min="10243" max="10243" width="14.42578125" style="163" bestFit="1" customWidth="1"/>
    <col min="10244" max="10244" width="13" style="163" bestFit="1" customWidth="1"/>
    <col min="10245" max="10245" width="10.5703125" style="163" bestFit="1" customWidth="1"/>
    <col min="10246" max="10488" width="9.140625" style="163"/>
    <col min="10489" max="10489" width="16.140625" style="163" customWidth="1"/>
    <col min="10490" max="10490" width="11.42578125" style="163" bestFit="1" customWidth="1"/>
    <col min="10491" max="10491" width="9.5703125" style="163" bestFit="1" customWidth="1"/>
    <col min="10492" max="10492" width="7.7109375" style="163" bestFit="1" customWidth="1"/>
    <col min="10493" max="10493" width="10.28515625" style="163" customWidth="1"/>
    <col min="10494" max="10494" width="9.140625" style="163"/>
    <col min="10495" max="10495" width="10" style="163" bestFit="1" customWidth="1"/>
    <col min="10496" max="10496" width="11" style="163" bestFit="1" customWidth="1"/>
    <col min="10497" max="10497" width="12.7109375" style="163" customWidth="1"/>
    <col min="10498" max="10498" width="12.28515625" style="163" customWidth="1"/>
    <col min="10499" max="10499" width="14.42578125" style="163" bestFit="1" customWidth="1"/>
    <col min="10500" max="10500" width="13" style="163" bestFit="1" customWidth="1"/>
    <col min="10501" max="10501" width="10.5703125" style="163" bestFit="1" customWidth="1"/>
    <col min="10502" max="10744" width="9.140625" style="163"/>
    <col min="10745" max="10745" width="16.140625" style="163" customWidth="1"/>
    <col min="10746" max="10746" width="11.42578125" style="163" bestFit="1" customWidth="1"/>
    <col min="10747" max="10747" width="9.5703125" style="163" bestFit="1" customWidth="1"/>
    <col min="10748" max="10748" width="7.7109375" style="163" bestFit="1" customWidth="1"/>
    <col min="10749" max="10749" width="10.28515625" style="163" customWidth="1"/>
    <col min="10750" max="10750" width="9.140625" style="163"/>
    <col min="10751" max="10751" width="10" style="163" bestFit="1" customWidth="1"/>
    <col min="10752" max="10752" width="11" style="163" bestFit="1" customWidth="1"/>
    <col min="10753" max="10753" width="12.7109375" style="163" customWidth="1"/>
    <col min="10754" max="10754" width="12.28515625" style="163" customWidth="1"/>
    <col min="10755" max="10755" width="14.42578125" style="163" bestFit="1" customWidth="1"/>
    <col min="10756" max="10756" width="13" style="163" bestFit="1" customWidth="1"/>
    <col min="10757" max="10757" width="10.5703125" style="163" bestFit="1" customWidth="1"/>
    <col min="10758" max="11000" width="9.140625" style="163"/>
    <col min="11001" max="11001" width="16.140625" style="163" customWidth="1"/>
    <col min="11002" max="11002" width="11.42578125" style="163" bestFit="1" customWidth="1"/>
    <col min="11003" max="11003" width="9.5703125" style="163" bestFit="1" customWidth="1"/>
    <col min="11004" max="11004" width="7.7109375" style="163" bestFit="1" customWidth="1"/>
    <col min="11005" max="11005" width="10.28515625" style="163" customWidth="1"/>
    <col min="11006" max="11006" width="9.140625" style="163"/>
    <col min="11007" max="11007" width="10" style="163" bestFit="1" customWidth="1"/>
    <col min="11008" max="11008" width="11" style="163" bestFit="1" customWidth="1"/>
    <col min="11009" max="11009" width="12.7109375" style="163" customWidth="1"/>
    <col min="11010" max="11010" width="12.28515625" style="163" customWidth="1"/>
    <col min="11011" max="11011" width="14.42578125" style="163" bestFit="1" customWidth="1"/>
    <col min="11012" max="11012" width="13" style="163" bestFit="1" customWidth="1"/>
    <col min="11013" max="11013" width="10.5703125" style="163" bestFit="1" customWidth="1"/>
    <col min="11014" max="11256" width="9.140625" style="163"/>
    <col min="11257" max="11257" width="16.140625" style="163" customWidth="1"/>
    <col min="11258" max="11258" width="11.42578125" style="163" bestFit="1" customWidth="1"/>
    <col min="11259" max="11259" width="9.5703125" style="163" bestFit="1" customWidth="1"/>
    <col min="11260" max="11260" width="7.7109375" style="163" bestFit="1" customWidth="1"/>
    <col min="11261" max="11261" width="10.28515625" style="163" customWidth="1"/>
    <col min="11262" max="11262" width="9.140625" style="163"/>
    <col min="11263" max="11263" width="10" style="163" bestFit="1" customWidth="1"/>
    <col min="11264" max="11264" width="11" style="163" bestFit="1" customWidth="1"/>
    <col min="11265" max="11265" width="12.7109375" style="163" customWidth="1"/>
    <col min="11266" max="11266" width="12.28515625" style="163" customWidth="1"/>
    <col min="11267" max="11267" width="14.42578125" style="163" bestFit="1" customWidth="1"/>
    <col min="11268" max="11268" width="13" style="163" bestFit="1" customWidth="1"/>
    <col min="11269" max="11269" width="10.5703125" style="163" bestFit="1" customWidth="1"/>
    <col min="11270" max="11512" width="9.140625" style="163"/>
    <col min="11513" max="11513" width="16.140625" style="163" customWidth="1"/>
    <col min="11514" max="11514" width="11.42578125" style="163" bestFit="1" customWidth="1"/>
    <col min="11515" max="11515" width="9.5703125" style="163" bestFit="1" customWidth="1"/>
    <col min="11516" max="11516" width="7.7109375" style="163" bestFit="1" customWidth="1"/>
    <col min="11517" max="11517" width="10.28515625" style="163" customWidth="1"/>
    <col min="11518" max="11518" width="9.140625" style="163"/>
    <col min="11519" max="11519" width="10" style="163" bestFit="1" customWidth="1"/>
    <col min="11520" max="11520" width="11" style="163" bestFit="1" customWidth="1"/>
    <col min="11521" max="11521" width="12.7109375" style="163" customWidth="1"/>
    <col min="11522" max="11522" width="12.28515625" style="163" customWidth="1"/>
    <col min="11523" max="11523" width="14.42578125" style="163" bestFit="1" customWidth="1"/>
    <col min="11524" max="11524" width="13" style="163" bestFit="1" customWidth="1"/>
    <col min="11525" max="11525" width="10.5703125" style="163" bestFit="1" customWidth="1"/>
    <col min="11526" max="11768" width="9.140625" style="163"/>
    <col min="11769" max="11769" width="16.140625" style="163" customWidth="1"/>
    <col min="11770" max="11770" width="11.42578125" style="163" bestFit="1" customWidth="1"/>
    <col min="11771" max="11771" width="9.5703125" style="163" bestFit="1" customWidth="1"/>
    <col min="11772" max="11772" width="7.7109375" style="163" bestFit="1" customWidth="1"/>
    <col min="11773" max="11773" width="10.28515625" style="163" customWidth="1"/>
    <col min="11774" max="11774" width="9.140625" style="163"/>
    <col min="11775" max="11775" width="10" style="163" bestFit="1" customWidth="1"/>
    <col min="11776" max="11776" width="11" style="163" bestFit="1" customWidth="1"/>
    <col min="11777" max="11777" width="12.7109375" style="163" customWidth="1"/>
    <col min="11778" max="11778" width="12.28515625" style="163" customWidth="1"/>
    <col min="11779" max="11779" width="14.42578125" style="163" bestFit="1" customWidth="1"/>
    <col min="11780" max="11780" width="13" style="163" bestFit="1" customWidth="1"/>
    <col min="11781" max="11781" width="10.5703125" style="163" bestFit="1" customWidth="1"/>
    <col min="11782" max="12024" width="9.140625" style="163"/>
    <col min="12025" max="12025" width="16.140625" style="163" customWidth="1"/>
    <col min="12026" max="12026" width="11.42578125" style="163" bestFit="1" customWidth="1"/>
    <col min="12027" max="12027" width="9.5703125" style="163" bestFit="1" customWidth="1"/>
    <col min="12028" max="12028" width="7.7109375" style="163" bestFit="1" customWidth="1"/>
    <col min="12029" max="12029" width="10.28515625" style="163" customWidth="1"/>
    <col min="12030" max="12030" width="9.140625" style="163"/>
    <col min="12031" max="12031" width="10" style="163" bestFit="1" customWidth="1"/>
    <col min="12032" max="12032" width="11" style="163" bestFit="1" customWidth="1"/>
    <col min="12033" max="12033" width="12.7109375" style="163" customWidth="1"/>
    <col min="12034" max="12034" width="12.28515625" style="163" customWidth="1"/>
    <col min="12035" max="12035" width="14.42578125" style="163" bestFit="1" customWidth="1"/>
    <col min="12036" max="12036" width="13" style="163" bestFit="1" customWidth="1"/>
    <col min="12037" max="12037" width="10.5703125" style="163" bestFit="1" customWidth="1"/>
    <col min="12038" max="12280" width="9.140625" style="163"/>
    <col min="12281" max="12281" width="16.140625" style="163" customWidth="1"/>
    <col min="12282" max="12282" width="11.42578125" style="163" bestFit="1" customWidth="1"/>
    <col min="12283" max="12283" width="9.5703125" style="163" bestFit="1" customWidth="1"/>
    <col min="12284" max="12284" width="7.7109375" style="163" bestFit="1" customWidth="1"/>
    <col min="12285" max="12285" width="10.28515625" style="163" customWidth="1"/>
    <col min="12286" max="12286" width="9.140625" style="163"/>
    <col min="12287" max="12287" width="10" style="163" bestFit="1" customWidth="1"/>
    <col min="12288" max="12288" width="11" style="163" bestFit="1" customWidth="1"/>
    <col min="12289" max="12289" width="12.7109375" style="163" customWidth="1"/>
    <col min="12290" max="12290" width="12.28515625" style="163" customWidth="1"/>
    <col min="12291" max="12291" width="14.42578125" style="163" bestFit="1" customWidth="1"/>
    <col min="12292" max="12292" width="13" style="163" bestFit="1" customWidth="1"/>
    <col min="12293" max="12293" width="10.5703125" style="163" bestFit="1" customWidth="1"/>
    <col min="12294" max="12536" width="9.140625" style="163"/>
    <col min="12537" max="12537" width="16.140625" style="163" customWidth="1"/>
    <col min="12538" max="12538" width="11.42578125" style="163" bestFit="1" customWidth="1"/>
    <col min="12539" max="12539" width="9.5703125" style="163" bestFit="1" customWidth="1"/>
    <col min="12540" max="12540" width="7.7109375" style="163" bestFit="1" customWidth="1"/>
    <col min="12541" max="12541" width="10.28515625" style="163" customWidth="1"/>
    <col min="12542" max="12542" width="9.140625" style="163"/>
    <col min="12543" max="12543" width="10" style="163" bestFit="1" customWidth="1"/>
    <col min="12544" max="12544" width="11" style="163" bestFit="1" customWidth="1"/>
    <col min="12545" max="12545" width="12.7109375" style="163" customWidth="1"/>
    <col min="12546" max="12546" width="12.28515625" style="163" customWidth="1"/>
    <col min="12547" max="12547" width="14.42578125" style="163" bestFit="1" customWidth="1"/>
    <col min="12548" max="12548" width="13" style="163" bestFit="1" customWidth="1"/>
    <col min="12549" max="12549" width="10.5703125" style="163" bestFit="1" customWidth="1"/>
    <col min="12550" max="12792" width="9.140625" style="163"/>
    <col min="12793" max="12793" width="16.140625" style="163" customWidth="1"/>
    <col min="12794" max="12794" width="11.42578125" style="163" bestFit="1" customWidth="1"/>
    <col min="12795" max="12795" width="9.5703125" style="163" bestFit="1" customWidth="1"/>
    <col min="12796" max="12796" width="7.7109375" style="163" bestFit="1" customWidth="1"/>
    <col min="12797" max="12797" width="10.28515625" style="163" customWidth="1"/>
    <col min="12798" max="12798" width="9.140625" style="163"/>
    <col min="12799" max="12799" width="10" style="163" bestFit="1" customWidth="1"/>
    <col min="12800" max="12800" width="11" style="163" bestFit="1" customWidth="1"/>
    <col min="12801" max="12801" width="12.7109375" style="163" customWidth="1"/>
    <col min="12802" max="12802" width="12.28515625" style="163" customWidth="1"/>
    <col min="12803" max="12803" width="14.42578125" style="163" bestFit="1" customWidth="1"/>
    <col min="12804" max="12804" width="13" style="163" bestFit="1" customWidth="1"/>
    <col min="12805" max="12805" width="10.5703125" style="163" bestFit="1" customWidth="1"/>
    <col min="12806" max="13048" width="9.140625" style="163"/>
    <col min="13049" max="13049" width="16.140625" style="163" customWidth="1"/>
    <col min="13050" max="13050" width="11.42578125" style="163" bestFit="1" customWidth="1"/>
    <col min="13051" max="13051" width="9.5703125" style="163" bestFit="1" customWidth="1"/>
    <col min="13052" max="13052" width="7.7109375" style="163" bestFit="1" customWidth="1"/>
    <col min="13053" max="13053" width="10.28515625" style="163" customWidth="1"/>
    <col min="13054" max="13054" width="9.140625" style="163"/>
    <col min="13055" max="13055" width="10" style="163" bestFit="1" customWidth="1"/>
    <col min="13056" max="13056" width="11" style="163" bestFit="1" customWidth="1"/>
    <col min="13057" max="13057" width="12.7109375" style="163" customWidth="1"/>
    <col min="13058" max="13058" width="12.28515625" style="163" customWidth="1"/>
    <col min="13059" max="13059" width="14.42578125" style="163" bestFit="1" customWidth="1"/>
    <col min="13060" max="13060" width="13" style="163" bestFit="1" customWidth="1"/>
    <col min="13061" max="13061" width="10.5703125" style="163" bestFit="1" customWidth="1"/>
    <col min="13062" max="13304" width="9.140625" style="163"/>
    <col min="13305" max="13305" width="16.140625" style="163" customWidth="1"/>
    <col min="13306" max="13306" width="11.42578125" style="163" bestFit="1" customWidth="1"/>
    <col min="13307" max="13307" width="9.5703125" style="163" bestFit="1" customWidth="1"/>
    <col min="13308" max="13308" width="7.7109375" style="163" bestFit="1" customWidth="1"/>
    <col min="13309" max="13309" width="10.28515625" style="163" customWidth="1"/>
    <col min="13310" max="13310" width="9.140625" style="163"/>
    <col min="13311" max="13311" width="10" style="163" bestFit="1" customWidth="1"/>
    <col min="13312" max="13312" width="11" style="163" bestFit="1" customWidth="1"/>
    <col min="13313" max="13313" width="12.7109375" style="163" customWidth="1"/>
    <col min="13314" max="13314" width="12.28515625" style="163" customWidth="1"/>
    <col min="13315" max="13315" width="14.42578125" style="163" bestFit="1" customWidth="1"/>
    <col min="13316" max="13316" width="13" style="163" bestFit="1" customWidth="1"/>
    <col min="13317" max="13317" width="10.5703125" style="163" bestFit="1" customWidth="1"/>
    <col min="13318" max="13560" width="9.140625" style="163"/>
    <col min="13561" max="13561" width="16.140625" style="163" customWidth="1"/>
    <col min="13562" max="13562" width="11.42578125" style="163" bestFit="1" customWidth="1"/>
    <col min="13563" max="13563" width="9.5703125" style="163" bestFit="1" customWidth="1"/>
    <col min="13564" max="13564" width="7.7109375" style="163" bestFit="1" customWidth="1"/>
    <col min="13565" max="13565" width="10.28515625" style="163" customWidth="1"/>
    <col min="13566" max="13566" width="9.140625" style="163"/>
    <col min="13567" max="13567" width="10" style="163" bestFit="1" customWidth="1"/>
    <col min="13568" max="13568" width="11" style="163" bestFit="1" customWidth="1"/>
    <col min="13569" max="13569" width="12.7109375" style="163" customWidth="1"/>
    <col min="13570" max="13570" width="12.28515625" style="163" customWidth="1"/>
    <col min="13571" max="13571" width="14.42578125" style="163" bestFit="1" customWidth="1"/>
    <col min="13572" max="13572" width="13" style="163" bestFit="1" customWidth="1"/>
    <col min="13573" max="13573" width="10.5703125" style="163" bestFit="1" customWidth="1"/>
    <col min="13574" max="13816" width="9.140625" style="163"/>
    <col min="13817" max="13817" width="16.140625" style="163" customWidth="1"/>
    <col min="13818" max="13818" width="11.42578125" style="163" bestFit="1" customWidth="1"/>
    <col min="13819" max="13819" width="9.5703125" style="163" bestFit="1" customWidth="1"/>
    <col min="13820" max="13820" width="7.7109375" style="163" bestFit="1" customWidth="1"/>
    <col min="13821" max="13821" width="10.28515625" style="163" customWidth="1"/>
    <col min="13822" max="13822" width="9.140625" style="163"/>
    <col min="13823" max="13823" width="10" style="163" bestFit="1" customWidth="1"/>
    <col min="13824" max="13824" width="11" style="163" bestFit="1" customWidth="1"/>
    <col min="13825" max="13825" width="12.7109375" style="163" customWidth="1"/>
    <col min="13826" max="13826" width="12.28515625" style="163" customWidth="1"/>
    <col min="13827" max="13827" width="14.42578125" style="163" bestFit="1" customWidth="1"/>
    <col min="13828" max="13828" width="13" style="163" bestFit="1" customWidth="1"/>
    <col min="13829" max="13829" width="10.5703125" style="163" bestFit="1" customWidth="1"/>
    <col min="13830" max="14072" width="9.140625" style="163"/>
    <col min="14073" max="14073" width="16.140625" style="163" customWidth="1"/>
    <col min="14074" max="14074" width="11.42578125" style="163" bestFit="1" customWidth="1"/>
    <col min="14075" max="14075" width="9.5703125" style="163" bestFit="1" customWidth="1"/>
    <col min="14076" max="14076" width="7.7109375" style="163" bestFit="1" customWidth="1"/>
    <col min="14077" max="14077" width="10.28515625" style="163" customWidth="1"/>
    <col min="14078" max="14078" width="9.140625" style="163"/>
    <col min="14079" max="14079" width="10" style="163" bestFit="1" customWidth="1"/>
    <col min="14080" max="14080" width="11" style="163" bestFit="1" customWidth="1"/>
    <col min="14081" max="14081" width="12.7109375" style="163" customWidth="1"/>
    <col min="14082" max="14082" width="12.28515625" style="163" customWidth="1"/>
    <col min="14083" max="14083" width="14.42578125" style="163" bestFit="1" customWidth="1"/>
    <col min="14084" max="14084" width="13" style="163" bestFit="1" customWidth="1"/>
    <col min="14085" max="14085" width="10.5703125" style="163" bestFit="1" customWidth="1"/>
    <col min="14086" max="14328" width="9.140625" style="163"/>
    <col min="14329" max="14329" width="16.140625" style="163" customWidth="1"/>
    <col min="14330" max="14330" width="11.42578125" style="163" bestFit="1" customWidth="1"/>
    <col min="14331" max="14331" width="9.5703125" style="163" bestFit="1" customWidth="1"/>
    <col min="14332" max="14332" width="7.7109375" style="163" bestFit="1" customWidth="1"/>
    <col min="14333" max="14333" width="10.28515625" style="163" customWidth="1"/>
    <col min="14334" max="14334" width="9.140625" style="163"/>
    <col min="14335" max="14335" width="10" style="163" bestFit="1" customWidth="1"/>
    <col min="14336" max="14336" width="11" style="163" bestFit="1" customWidth="1"/>
    <col min="14337" max="14337" width="12.7109375" style="163" customWidth="1"/>
    <col min="14338" max="14338" width="12.28515625" style="163" customWidth="1"/>
    <col min="14339" max="14339" width="14.42578125" style="163" bestFit="1" customWidth="1"/>
    <col min="14340" max="14340" width="13" style="163" bestFit="1" customWidth="1"/>
    <col min="14341" max="14341" width="10.5703125" style="163" bestFit="1" customWidth="1"/>
    <col min="14342" max="14584" width="9.140625" style="163"/>
    <col min="14585" max="14585" width="16.140625" style="163" customWidth="1"/>
    <col min="14586" max="14586" width="11.42578125" style="163" bestFit="1" customWidth="1"/>
    <col min="14587" max="14587" width="9.5703125" style="163" bestFit="1" customWidth="1"/>
    <col min="14588" max="14588" width="7.7109375" style="163" bestFit="1" customWidth="1"/>
    <col min="14589" max="14589" width="10.28515625" style="163" customWidth="1"/>
    <col min="14590" max="14590" width="9.140625" style="163"/>
    <col min="14591" max="14591" width="10" style="163" bestFit="1" customWidth="1"/>
    <col min="14592" max="14592" width="11" style="163" bestFit="1" customWidth="1"/>
    <col min="14593" max="14593" width="12.7109375" style="163" customWidth="1"/>
    <col min="14594" max="14594" width="12.28515625" style="163" customWidth="1"/>
    <col min="14595" max="14595" width="14.42578125" style="163" bestFit="1" customWidth="1"/>
    <col min="14596" max="14596" width="13" style="163" bestFit="1" customWidth="1"/>
    <col min="14597" max="14597" width="10.5703125" style="163" bestFit="1" customWidth="1"/>
    <col min="14598" max="14840" width="9.140625" style="163"/>
    <col min="14841" max="14841" width="16.140625" style="163" customWidth="1"/>
    <col min="14842" max="14842" width="11.42578125" style="163" bestFit="1" customWidth="1"/>
    <col min="14843" max="14843" width="9.5703125" style="163" bestFit="1" customWidth="1"/>
    <col min="14844" max="14844" width="7.7109375" style="163" bestFit="1" customWidth="1"/>
    <col min="14845" max="14845" width="10.28515625" style="163" customWidth="1"/>
    <col min="14846" max="14846" width="9.140625" style="163"/>
    <col min="14847" max="14847" width="10" style="163" bestFit="1" customWidth="1"/>
    <col min="14848" max="14848" width="11" style="163" bestFit="1" customWidth="1"/>
    <col min="14849" max="14849" width="12.7109375" style="163" customWidth="1"/>
    <col min="14850" max="14850" width="12.28515625" style="163" customWidth="1"/>
    <col min="14851" max="14851" width="14.42578125" style="163" bestFit="1" customWidth="1"/>
    <col min="14852" max="14852" width="13" style="163" bestFit="1" customWidth="1"/>
    <col min="14853" max="14853" width="10.5703125" style="163" bestFit="1" customWidth="1"/>
    <col min="14854" max="15096" width="9.140625" style="163"/>
    <col min="15097" max="15097" width="16.140625" style="163" customWidth="1"/>
    <col min="15098" max="15098" width="11.42578125" style="163" bestFit="1" customWidth="1"/>
    <col min="15099" max="15099" width="9.5703125" style="163" bestFit="1" customWidth="1"/>
    <col min="15100" max="15100" width="7.7109375" style="163" bestFit="1" customWidth="1"/>
    <col min="15101" max="15101" width="10.28515625" style="163" customWidth="1"/>
    <col min="15102" max="15102" width="9.140625" style="163"/>
    <col min="15103" max="15103" width="10" style="163" bestFit="1" customWidth="1"/>
    <col min="15104" max="15104" width="11" style="163" bestFit="1" customWidth="1"/>
    <col min="15105" max="15105" width="12.7109375" style="163" customWidth="1"/>
    <col min="15106" max="15106" width="12.28515625" style="163" customWidth="1"/>
    <col min="15107" max="15107" width="14.42578125" style="163" bestFit="1" customWidth="1"/>
    <col min="15108" max="15108" width="13" style="163" bestFit="1" customWidth="1"/>
    <col min="15109" max="15109" width="10.5703125" style="163" bestFit="1" customWidth="1"/>
    <col min="15110" max="15352" width="9.140625" style="163"/>
    <col min="15353" max="15353" width="16.140625" style="163" customWidth="1"/>
    <col min="15354" max="15354" width="11.42578125" style="163" bestFit="1" customWidth="1"/>
    <col min="15355" max="15355" width="9.5703125" style="163" bestFit="1" customWidth="1"/>
    <col min="15356" max="15356" width="7.7109375" style="163" bestFit="1" customWidth="1"/>
    <col min="15357" max="15357" width="10.28515625" style="163" customWidth="1"/>
    <col min="15358" max="15358" width="9.140625" style="163"/>
    <col min="15359" max="15359" width="10" style="163" bestFit="1" customWidth="1"/>
    <col min="15360" max="15360" width="11" style="163" bestFit="1" customWidth="1"/>
    <col min="15361" max="15361" width="12.7109375" style="163" customWidth="1"/>
    <col min="15362" max="15362" width="12.28515625" style="163" customWidth="1"/>
    <col min="15363" max="15363" width="14.42578125" style="163" bestFit="1" customWidth="1"/>
    <col min="15364" max="15364" width="13" style="163" bestFit="1" customWidth="1"/>
    <col min="15365" max="15365" width="10.5703125" style="163" bestFit="1" customWidth="1"/>
    <col min="15366" max="15608" width="9.140625" style="163"/>
    <col min="15609" max="15609" width="16.140625" style="163" customWidth="1"/>
    <col min="15610" max="15610" width="11.42578125" style="163" bestFit="1" customWidth="1"/>
    <col min="15611" max="15611" width="9.5703125" style="163" bestFit="1" customWidth="1"/>
    <col min="15612" max="15612" width="7.7109375" style="163" bestFit="1" customWidth="1"/>
    <col min="15613" max="15613" width="10.28515625" style="163" customWidth="1"/>
    <col min="15614" max="15614" width="9.140625" style="163"/>
    <col min="15615" max="15615" width="10" style="163" bestFit="1" customWidth="1"/>
    <col min="15616" max="15616" width="11" style="163" bestFit="1" customWidth="1"/>
    <col min="15617" max="15617" width="12.7109375" style="163" customWidth="1"/>
    <col min="15618" max="15618" width="12.28515625" style="163" customWidth="1"/>
    <col min="15619" max="15619" width="14.42578125" style="163" bestFit="1" customWidth="1"/>
    <col min="15620" max="15620" width="13" style="163" bestFit="1" customWidth="1"/>
    <col min="15621" max="15621" width="10.5703125" style="163" bestFit="1" customWidth="1"/>
    <col min="15622" max="15864" width="9.140625" style="163"/>
    <col min="15865" max="15865" width="16.140625" style="163" customWidth="1"/>
    <col min="15866" max="15866" width="11.42578125" style="163" bestFit="1" customWidth="1"/>
    <col min="15867" max="15867" width="9.5703125" style="163" bestFit="1" customWidth="1"/>
    <col min="15868" max="15868" width="7.7109375" style="163" bestFit="1" customWidth="1"/>
    <col min="15869" max="15869" width="10.28515625" style="163" customWidth="1"/>
    <col min="15870" max="15870" width="9.140625" style="163"/>
    <col min="15871" max="15871" width="10" style="163" bestFit="1" customWidth="1"/>
    <col min="15872" max="15872" width="11" style="163" bestFit="1" customWidth="1"/>
    <col min="15873" max="15873" width="12.7109375" style="163" customWidth="1"/>
    <col min="15874" max="15874" width="12.28515625" style="163" customWidth="1"/>
    <col min="15875" max="15875" width="14.42578125" style="163" bestFit="1" customWidth="1"/>
    <col min="15876" max="15876" width="13" style="163" bestFit="1" customWidth="1"/>
    <col min="15877" max="15877" width="10.5703125" style="163" bestFit="1" customWidth="1"/>
    <col min="15878" max="16120" width="9.140625" style="163"/>
    <col min="16121" max="16121" width="16.140625" style="163" customWidth="1"/>
    <col min="16122" max="16122" width="11.42578125" style="163" bestFit="1" customWidth="1"/>
    <col min="16123" max="16123" width="9.5703125" style="163" bestFit="1" customWidth="1"/>
    <col min="16124" max="16124" width="7.7109375" style="163" bestFit="1" customWidth="1"/>
    <col min="16125" max="16125" width="10.28515625" style="163" customWidth="1"/>
    <col min="16126" max="16126" width="9.140625" style="163"/>
    <col min="16127" max="16127" width="10" style="163" bestFit="1" customWidth="1"/>
    <col min="16128" max="16128" width="11" style="163" bestFit="1" customWidth="1"/>
    <col min="16129" max="16129" width="12.7109375" style="163" customWidth="1"/>
    <col min="16130" max="16130" width="12.28515625" style="163" customWidth="1"/>
    <col min="16131" max="16131" width="14.42578125" style="163" bestFit="1" customWidth="1"/>
    <col min="16132" max="16132" width="13" style="163" bestFit="1" customWidth="1"/>
    <col min="16133" max="16133" width="10.5703125" style="163" bestFit="1" customWidth="1"/>
    <col min="16134" max="16384" width="9.140625" style="163"/>
  </cols>
  <sheetData>
    <row r="1" spans="1:12" ht="34.5" customHeight="1" thickBot="1">
      <c r="A1" s="1066" t="s">
        <v>447</v>
      </c>
      <c r="B1" s="1066"/>
      <c r="C1" s="1066"/>
      <c r="D1" s="1066"/>
      <c r="E1" s="1066"/>
      <c r="F1" s="162"/>
      <c r="G1" s="162"/>
      <c r="H1" s="162"/>
      <c r="I1" s="162"/>
      <c r="J1" s="162"/>
      <c r="K1" s="162"/>
      <c r="L1" s="162"/>
    </row>
    <row r="2" spans="1:12" ht="18.75" thickBot="1">
      <c r="A2" s="1067" t="s">
        <v>68</v>
      </c>
      <c r="B2" s="1073" t="s">
        <v>158</v>
      </c>
      <c r="C2" s="1073" t="s">
        <v>62</v>
      </c>
      <c r="D2" s="1088" t="s">
        <v>213</v>
      </c>
      <c r="E2" s="1071" t="s">
        <v>89</v>
      </c>
    </row>
    <row r="3" spans="1:12" ht="18.75" thickBot="1">
      <c r="A3" s="1068"/>
      <c r="B3" s="1074"/>
      <c r="C3" s="1074"/>
      <c r="D3" s="1089"/>
      <c r="E3" s="1072"/>
    </row>
    <row r="4" spans="1:12" ht="21" customHeight="1">
      <c r="A4" s="74">
        <v>1400</v>
      </c>
      <c r="B4" s="74">
        <v>142228</v>
      </c>
      <c r="C4" s="74">
        <v>105028</v>
      </c>
      <c r="D4" s="74">
        <v>431</v>
      </c>
      <c r="E4" s="74">
        <v>36769</v>
      </c>
      <c r="F4" s="165"/>
      <c r="H4" s="165"/>
    </row>
    <row r="5" spans="1:12" ht="21" customHeight="1" thickBot="1">
      <c r="A5" s="74">
        <v>1401</v>
      </c>
      <c r="B5" s="74">
        <f>SUM(B6:B38)</f>
        <v>145594</v>
      </c>
      <c r="C5" s="74">
        <v>106000</v>
      </c>
      <c r="D5" s="74">
        <v>429</v>
      </c>
      <c r="E5" s="74">
        <v>39165</v>
      </c>
      <c r="F5" s="165"/>
      <c r="H5" s="165"/>
      <c r="L5" s="318"/>
    </row>
    <row r="6" spans="1:12" ht="21" customHeight="1" thickBot="1">
      <c r="A6" s="5" t="s">
        <v>41</v>
      </c>
      <c r="B6" s="270">
        <f t="shared" ref="B6:B38" si="0">SUM(C6:E6)</f>
        <v>7824</v>
      </c>
      <c r="C6" s="80">
        <v>5454</v>
      </c>
      <c r="D6" s="76">
        <v>13</v>
      </c>
      <c r="E6" s="80">
        <v>2357</v>
      </c>
      <c r="F6" s="165"/>
      <c r="H6" s="165"/>
      <c r="L6" s="318"/>
    </row>
    <row r="7" spans="1:12" ht="21" customHeight="1" thickBot="1">
      <c r="A7" s="11" t="s">
        <v>42</v>
      </c>
      <c r="B7" s="270">
        <f t="shared" si="0"/>
        <v>3397</v>
      </c>
      <c r="C7" s="80">
        <v>2221</v>
      </c>
      <c r="D7" s="82">
        <v>11</v>
      </c>
      <c r="E7" s="80">
        <v>1165</v>
      </c>
      <c r="F7" s="165"/>
      <c r="H7" s="165"/>
      <c r="L7" s="318"/>
    </row>
    <row r="8" spans="1:12" ht="21" customHeight="1" thickBot="1">
      <c r="A8" s="11" t="s">
        <v>43</v>
      </c>
      <c r="B8" s="270">
        <f t="shared" si="0"/>
        <v>2139</v>
      </c>
      <c r="C8" s="80">
        <v>1405</v>
      </c>
      <c r="D8" s="82">
        <v>3</v>
      </c>
      <c r="E8" s="80">
        <v>731</v>
      </c>
      <c r="F8" s="165"/>
      <c r="H8" s="165"/>
      <c r="L8" s="318"/>
    </row>
    <row r="9" spans="1:12" ht="21" customHeight="1" thickBot="1">
      <c r="A9" s="11" t="s">
        <v>0</v>
      </c>
      <c r="B9" s="270">
        <f t="shared" si="0"/>
        <v>11497</v>
      </c>
      <c r="C9" s="80">
        <v>7875</v>
      </c>
      <c r="D9" s="82">
        <v>17</v>
      </c>
      <c r="E9" s="80">
        <v>3605</v>
      </c>
      <c r="F9" s="165"/>
      <c r="H9" s="165"/>
      <c r="L9" s="318"/>
    </row>
    <row r="10" spans="1:12" ht="21" customHeight="1" thickBot="1">
      <c r="A10" s="11" t="s">
        <v>33</v>
      </c>
      <c r="B10" s="270">
        <f t="shared" si="0"/>
        <v>5572</v>
      </c>
      <c r="C10" s="80">
        <v>4452</v>
      </c>
      <c r="D10" s="82">
        <v>14</v>
      </c>
      <c r="E10" s="80">
        <v>1106</v>
      </c>
      <c r="F10" s="165"/>
      <c r="H10" s="165"/>
      <c r="L10" s="318"/>
    </row>
    <row r="11" spans="1:12" ht="21" customHeight="1" thickBot="1">
      <c r="A11" s="11" t="s">
        <v>44</v>
      </c>
      <c r="B11" s="270">
        <f t="shared" si="0"/>
        <v>1758</v>
      </c>
      <c r="C11" s="80">
        <v>1073</v>
      </c>
      <c r="D11" s="82">
        <v>1</v>
      </c>
      <c r="E11" s="80">
        <v>684</v>
      </c>
      <c r="F11" s="165"/>
      <c r="H11" s="165"/>
      <c r="L11" s="318"/>
    </row>
    <row r="12" spans="1:12" ht="21" customHeight="1" thickBot="1">
      <c r="A12" s="11" t="s">
        <v>1</v>
      </c>
      <c r="B12" s="270">
        <f t="shared" si="0"/>
        <v>2734</v>
      </c>
      <c r="C12" s="80">
        <v>2198</v>
      </c>
      <c r="D12" s="82">
        <v>2</v>
      </c>
      <c r="E12" s="80">
        <v>534</v>
      </c>
      <c r="F12" s="165"/>
      <c r="H12" s="165"/>
      <c r="L12" s="318"/>
    </row>
    <row r="13" spans="1:12" ht="21" customHeight="1" thickBot="1">
      <c r="A13" s="11" t="s">
        <v>45</v>
      </c>
      <c r="B13" s="270">
        <f t="shared" si="0"/>
        <v>2024</v>
      </c>
      <c r="C13" s="80">
        <v>1213</v>
      </c>
      <c r="D13" s="82">
        <v>7</v>
      </c>
      <c r="E13" s="80">
        <v>804</v>
      </c>
      <c r="F13" s="165"/>
      <c r="H13" s="165"/>
      <c r="L13" s="318"/>
    </row>
    <row r="14" spans="1:12" ht="21" customHeight="1" thickBot="1">
      <c r="A14" s="11" t="s">
        <v>46</v>
      </c>
      <c r="B14" s="270">
        <f t="shared" si="0"/>
        <v>847</v>
      </c>
      <c r="C14" s="80">
        <v>602</v>
      </c>
      <c r="D14" s="82">
        <v>1</v>
      </c>
      <c r="E14" s="80">
        <v>244</v>
      </c>
      <c r="F14" s="165"/>
      <c r="H14" s="165"/>
      <c r="L14" s="318"/>
    </row>
    <row r="15" spans="1:12" ht="21" customHeight="1" thickBot="1">
      <c r="A15" s="11" t="s">
        <v>47</v>
      </c>
      <c r="B15" s="270">
        <f t="shared" si="0"/>
        <v>8764</v>
      </c>
      <c r="C15" s="80">
        <v>6679</v>
      </c>
      <c r="D15" s="82">
        <v>26</v>
      </c>
      <c r="E15" s="80">
        <v>2059</v>
      </c>
      <c r="F15" s="165"/>
      <c r="H15" s="165"/>
      <c r="L15" s="318"/>
    </row>
    <row r="16" spans="1:12" ht="21" customHeight="1" thickBot="1">
      <c r="A16" s="11" t="s">
        <v>29</v>
      </c>
      <c r="B16" s="270">
        <f t="shared" si="0"/>
        <v>1211</v>
      </c>
      <c r="C16" s="80">
        <v>863</v>
      </c>
      <c r="D16" s="82">
        <v>1</v>
      </c>
      <c r="E16" s="80">
        <v>347</v>
      </c>
      <c r="F16" s="165"/>
      <c r="H16" s="165"/>
      <c r="L16" s="318"/>
    </row>
    <row r="17" spans="1:12" ht="21" customHeight="1" thickBot="1">
      <c r="A17" s="11" t="s">
        <v>2</v>
      </c>
      <c r="B17" s="270">
        <f t="shared" si="0"/>
        <v>12590</v>
      </c>
      <c r="C17" s="80">
        <v>9601</v>
      </c>
      <c r="D17" s="82">
        <v>66</v>
      </c>
      <c r="E17" s="80">
        <v>2923</v>
      </c>
      <c r="F17" s="165"/>
      <c r="H17" s="165"/>
      <c r="L17" s="318"/>
    </row>
    <row r="18" spans="1:12" ht="21" customHeight="1" thickBot="1">
      <c r="A18" s="11" t="s">
        <v>3</v>
      </c>
      <c r="B18" s="270">
        <f t="shared" si="0"/>
        <v>2938</v>
      </c>
      <c r="C18" s="80">
        <v>1952</v>
      </c>
      <c r="D18" s="82">
        <v>2</v>
      </c>
      <c r="E18" s="80">
        <v>984</v>
      </c>
      <c r="F18" s="165"/>
      <c r="H18" s="165"/>
      <c r="L18" s="318"/>
    </row>
    <row r="19" spans="1:12" ht="21" customHeight="1" thickBot="1">
      <c r="A19" s="11" t="s">
        <v>4</v>
      </c>
      <c r="B19" s="270">
        <f t="shared" si="0"/>
        <v>1929</v>
      </c>
      <c r="C19" s="80">
        <v>1466</v>
      </c>
      <c r="D19" s="82">
        <v>3</v>
      </c>
      <c r="E19" s="80">
        <v>460</v>
      </c>
      <c r="F19" s="165"/>
      <c r="H19" s="165"/>
      <c r="L19" s="318"/>
    </row>
    <row r="20" spans="1:12" ht="21" customHeight="1" thickBot="1">
      <c r="A20" s="11" t="s">
        <v>48</v>
      </c>
      <c r="B20" s="270">
        <f t="shared" si="0"/>
        <v>1607</v>
      </c>
      <c r="C20" s="80">
        <v>1229</v>
      </c>
      <c r="D20" s="82">
        <v>3</v>
      </c>
      <c r="E20" s="80">
        <v>375</v>
      </c>
      <c r="F20" s="165"/>
      <c r="H20" s="165"/>
      <c r="L20" s="318"/>
    </row>
    <row r="21" spans="1:12" ht="21" customHeight="1" thickBot="1">
      <c r="A21" s="11" t="s">
        <v>49</v>
      </c>
      <c r="B21" s="270">
        <f t="shared" si="0"/>
        <v>7991</v>
      </c>
      <c r="C21" s="80">
        <v>6190</v>
      </c>
      <c r="D21" s="82">
        <v>41</v>
      </c>
      <c r="E21" s="80">
        <v>1760</v>
      </c>
      <c r="F21" s="165"/>
      <c r="H21" s="165"/>
      <c r="L21" s="318"/>
    </row>
    <row r="22" spans="1:12" ht="21" customHeight="1" thickBot="1">
      <c r="A22" s="11" t="s">
        <v>50</v>
      </c>
      <c r="B22" s="270">
        <f t="shared" si="0"/>
        <v>7091</v>
      </c>
      <c r="C22" s="80">
        <v>5706</v>
      </c>
      <c r="D22" s="82">
        <v>7</v>
      </c>
      <c r="E22" s="80">
        <v>1378</v>
      </c>
      <c r="F22" s="165"/>
      <c r="H22" s="165"/>
      <c r="L22" s="318"/>
    </row>
    <row r="23" spans="1:12" ht="21" customHeight="1" thickBot="1">
      <c r="A23" s="11" t="s">
        <v>51</v>
      </c>
      <c r="B23" s="270">
        <f t="shared" si="0"/>
        <v>7437</v>
      </c>
      <c r="C23" s="80">
        <v>5955</v>
      </c>
      <c r="D23" s="82">
        <v>55</v>
      </c>
      <c r="E23" s="80">
        <v>1427</v>
      </c>
      <c r="F23" s="165"/>
      <c r="H23" s="165"/>
      <c r="L23" s="318"/>
    </row>
    <row r="24" spans="1:12" ht="21" customHeight="1" thickBot="1">
      <c r="A24" s="11" t="s">
        <v>5</v>
      </c>
      <c r="B24" s="270">
        <f t="shared" si="0"/>
        <v>7707</v>
      </c>
      <c r="C24" s="80">
        <v>5466</v>
      </c>
      <c r="D24" s="82">
        <v>19</v>
      </c>
      <c r="E24" s="80">
        <v>2222</v>
      </c>
      <c r="F24" s="165"/>
      <c r="H24" s="165"/>
      <c r="L24" s="318"/>
    </row>
    <row r="25" spans="1:12" ht="21" customHeight="1" thickBot="1">
      <c r="A25" s="11" t="s">
        <v>52</v>
      </c>
      <c r="B25" s="270">
        <f t="shared" si="0"/>
        <v>3134</v>
      </c>
      <c r="C25" s="80">
        <v>2318</v>
      </c>
      <c r="D25" s="82">
        <v>6</v>
      </c>
      <c r="E25" s="80">
        <v>810</v>
      </c>
      <c r="F25" s="165"/>
      <c r="H25" s="165"/>
      <c r="L25" s="318"/>
    </row>
    <row r="26" spans="1:12" ht="21" customHeight="1" thickBot="1">
      <c r="A26" s="11" t="s">
        <v>6</v>
      </c>
      <c r="B26" s="270">
        <f t="shared" si="0"/>
        <v>2335</v>
      </c>
      <c r="C26" s="80">
        <v>1657</v>
      </c>
      <c r="D26" s="82">
        <v>4</v>
      </c>
      <c r="E26" s="80">
        <v>674</v>
      </c>
      <c r="F26" s="165"/>
      <c r="H26" s="165"/>
      <c r="L26" s="318"/>
    </row>
    <row r="27" spans="1:12" ht="21" customHeight="1" thickBot="1">
      <c r="A27" s="11" t="s">
        <v>53</v>
      </c>
      <c r="B27" s="270">
        <f t="shared" si="0"/>
        <v>2649</v>
      </c>
      <c r="C27" s="80">
        <v>1700</v>
      </c>
      <c r="D27" s="82">
        <v>5</v>
      </c>
      <c r="E27" s="80">
        <v>944</v>
      </c>
      <c r="F27" s="165"/>
      <c r="H27" s="165"/>
      <c r="L27" s="318"/>
    </row>
    <row r="28" spans="1:12" ht="21" customHeight="1" thickBot="1">
      <c r="A28" s="11" t="s">
        <v>54</v>
      </c>
      <c r="B28" s="270">
        <f t="shared" si="0"/>
        <v>3761</v>
      </c>
      <c r="C28" s="80">
        <v>2485</v>
      </c>
      <c r="D28" s="82">
        <v>11</v>
      </c>
      <c r="E28" s="80">
        <v>1265</v>
      </c>
      <c r="F28" s="165"/>
      <c r="H28" s="165"/>
      <c r="L28" s="318"/>
    </row>
    <row r="29" spans="1:12" ht="21" customHeight="1" thickBot="1">
      <c r="A29" s="11" t="s">
        <v>55</v>
      </c>
      <c r="B29" s="270">
        <f t="shared" si="0"/>
        <v>2638</v>
      </c>
      <c r="C29" s="80">
        <v>1854</v>
      </c>
      <c r="D29" s="82">
        <v>7</v>
      </c>
      <c r="E29" s="80">
        <v>777</v>
      </c>
      <c r="F29" s="165"/>
      <c r="H29" s="165"/>
      <c r="L29" s="318"/>
    </row>
    <row r="30" spans="1:12" ht="21" customHeight="1" thickBot="1">
      <c r="A30" s="11" t="s">
        <v>56</v>
      </c>
      <c r="B30" s="270">
        <f t="shared" si="0"/>
        <v>1034</v>
      </c>
      <c r="C30" s="80">
        <v>843</v>
      </c>
      <c r="D30" s="82">
        <v>2</v>
      </c>
      <c r="E30" s="80">
        <v>189</v>
      </c>
      <c r="F30" s="165"/>
      <c r="H30" s="165"/>
      <c r="L30" s="318"/>
    </row>
    <row r="31" spans="1:12" ht="21" customHeight="1" thickBot="1">
      <c r="A31" s="11" t="s">
        <v>7</v>
      </c>
      <c r="B31" s="270">
        <f t="shared" si="0"/>
        <v>3126</v>
      </c>
      <c r="C31" s="80">
        <v>2273</v>
      </c>
      <c r="D31" s="82">
        <v>1</v>
      </c>
      <c r="E31" s="80">
        <v>852</v>
      </c>
      <c r="F31" s="165"/>
      <c r="H31" s="165"/>
      <c r="L31" s="318"/>
    </row>
    <row r="32" spans="1:12" ht="21" customHeight="1" thickBot="1">
      <c r="A32" s="11" t="s">
        <v>57</v>
      </c>
      <c r="B32" s="270">
        <f t="shared" si="0"/>
        <v>7194</v>
      </c>
      <c r="C32" s="80">
        <v>5295</v>
      </c>
      <c r="D32" s="82">
        <v>21</v>
      </c>
      <c r="E32" s="80">
        <v>1878</v>
      </c>
      <c r="F32" s="165"/>
      <c r="H32" s="165"/>
      <c r="L32" s="318"/>
    </row>
    <row r="33" spans="1:12" ht="21" customHeight="1" thickBot="1">
      <c r="A33" s="11" t="s">
        <v>8</v>
      </c>
      <c r="B33" s="270">
        <f t="shared" si="0"/>
        <v>2458</v>
      </c>
      <c r="C33" s="80">
        <v>1690</v>
      </c>
      <c r="D33" s="82">
        <v>14</v>
      </c>
      <c r="E33" s="80">
        <v>754</v>
      </c>
      <c r="F33" s="165"/>
      <c r="H33" s="165"/>
      <c r="L33" s="318"/>
    </row>
    <row r="34" spans="1:12" ht="21" customHeight="1" thickBot="1">
      <c r="A34" s="11" t="s">
        <v>9</v>
      </c>
      <c r="B34" s="270">
        <f t="shared" si="0"/>
        <v>8455</v>
      </c>
      <c r="C34" s="80">
        <v>5878</v>
      </c>
      <c r="D34" s="82">
        <v>39</v>
      </c>
      <c r="E34" s="80">
        <v>2538</v>
      </c>
      <c r="F34" s="165"/>
      <c r="H34" s="165"/>
      <c r="L34" s="318"/>
    </row>
    <row r="35" spans="1:12" ht="21" customHeight="1" thickBot="1">
      <c r="A35" s="11" t="s">
        <v>58</v>
      </c>
      <c r="B35" s="270">
        <f t="shared" si="0"/>
        <v>3631</v>
      </c>
      <c r="C35" s="80">
        <v>2721</v>
      </c>
      <c r="D35" s="82">
        <v>10</v>
      </c>
      <c r="E35" s="80">
        <v>900</v>
      </c>
      <c r="F35" s="165"/>
      <c r="H35" s="165"/>
      <c r="L35" s="318"/>
    </row>
    <row r="36" spans="1:12" ht="21" customHeight="1" thickBot="1">
      <c r="A36" s="11" t="s">
        <v>10</v>
      </c>
      <c r="B36" s="270">
        <f t="shared" si="0"/>
        <v>1411</v>
      </c>
      <c r="C36" s="80">
        <v>1233</v>
      </c>
      <c r="D36" s="82">
        <v>3</v>
      </c>
      <c r="E36" s="80">
        <v>175</v>
      </c>
      <c r="F36" s="165"/>
      <c r="H36" s="165"/>
      <c r="L36" s="318"/>
    </row>
    <row r="37" spans="1:12" ht="21" customHeight="1" thickBot="1">
      <c r="A37" s="11" t="s">
        <v>11</v>
      </c>
      <c r="B37" s="270">
        <f t="shared" si="0"/>
        <v>3628</v>
      </c>
      <c r="C37" s="80">
        <v>2196</v>
      </c>
      <c r="D37" s="82">
        <v>6</v>
      </c>
      <c r="E37" s="80">
        <v>1426</v>
      </c>
      <c r="F37" s="165"/>
      <c r="H37" s="165"/>
      <c r="L37" s="318"/>
    </row>
    <row r="38" spans="1:12" ht="21" customHeight="1" thickBot="1">
      <c r="A38" s="11" t="s">
        <v>59</v>
      </c>
      <c r="B38" s="270">
        <f t="shared" si="0"/>
        <v>3083</v>
      </c>
      <c r="C38" s="80">
        <v>2257</v>
      </c>
      <c r="D38" s="82">
        <v>8</v>
      </c>
      <c r="E38" s="80">
        <v>818</v>
      </c>
      <c r="L38" s="318"/>
    </row>
    <row r="39" spans="1:12" ht="21" customHeight="1">
      <c r="A39" s="1063" t="s">
        <v>456</v>
      </c>
      <c r="B39" s="1063"/>
      <c r="C39" s="1080"/>
      <c r="D39" s="1080"/>
      <c r="E39" s="1080"/>
    </row>
    <row r="40" spans="1:12">
      <c r="A40" s="1063"/>
      <c r="B40" s="1063"/>
      <c r="C40" s="1081"/>
      <c r="D40" s="1081"/>
      <c r="E40" s="1081"/>
    </row>
    <row r="44" spans="1:12" ht="18.75" customHeight="1"/>
  </sheetData>
  <mergeCells count="8">
    <mergeCell ref="A39:E39"/>
    <mergeCell ref="A40:E40"/>
    <mergeCell ref="A1:E1"/>
    <mergeCell ref="A2:A3"/>
    <mergeCell ref="C2:C3"/>
    <mergeCell ref="D2:D3"/>
    <mergeCell ref="E2:E3"/>
    <mergeCell ref="B2:B3"/>
  </mergeCells>
  <printOptions horizontalCentered="1" verticalCentered="1"/>
  <pageMargins left="0.39370078740157483" right="0.59055118110236227" top="0.19685039370078741" bottom="0.39370078740157483" header="0" footer="0"/>
  <pageSetup paperSize="9" scale="96" orientation="portrait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AB000-EA00-4A1A-B445-1C92123D1540}">
  <sheetPr>
    <tabColor rgb="FF9999FF"/>
    <pageSetUpPr fitToPage="1"/>
  </sheetPr>
  <dimension ref="A1:L44"/>
  <sheetViews>
    <sheetView rightToLeft="1" view="pageBreakPreview" zoomScale="60" zoomScaleNormal="100" workbookViewId="0">
      <selection sqref="A1:E1"/>
    </sheetView>
  </sheetViews>
  <sheetFormatPr defaultRowHeight="18"/>
  <cols>
    <col min="1" max="2" width="20" style="163" customWidth="1"/>
    <col min="3" max="5" width="19.7109375" style="163" customWidth="1"/>
    <col min="6" max="248" width="9.140625" style="163"/>
    <col min="249" max="249" width="16.140625" style="163" customWidth="1"/>
    <col min="250" max="250" width="11.42578125" style="163" bestFit="1" customWidth="1"/>
    <col min="251" max="251" width="9.5703125" style="163" bestFit="1" customWidth="1"/>
    <col min="252" max="252" width="7.7109375" style="163" bestFit="1" customWidth="1"/>
    <col min="253" max="253" width="10.28515625" style="163" customWidth="1"/>
    <col min="254" max="254" width="9.140625" style="163"/>
    <col min="255" max="255" width="10" style="163" bestFit="1" customWidth="1"/>
    <col min="256" max="256" width="11" style="163" bestFit="1" customWidth="1"/>
    <col min="257" max="257" width="12.7109375" style="163" customWidth="1"/>
    <col min="258" max="258" width="12.28515625" style="163" customWidth="1"/>
    <col min="259" max="259" width="14.42578125" style="163" bestFit="1" customWidth="1"/>
    <col min="260" max="260" width="13" style="163" bestFit="1" customWidth="1"/>
    <col min="261" max="261" width="10.5703125" style="163" bestFit="1" customWidth="1"/>
    <col min="262" max="504" width="9.140625" style="163"/>
    <col min="505" max="505" width="16.140625" style="163" customWidth="1"/>
    <col min="506" max="506" width="11.42578125" style="163" bestFit="1" customWidth="1"/>
    <col min="507" max="507" width="9.5703125" style="163" bestFit="1" customWidth="1"/>
    <col min="508" max="508" width="7.7109375" style="163" bestFit="1" customWidth="1"/>
    <col min="509" max="509" width="10.28515625" style="163" customWidth="1"/>
    <col min="510" max="510" width="9.140625" style="163"/>
    <col min="511" max="511" width="10" style="163" bestFit="1" customWidth="1"/>
    <col min="512" max="512" width="11" style="163" bestFit="1" customWidth="1"/>
    <col min="513" max="513" width="12.7109375" style="163" customWidth="1"/>
    <col min="514" max="514" width="12.28515625" style="163" customWidth="1"/>
    <col min="515" max="515" width="14.42578125" style="163" bestFit="1" customWidth="1"/>
    <col min="516" max="516" width="13" style="163" bestFit="1" customWidth="1"/>
    <col min="517" max="517" width="10.5703125" style="163" bestFit="1" customWidth="1"/>
    <col min="518" max="760" width="9.140625" style="163"/>
    <col min="761" max="761" width="16.140625" style="163" customWidth="1"/>
    <col min="762" max="762" width="11.42578125" style="163" bestFit="1" customWidth="1"/>
    <col min="763" max="763" width="9.5703125" style="163" bestFit="1" customWidth="1"/>
    <col min="764" max="764" width="7.7109375" style="163" bestFit="1" customWidth="1"/>
    <col min="765" max="765" width="10.28515625" style="163" customWidth="1"/>
    <col min="766" max="766" width="9.140625" style="163"/>
    <col min="767" max="767" width="10" style="163" bestFit="1" customWidth="1"/>
    <col min="768" max="768" width="11" style="163" bestFit="1" customWidth="1"/>
    <col min="769" max="769" width="12.7109375" style="163" customWidth="1"/>
    <col min="770" max="770" width="12.28515625" style="163" customWidth="1"/>
    <col min="771" max="771" width="14.42578125" style="163" bestFit="1" customWidth="1"/>
    <col min="772" max="772" width="13" style="163" bestFit="1" customWidth="1"/>
    <col min="773" max="773" width="10.5703125" style="163" bestFit="1" customWidth="1"/>
    <col min="774" max="1016" width="9.140625" style="163"/>
    <col min="1017" max="1017" width="16.140625" style="163" customWidth="1"/>
    <col min="1018" max="1018" width="11.42578125" style="163" bestFit="1" customWidth="1"/>
    <col min="1019" max="1019" width="9.5703125" style="163" bestFit="1" customWidth="1"/>
    <col min="1020" max="1020" width="7.7109375" style="163" bestFit="1" customWidth="1"/>
    <col min="1021" max="1021" width="10.28515625" style="163" customWidth="1"/>
    <col min="1022" max="1022" width="9.140625" style="163"/>
    <col min="1023" max="1023" width="10" style="163" bestFit="1" customWidth="1"/>
    <col min="1024" max="1024" width="11" style="163" bestFit="1" customWidth="1"/>
    <col min="1025" max="1025" width="12.7109375" style="163" customWidth="1"/>
    <col min="1026" max="1026" width="12.28515625" style="163" customWidth="1"/>
    <col min="1027" max="1027" width="14.42578125" style="163" bestFit="1" customWidth="1"/>
    <col min="1028" max="1028" width="13" style="163" bestFit="1" customWidth="1"/>
    <col min="1029" max="1029" width="10.5703125" style="163" bestFit="1" customWidth="1"/>
    <col min="1030" max="1272" width="9.140625" style="163"/>
    <col min="1273" max="1273" width="16.140625" style="163" customWidth="1"/>
    <col min="1274" max="1274" width="11.42578125" style="163" bestFit="1" customWidth="1"/>
    <col min="1275" max="1275" width="9.5703125" style="163" bestFit="1" customWidth="1"/>
    <col min="1276" max="1276" width="7.7109375" style="163" bestFit="1" customWidth="1"/>
    <col min="1277" max="1277" width="10.28515625" style="163" customWidth="1"/>
    <col min="1278" max="1278" width="9.140625" style="163"/>
    <col min="1279" max="1279" width="10" style="163" bestFit="1" customWidth="1"/>
    <col min="1280" max="1280" width="11" style="163" bestFit="1" customWidth="1"/>
    <col min="1281" max="1281" width="12.7109375" style="163" customWidth="1"/>
    <col min="1282" max="1282" width="12.28515625" style="163" customWidth="1"/>
    <col min="1283" max="1283" width="14.42578125" style="163" bestFit="1" customWidth="1"/>
    <col min="1284" max="1284" width="13" style="163" bestFit="1" customWidth="1"/>
    <col min="1285" max="1285" width="10.5703125" style="163" bestFit="1" customWidth="1"/>
    <col min="1286" max="1528" width="9.140625" style="163"/>
    <col min="1529" max="1529" width="16.140625" style="163" customWidth="1"/>
    <col min="1530" max="1530" width="11.42578125" style="163" bestFit="1" customWidth="1"/>
    <col min="1531" max="1531" width="9.5703125" style="163" bestFit="1" customWidth="1"/>
    <col min="1532" max="1532" width="7.7109375" style="163" bestFit="1" customWidth="1"/>
    <col min="1533" max="1533" width="10.28515625" style="163" customWidth="1"/>
    <col min="1534" max="1534" width="9.140625" style="163"/>
    <col min="1535" max="1535" width="10" style="163" bestFit="1" customWidth="1"/>
    <col min="1536" max="1536" width="11" style="163" bestFit="1" customWidth="1"/>
    <col min="1537" max="1537" width="12.7109375" style="163" customWidth="1"/>
    <col min="1538" max="1538" width="12.28515625" style="163" customWidth="1"/>
    <col min="1539" max="1539" width="14.42578125" style="163" bestFit="1" customWidth="1"/>
    <col min="1540" max="1540" width="13" style="163" bestFit="1" customWidth="1"/>
    <col min="1541" max="1541" width="10.5703125" style="163" bestFit="1" customWidth="1"/>
    <col min="1542" max="1784" width="9.140625" style="163"/>
    <col min="1785" max="1785" width="16.140625" style="163" customWidth="1"/>
    <col min="1786" max="1786" width="11.42578125" style="163" bestFit="1" customWidth="1"/>
    <col min="1787" max="1787" width="9.5703125" style="163" bestFit="1" customWidth="1"/>
    <col min="1788" max="1788" width="7.7109375" style="163" bestFit="1" customWidth="1"/>
    <col min="1789" max="1789" width="10.28515625" style="163" customWidth="1"/>
    <col min="1790" max="1790" width="9.140625" style="163"/>
    <col min="1791" max="1791" width="10" style="163" bestFit="1" customWidth="1"/>
    <col min="1792" max="1792" width="11" style="163" bestFit="1" customWidth="1"/>
    <col min="1793" max="1793" width="12.7109375" style="163" customWidth="1"/>
    <col min="1794" max="1794" width="12.28515625" style="163" customWidth="1"/>
    <col min="1795" max="1795" width="14.42578125" style="163" bestFit="1" customWidth="1"/>
    <col min="1796" max="1796" width="13" style="163" bestFit="1" customWidth="1"/>
    <col min="1797" max="1797" width="10.5703125" style="163" bestFit="1" customWidth="1"/>
    <col min="1798" max="2040" width="9.140625" style="163"/>
    <col min="2041" max="2041" width="16.140625" style="163" customWidth="1"/>
    <col min="2042" max="2042" width="11.42578125" style="163" bestFit="1" customWidth="1"/>
    <col min="2043" max="2043" width="9.5703125" style="163" bestFit="1" customWidth="1"/>
    <col min="2044" max="2044" width="7.7109375" style="163" bestFit="1" customWidth="1"/>
    <col min="2045" max="2045" width="10.28515625" style="163" customWidth="1"/>
    <col min="2046" max="2046" width="9.140625" style="163"/>
    <col min="2047" max="2047" width="10" style="163" bestFit="1" customWidth="1"/>
    <col min="2048" max="2048" width="11" style="163" bestFit="1" customWidth="1"/>
    <col min="2049" max="2049" width="12.7109375" style="163" customWidth="1"/>
    <col min="2050" max="2050" width="12.28515625" style="163" customWidth="1"/>
    <col min="2051" max="2051" width="14.42578125" style="163" bestFit="1" customWidth="1"/>
    <col min="2052" max="2052" width="13" style="163" bestFit="1" customWidth="1"/>
    <col min="2053" max="2053" width="10.5703125" style="163" bestFit="1" customWidth="1"/>
    <col min="2054" max="2296" width="9.140625" style="163"/>
    <col min="2297" max="2297" width="16.140625" style="163" customWidth="1"/>
    <col min="2298" max="2298" width="11.42578125" style="163" bestFit="1" customWidth="1"/>
    <col min="2299" max="2299" width="9.5703125" style="163" bestFit="1" customWidth="1"/>
    <col min="2300" max="2300" width="7.7109375" style="163" bestFit="1" customWidth="1"/>
    <col min="2301" max="2301" width="10.28515625" style="163" customWidth="1"/>
    <col min="2302" max="2302" width="9.140625" style="163"/>
    <col min="2303" max="2303" width="10" style="163" bestFit="1" customWidth="1"/>
    <col min="2304" max="2304" width="11" style="163" bestFit="1" customWidth="1"/>
    <col min="2305" max="2305" width="12.7109375" style="163" customWidth="1"/>
    <col min="2306" max="2306" width="12.28515625" style="163" customWidth="1"/>
    <col min="2307" max="2307" width="14.42578125" style="163" bestFit="1" customWidth="1"/>
    <col min="2308" max="2308" width="13" style="163" bestFit="1" customWidth="1"/>
    <col min="2309" max="2309" width="10.5703125" style="163" bestFit="1" customWidth="1"/>
    <col min="2310" max="2552" width="9.140625" style="163"/>
    <col min="2553" max="2553" width="16.140625" style="163" customWidth="1"/>
    <col min="2554" max="2554" width="11.42578125" style="163" bestFit="1" customWidth="1"/>
    <col min="2555" max="2555" width="9.5703125" style="163" bestFit="1" customWidth="1"/>
    <col min="2556" max="2556" width="7.7109375" style="163" bestFit="1" customWidth="1"/>
    <col min="2557" max="2557" width="10.28515625" style="163" customWidth="1"/>
    <col min="2558" max="2558" width="9.140625" style="163"/>
    <col min="2559" max="2559" width="10" style="163" bestFit="1" customWidth="1"/>
    <col min="2560" max="2560" width="11" style="163" bestFit="1" customWidth="1"/>
    <col min="2561" max="2561" width="12.7109375" style="163" customWidth="1"/>
    <col min="2562" max="2562" width="12.28515625" style="163" customWidth="1"/>
    <col min="2563" max="2563" width="14.42578125" style="163" bestFit="1" customWidth="1"/>
    <col min="2564" max="2564" width="13" style="163" bestFit="1" customWidth="1"/>
    <col min="2565" max="2565" width="10.5703125" style="163" bestFit="1" customWidth="1"/>
    <col min="2566" max="2808" width="9.140625" style="163"/>
    <col min="2809" max="2809" width="16.140625" style="163" customWidth="1"/>
    <col min="2810" max="2810" width="11.42578125" style="163" bestFit="1" customWidth="1"/>
    <col min="2811" max="2811" width="9.5703125" style="163" bestFit="1" customWidth="1"/>
    <col min="2812" max="2812" width="7.7109375" style="163" bestFit="1" customWidth="1"/>
    <col min="2813" max="2813" width="10.28515625" style="163" customWidth="1"/>
    <col min="2814" max="2814" width="9.140625" style="163"/>
    <col min="2815" max="2815" width="10" style="163" bestFit="1" customWidth="1"/>
    <col min="2816" max="2816" width="11" style="163" bestFit="1" customWidth="1"/>
    <col min="2817" max="2817" width="12.7109375" style="163" customWidth="1"/>
    <col min="2818" max="2818" width="12.28515625" style="163" customWidth="1"/>
    <col min="2819" max="2819" width="14.42578125" style="163" bestFit="1" customWidth="1"/>
    <col min="2820" max="2820" width="13" style="163" bestFit="1" customWidth="1"/>
    <col min="2821" max="2821" width="10.5703125" style="163" bestFit="1" customWidth="1"/>
    <col min="2822" max="3064" width="9.140625" style="163"/>
    <col min="3065" max="3065" width="16.140625" style="163" customWidth="1"/>
    <col min="3066" max="3066" width="11.42578125" style="163" bestFit="1" customWidth="1"/>
    <col min="3067" max="3067" width="9.5703125" style="163" bestFit="1" customWidth="1"/>
    <col min="3068" max="3068" width="7.7109375" style="163" bestFit="1" customWidth="1"/>
    <col min="3069" max="3069" width="10.28515625" style="163" customWidth="1"/>
    <col min="3070" max="3070" width="9.140625" style="163"/>
    <col min="3071" max="3071" width="10" style="163" bestFit="1" customWidth="1"/>
    <col min="3072" max="3072" width="11" style="163" bestFit="1" customWidth="1"/>
    <col min="3073" max="3073" width="12.7109375" style="163" customWidth="1"/>
    <col min="3074" max="3074" width="12.28515625" style="163" customWidth="1"/>
    <col min="3075" max="3075" width="14.42578125" style="163" bestFit="1" customWidth="1"/>
    <col min="3076" max="3076" width="13" style="163" bestFit="1" customWidth="1"/>
    <col min="3077" max="3077" width="10.5703125" style="163" bestFit="1" customWidth="1"/>
    <col min="3078" max="3320" width="9.140625" style="163"/>
    <col min="3321" max="3321" width="16.140625" style="163" customWidth="1"/>
    <col min="3322" max="3322" width="11.42578125" style="163" bestFit="1" customWidth="1"/>
    <col min="3323" max="3323" width="9.5703125" style="163" bestFit="1" customWidth="1"/>
    <col min="3324" max="3324" width="7.7109375" style="163" bestFit="1" customWidth="1"/>
    <col min="3325" max="3325" width="10.28515625" style="163" customWidth="1"/>
    <col min="3326" max="3326" width="9.140625" style="163"/>
    <col min="3327" max="3327" width="10" style="163" bestFit="1" customWidth="1"/>
    <col min="3328" max="3328" width="11" style="163" bestFit="1" customWidth="1"/>
    <col min="3329" max="3329" width="12.7109375" style="163" customWidth="1"/>
    <col min="3330" max="3330" width="12.28515625" style="163" customWidth="1"/>
    <col min="3331" max="3331" width="14.42578125" style="163" bestFit="1" customWidth="1"/>
    <col min="3332" max="3332" width="13" style="163" bestFit="1" customWidth="1"/>
    <col min="3333" max="3333" width="10.5703125" style="163" bestFit="1" customWidth="1"/>
    <col min="3334" max="3576" width="9.140625" style="163"/>
    <col min="3577" max="3577" width="16.140625" style="163" customWidth="1"/>
    <col min="3578" max="3578" width="11.42578125" style="163" bestFit="1" customWidth="1"/>
    <col min="3579" max="3579" width="9.5703125" style="163" bestFit="1" customWidth="1"/>
    <col min="3580" max="3580" width="7.7109375" style="163" bestFit="1" customWidth="1"/>
    <col min="3581" max="3581" width="10.28515625" style="163" customWidth="1"/>
    <col min="3582" max="3582" width="9.140625" style="163"/>
    <col min="3583" max="3583" width="10" style="163" bestFit="1" customWidth="1"/>
    <col min="3584" max="3584" width="11" style="163" bestFit="1" customWidth="1"/>
    <col min="3585" max="3585" width="12.7109375" style="163" customWidth="1"/>
    <col min="3586" max="3586" width="12.28515625" style="163" customWidth="1"/>
    <col min="3587" max="3587" width="14.42578125" style="163" bestFit="1" customWidth="1"/>
    <col min="3588" max="3588" width="13" style="163" bestFit="1" customWidth="1"/>
    <col min="3589" max="3589" width="10.5703125" style="163" bestFit="1" customWidth="1"/>
    <col min="3590" max="3832" width="9.140625" style="163"/>
    <col min="3833" max="3833" width="16.140625" style="163" customWidth="1"/>
    <col min="3834" max="3834" width="11.42578125" style="163" bestFit="1" customWidth="1"/>
    <col min="3835" max="3835" width="9.5703125" style="163" bestFit="1" customWidth="1"/>
    <col min="3836" max="3836" width="7.7109375" style="163" bestFit="1" customWidth="1"/>
    <col min="3837" max="3837" width="10.28515625" style="163" customWidth="1"/>
    <col min="3838" max="3838" width="9.140625" style="163"/>
    <col min="3839" max="3839" width="10" style="163" bestFit="1" customWidth="1"/>
    <col min="3840" max="3840" width="11" style="163" bestFit="1" customWidth="1"/>
    <col min="3841" max="3841" width="12.7109375" style="163" customWidth="1"/>
    <col min="3842" max="3842" width="12.28515625" style="163" customWidth="1"/>
    <col min="3843" max="3843" width="14.42578125" style="163" bestFit="1" customWidth="1"/>
    <col min="3844" max="3844" width="13" style="163" bestFit="1" customWidth="1"/>
    <col min="3845" max="3845" width="10.5703125" style="163" bestFit="1" customWidth="1"/>
    <col min="3846" max="4088" width="9.140625" style="163"/>
    <col min="4089" max="4089" width="16.140625" style="163" customWidth="1"/>
    <col min="4090" max="4090" width="11.42578125" style="163" bestFit="1" customWidth="1"/>
    <col min="4091" max="4091" width="9.5703125" style="163" bestFit="1" customWidth="1"/>
    <col min="4092" max="4092" width="7.7109375" style="163" bestFit="1" customWidth="1"/>
    <col min="4093" max="4093" width="10.28515625" style="163" customWidth="1"/>
    <col min="4094" max="4094" width="9.140625" style="163"/>
    <col min="4095" max="4095" width="10" style="163" bestFit="1" customWidth="1"/>
    <col min="4096" max="4096" width="11" style="163" bestFit="1" customWidth="1"/>
    <col min="4097" max="4097" width="12.7109375" style="163" customWidth="1"/>
    <col min="4098" max="4098" width="12.28515625" style="163" customWidth="1"/>
    <col min="4099" max="4099" width="14.42578125" style="163" bestFit="1" customWidth="1"/>
    <col min="4100" max="4100" width="13" style="163" bestFit="1" customWidth="1"/>
    <col min="4101" max="4101" width="10.5703125" style="163" bestFit="1" customWidth="1"/>
    <col min="4102" max="4344" width="9.140625" style="163"/>
    <col min="4345" max="4345" width="16.140625" style="163" customWidth="1"/>
    <col min="4346" max="4346" width="11.42578125" style="163" bestFit="1" customWidth="1"/>
    <col min="4347" max="4347" width="9.5703125" style="163" bestFit="1" customWidth="1"/>
    <col min="4348" max="4348" width="7.7109375" style="163" bestFit="1" customWidth="1"/>
    <col min="4349" max="4349" width="10.28515625" style="163" customWidth="1"/>
    <col min="4350" max="4350" width="9.140625" style="163"/>
    <col min="4351" max="4351" width="10" style="163" bestFit="1" customWidth="1"/>
    <col min="4352" max="4352" width="11" style="163" bestFit="1" customWidth="1"/>
    <col min="4353" max="4353" width="12.7109375" style="163" customWidth="1"/>
    <col min="4354" max="4354" width="12.28515625" style="163" customWidth="1"/>
    <col min="4355" max="4355" width="14.42578125" style="163" bestFit="1" customWidth="1"/>
    <col min="4356" max="4356" width="13" style="163" bestFit="1" customWidth="1"/>
    <col min="4357" max="4357" width="10.5703125" style="163" bestFit="1" customWidth="1"/>
    <col min="4358" max="4600" width="9.140625" style="163"/>
    <col min="4601" max="4601" width="16.140625" style="163" customWidth="1"/>
    <col min="4602" max="4602" width="11.42578125" style="163" bestFit="1" customWidth="1"/>
    <col min="4603" max="4603" width="9.5703125" style="163" bestFit="1" customWidth="1"/>
    <col min="4604" max="4604" width="7.7109375" style="163" bestFit="1" customWidth="1"/>
    <col min="4605" max="4605" width="10.28515625" style="163" customWidth="1"/>
    <col min="4606" max="4606" width="9.140625" style="163"/>
    <col min="4607" max="4607" width="10" style="163" bestFit="1" customWidth="1"/>
    <col min="4608" max="4608" width="11" style="163" bestFit="1" customWidth="1"/>
    <col min="4609" max="4609" width="12.7109375" style="163" customWidth="1"/>
    <col min="4610" max="4610" width="12.28515625" style="163" customWidth="1"/>
    <col min="4611" max="4611" width="14.42578125" style="163" bestFit="1" customWidth="1"/>
    <col min="4612" max="4612" width="13" style="163" bestFit="1" customWidth="1"/>
    <col min="4613" max="4613" width="10.5703125" style="163" bestFit="1" customWidth="1"/>
    <col min="4614" max="4856" width="9.140625" style="163"/>
    <col min="4857" max="4857" width="16.140625" style="163" customWidth="1"/>
    <col min="4858" max="4858" width="11.42578125" style="163" bestFit="1" customWidth="1"/>
    <col min="4859" max="4859" width="9.5703125" style="163" bestFit="1" customWidth="1"/>
    <col min="4860" max="4860" width="7.7109375" style="163" bestFit="1" customWidth="1"/>
    <col min="4861" max="4861" width="10.28515625" style="163" customWidth="1"/>
    <col min="4862" max="4862" width="9.140625" style="163"/>
    <col min="4863" max="4863" width="10" style="163" bestFit="1" customWidth="1"/>
    <col min="4864" max="4864" width="11" style="163" bestFit="1" customWidth="1"/>
    <col min="4865" max="4865" width="12.7109375" style="163" customWidth="1"/>
    <col min="4866" max="4866" width="12.28515625" style="163" customWidth="1"/>
    <col min="4867" max="4867" width="14.42578125" style="163" bestFit="1" customWidth="1"/>
    <col min="4868" max="4868" width="13" style="163" bestFit="1" customWidth="1"/>
    <col min="4869" max="4869" width="10.5703125" style="163" bestFit="1" customWidth="1"/>
    <col min="4870" max="5112" width="9.140625" style="163"/>
    <col min="5113" max="5113" width="16.140625" style="163" customWidth="1"/>
    <col min="5114" max="5114" width="11.42578125" style="163" bestFit="1" customWidth="1"/>
    <col min="5115" max="5115" width="9.5703125" style="163" bestFit="1" customWidth="1"/>
    <col min="5116" max="5116" width="7.7109375" style="163" bestFit="1" customWidth="1"/>
    <col min="5117" max="5117" width="10.28515625" style="163" customWidth="1"/>
    <col min="5118" max="5118" width="9.140625" style="163"/>
    <col min="5119" max="5119" width="10" style="163" bestFit="1" customWidth="1"/>
    <col min="5120" max="5120" width="11" style="163" bestFit="1" customWidth="1"/>
    <col min="5121" max="5121" width="12.7109375" style="163" customWidth="1"/>
    <col min="5122" max="5122" width="12.28515625" style="163" customWidth="1"/>
    <col min="5123" max="5123" width="14.42578125" style="163" bestFit="1" customWidth="1"/>
    <col min="5124" max="5124" width="13" style="163" bestFit="1" customWidth="1"/>
    <col min="5125" max="5125" width="10.5703125" style="163" bestFit="1" customWidth="1"/>
    <col min="5126" max="5368" width="9.140625" style="163"/>
    <col min="5369" max="5369" width="16.140625" style="163" customWidth="1"/>
    <col min="5370" max="5370" width="11.42578125" style="163" bestFit="1" customWidth="1"/>
    <col min="5371" max="5371" width="9.5703125" style="163" bestFit="1" customWidth="1"/>
    <col min="5372" max="5372" width="7.7109375" style="163" bestFit="1" customWidth="1"/>
    <col min="5373" max="5373" width="10.28515625" style="163" customWidth="1"/>
    <col min="5374" max="5374" width="9.140625" style="163"/>
    <col min="5375" max="5375" width="10" style="163" bestFit="1" customWidth="1"/>
    <col min="5376" max="5376" width="11" style="163" bestFit="1" customWidth="1"/>
    <col min="5377" max="5377" width="12.7109375" style="163" customWidth="1"/>
    <col min="5378" max="5378" width="12.28515625" style="163" customWidth="1"/>
    <col min="5379" max="5379" width="14.42578125" style="163" bestFit="1" customWidth="1"/>
    <col min="5380" max="5380" width="13" style="163" bestFit="1" customWidth="1"/>
    <col min="5381" max="5381" width="10.5703125" style="163" bestFit="1" customWidth="1"/>
    <col min="5382" max="5624" width="9.140625" style="163"/>
    <col min="5625" max="5625" width="16.140625" style="163" customWidth="1"/>
    <col min="5626" max="5626" width="11.42578125" style="163" bestFit="1" customWidth="1"/>
    <col min="5627" max="5627" width="9.5703125" style="163" bestFit="1" customWidth="1"/>
    <col min="5628" max="5628" width="7.7109375" style="163" bestFit="1" customWidth="1"/>
    <col min="5629" max="5629" width="10.28515625" style="163" customWidth="1"/>
    <col min="5630" max="5630" width="9.140625" style="163"/>
    <col min="5631" max="5631" width="10" style="163" bestFit="1" customWidth="1"/>
    <col min="5632" max="5632" width="11" style="163" bestFit="1" customWidth="1"/>
    <col min="5633" max="5633" width="12.7109375" style="163" customWidth="1"/>
    <col min="5634" max="5634" width="12.28515625" style="163" customWidth="1"/>
    <col min="5635" max="5635" width="14.42578125" style="163" bestFit="1" customWidth="1"/>
    <col min="5636" max="5636" width="13" style="163" bestFit="1" customWidth="1"/>
    <col min="5637" max="5637" width="10.5703125" style="163" bestFit="1" customWidth="1"/>
    <col min="5638" max="5880" width="9.140625" style="163"/>
    <col min="5881" max="5881" width="16.140625" style="163" customWidth="1"/>
    <col min="5882" max="5882" width="11.42578125" style="163" bestFit="1" customWidth="1"/>
    <col min="5883" max="5883" width="9.5703125" style="163" bestFit="1" customWidth="1"/>
    <col min="5884" max="5884" width="7.7109375" style="163" bestFit="1" customWidth="1"/>
    <col min="5885" max="5885" width="10.28515625" style="163" customWidth="1"/>
    <col min="5886" max="5886" width="9.140625" style="163"/>
    <col min="5887" max="5887" width="10" style="163" bestFit="1" customWidth="1"/>
    <col min="5888" max="5888" width="11" style="163" bestFit="1" customWidth="1"/>
    <col min="5889" max="5889" width="12.7109375" style="163" customWidth="1"/>
    <col min="5890" max="5890" width="12.28515625" style="163" customWidth="1"/>
    <col min="5891" max="5891" width="14.42578125" style="163" bestFit="1" customWidth="1"/>
    <col min="5892" max="5892" width="13" style="163" bestFit="1" customWidth="1"/>
    <col min="5893" max="5893" width="10.5703125" style="163" bestFit="1" customWidth="1"/>
    <col min="5894" max="6136" width="9.140625" style="163"/>
    <col min="6137" max="6137" width="16.140625" style="163" customWidth="1"/>
    <col min="6138" max="6138" width="11.42578125" style="163" bestFit="1" customWidth="1"/>
    <col min="6139" max="6139" width="9.5703125" style="163" bestFit="1" customWidth="1"/>
    <col min="6140" max="6140" width="7.7109375" style="163" bestFit="1" customWidth="1"/>
    <col min="6141" max="6141" width="10.28515625" style="163" customWidth="1"/>
    <col min="6142" max="6142" width="9.140625" style="163"/>
    <col min="6143" max="6143" width="10" style="163" bestFit="1" customWidth="1"/>
    <col min="6144" max="6144" width="11" style="163" bestFit="1" customWidth="1"/>
    <col min="6145" max="6145" width="12.7109375" style="163" customWidth="1"/>
    <col min="6146" max="6146" width="12.28515625" style="163" customWidth="1"/>
    <col min="6147" max="6147" width="14.42578125" style="163" bestFit="1" customWidth="1"/>
    <col min="6148" max="6148" width="13" style="163" bestFit="1" customWidth="1"/>
    <col min="6149" max="6149" width="10.5703125" style="163" bestFit="1" customWidth="1"/>
    <col min="6150" max="6392" width="9.140625" style="163"/>
    <col min="6393" max="6393" width="16.140625" style="163" customWidth="1"/>
    <col min="6394" max="6394" width="11.42578125" style="163" bestFit="1" customWidth="1"/>
    <col min="6395" max="6395" width="9.5703125" style="163" bestFit="1" customWidth="1"/>
    <col min="6396" max="6396" width="7.7109375" style="163" bestFit="1" customWidth="1"/>
    <col min="6397" max="6397" width="10.28515625" style="163" customWidth="1"/>
    <col min="6398" max="6398" width="9.140625" style="163"/>
    <col min="6399" max="6399" width="10" style="163" bestFit="1" customWidth="1"/>
    <col min="6400" max="6400" width="11" style="163" bestFit="1" customWidth="1"/>
    <col min="6401" max="6401" width="12.7109375" style="163" customWidth="1"/>
    <col min="6402" max="6402" width="12.28515625" style="163" customWidth="1"/>
    <col min="6403" max="6403" width="14.42578125" style="163" bestFit="1" customWidth="1"/>
    <col min="6404" max="6404" width="13" style="163" bestFit="1" customWidth="1"/>
    <col min="6405" max="6405" width="10.5703125" style="163" bestFit="1" customWidth="1"/>
    <col min="6406" max="6648" width="9.140625" style="163"/>
    <col min="6649" max="6649" width="16.140625" style="163" customWidth="1"/>
    <col min="6650" max="6650" width="11.42578125" style="163" bestFit="1" customWidth="1"/>
    <col min="6651" max="6651" width="9.5703125" style="163" bestFit="1" customWidth="1"/>
    <col min="6652" max="6652" width="7.7109375" style="163" bestFit="1" customWidth="1"/>
    <col min="6653" max="6653" width="10.28515625" style="163" customWidth="1"/>
    <col min="6654" max="6654" width="9.140625" style="163"/>
    <col min="6655" max="6655" width="10" style="163" bestFit="1" customWidth="1"/>
    <col min="6656" max="6656" width="11" style="163" bestFit="1" customWidth="1"/>
    <col min="6657" max="6657" width="12.7109375" style="163" customWidth="1"/>
    <col min="6658" max="6658" width="12.28515625" style="163" customWidth="1"/>
    <col min="6659" max="6659" width="14.42578125" style="163" bestFit="1" customWidth="1"/>
    <col min="6660" max="6660" width="13" style="163" bestFit="1" customWidth="1"/>
    <col min="6661" max="6661" width="10.5703125" style="163" bestFit="1" customWidth="1"/>
    <col min="6662" max="6904" width="9.140625" style="163"/>
    <col min="6905" max="6905" width="16.140625" style="163" customWidth="1"/>
    <col min="6906" max="6906" width="11.42578125" style="163" bestFit="1" customWidth="1"/>
    <col min="6907" max="6907" width="9.5703125" style="163" bestFit="1" customWidth="1"/>
    <col min="6908" max="6908" width="7.7109375" style="163" bestFit="1" customWidth="1"/>
    <col min="6909" max="6909" width="10.28515625" style="163" customWidth="1"/>
    <col min="6910" max="6910" width="9.140625" style="163"/>
    <col min="6911" max="6911" width="10" style="163" bestFit="1" customWidth="1"/>
    <col min="6912" max="6912" width="11" style="163" bestFit="1" customWidth="1"/>
    <col min="6913" max="6913" width="12.7109375" style="163" customWidth="1"/>
    <col min="6914" max="6914" width="12.28515625" style="163" customWidth="1"/>
    <col min="6915" max="6915" width="14.42578125" style="163" bestFit="1" customWidth="1"/>
    <col min="6916" max="6916" width="13" style="163" bestFit="1" customWidth="1"/>
    <col min="6917" max="6917" width="10.5703125" style="163" bestFit="1" customWidth="1"/>
    <col min="6918" max="7160" width="9.140625" style="163"/>
    <col min="7161" max="7161" width="16.140625" style="163" customWidth="1"/>
    <col min="7162" max="7162" width="11.42578125" style="163" bestFit="1" customWidth="1"/>
    <col min="7163" max="7163" width="9.5703125" style="163" bestFit="1" customWidth="1"/>
    <col min="7164" max="7164" width="7.7109375" style="163" bestFit="1" customWidth="1"/>
    <col min="7165" max="7165" width="10.28515625" style="163" customWidth="1"/>
    <col min="7166" max="7166" width="9.140625" style="163"/>
    <col min="7167" max="7167" width="10" style="163" bestFit="1" customWidth="1"/>
    <col min="7168" max="7168" width="11" style="163" bestFit="1" customWidth="1"/>
    <col min="7169" max="7169" width="12.7109375" style="163" customWidth="1"/>
    <col min="7170" max="7170" width="12.28515625" style="163" customWidth="1"/>
    <col min="7171" max="7171" width="14.42578125" style="163" bestFit="1" customWidth="1"/>
    <col min="7172" max="7172" width="13" style="163" bestFit="1" customWidth="1"/>
    <col min="7173" max="7173" width="10.5703125" style="163" bestFit="1" customWidth="1"/>
    <col min="7174" max="7416" width="9.140625" style="163"/>
    <col min="7417" max="7417" width="16.140625" style="163" customWidth="1"/>
    <col min="7418" max="7418" width="11.42578125" style="163" bestFit="1" customWidth="1"/>
    <col min="7419" max="7419" width="9.5703125" style="163" bestFit="1" customWidth="1"/>
    <col min="7420" max="7420" width="7.7109375" style="163" bestFit="1" customWidth="1"/>
    <col min="7421" max="7421" width="10.28515625" style="163" customWidth="1"/>
    <col min="7422" max="7422" width="9.140625" style="163"/>
    <col min="7423" max="7423" width="10" style="163" bestFit="1" customWidth="1"/>
    <col min="7424" max="7424" width="11" style="163" bestFit="1" customWidth="1"/>
    <col min="7425" max="7425" width="12.7109375" style="163" customWidth="1"/>
    <col min="7426" max="7426" width="12.28515625" style="163" customWidth="1"/>
    <col min="7427" max="7427" width="14.42578125" style="163" bestFit="1" customWidth="1"/>
    <col min="7428" max="7428" width="13" style="163" bestFit="1" customWidth="1"/>
    <col min="7429" max="7429" width="10.5703125" style="163" bestFit="1" customWidth="1"/>
    <col min="7430" max="7672" width="9.140625" style="163"/>
    <col min="7673" max="7673" width="16.140625" style="163" customWidth="1"/>
    <col min="7674" max="7674" width="11.42578125" style="163" bestFit="1" customWidth="1"/>
    <col min="7675" max="7675" width="9.5703125" style="163" bestFit="1" customWidth="1"/>
    <col min="7676" max="7676" width="7.7109375" style="163" bestFit="1" customWidth="1"/>
    <col min="7677" max="7677" width="10.28515625" style="163" customWidth="1"/>
    <col min="7678" max="7678" width="9.140625" style="163"/>
    <col min="7679" max="7679" width="10" style="163" bestFit="1" customWidth="1"/>
    <col min="7680" max="7680" width="11" style="163" bestFit="1" customWidth="1"/>
    <col min="7681" max="7681" width="12.7109375" style="163" customWidth="1"/>
    <col min="7682" max="7682" width="12.28515625" style="163" customWidth="1"/>
    <col min="7683" max="7683" width="14.42578125" style="163" bestFit="1" customWidth="1"/>
    <col min="7684" max="7684" width="13" style="163" bestFit="1" customWidth="1"/>
    <col min="7685" max="7685" width="10.5703125" style="163" bestFit="1" customWidth="1"/>
    <col min="7686" max="7928" width="9.140625" style="163"/>
    <col min="7929" max="7929" width="16.140625" style="163" customWidth="1"/>
    <col min="7930" max="7930" width="11.42578125" style="163" bestFit="1" customWidth="1"/>
    <col min="7931" max="7931" width="9.5703125" style="163" bestFit="1" customWidth="1"/>
    <col min="7932" max="7932" width="7.7109375" style="163" bestFit="1" customWidth="1"/>
    <col min="7933" max="7933" width="10.28515625" style="163" customWidth="1"/>
    <col min="7934" max="7934" width="9.140625" style="163"/>
    <col min="7935" max="7935" width="10" style="163" bestFit="1" customWidth="1"/>
    <col min="7936" max="7936" width="11" style="163" bestFit="1" customWidth="1"/>
    <col min="7937" max="7937" width="12.7109375" style="163" customWidth="1"/>
    <col min="7938" max="7938" width="12.28515625" style="163" customWidth="1"/>
    <col min="7939" max="7939" width="14.42578125" style="163" bestFit="1" customWidth="1"/>
    <col min="7940" max="7940" width="13" style="163" bestFit="1" customWidth="1"/>
    <col min="7941" max="7941" width="10.5703125" style="163" bestFit="1" customWidth="1"/>
    <col min="7942" max="8184" width="9.140625" style="163"/>
    <col min="8185" max="8185" width="16.140625" style="163" customWidth="1"/>
    <col min="8186" max="8186" width="11.42578125" style="163" bestFit="1" customWidth="1"/>
    <col min="8187" max="8187" width="9.5703125" style="163" bestFit="1" customWidth="1"/>
    <col min="8188" max="8188" width="7.7109375" style="163" bestFit="1" customWidth="1"/>
    <col min="8189" max="8189" width="10.28515625" style="163" customWidth="1"/>
    <col min="8190" max="8190" width="9.140625" style="163"/>
    <col min="8191" max="8191" width="10" style="163" bestFit="1" customWidth="1"/>
    <col min="8192" max="8192" width="11" style="163" bestFit="1" customWidth="1"/>
    <col min="8193" max="8193" width="12.7109375" style="163" customWidth="1"/>
    <col min="8194" max="8194" width="12.28515625" style="163" customWidth="1"/>
    <col min="8195" max="8195" width="14.42578125" style="163" bestFit="1" customWidth="1"/>
    <col min="8196" max="8196" width="13" style="163" bestFit="1" customWidth="1"/>
    <col min="8197" max="8197" width="10.5703125" style="163" bestFit="1" customWidth="1"/>
    <col min="8198" max="8440" width="9.140625" style="163"/>
    <col min="8441" max="8441" width="16.140625" style="163" customWidth="1"/>
    <col min="8442" max="8442" width="11.42578125" style="163" bestFit="1" customWidth="1"/>
    <col min="8443" max="8443" width="9.5703125" style="163" bestFit="1" customWidth="1"/>
    <col min="8444" max="8444" width="7.7109375" style="163" bestFit="1" customWidth="1"/>
    <col min="8445" max="8445" width="10.28515625" style="163" customWidth="1"/>
    <col min="8446" max="8446" width="9.140625" style="163"/>
    <col min="8447" max="8447" width="10" style="163" bestFit="1" customWidth="1"/>
    <col min="8448" max="8448" width="11" style="163" bestFit="1" customWidth="1"/>
    <col min="8449" max="8449" width="12.7109375" style="163" customWidth="1"/>
    <col min="8450" max="8450" width="12.28515625" style="163" customWidth="1"/>
    <col min="8451" max="8451" width="14.42578125" style="163" bestFit="1" customWidth="1"/>
    <col min="8452" max="8452" width="13" style="163" bestFit="1" customWidth="1"/>
    <col min="8453" max="8453" width="10.5703125" style="163" bestFit="1" customWidth="1"/>
    <col min="8454" max="8696" width="9.140625" style="163"/>
    <col min="8697" max="8697" width="16.140625" style="163" customWidth="1"/>
    <col min="8698" max="8698" width="11.42578125" style="163" bestFit="1" customWidth="1"/>
    <col min="8699" max="8699" width="9.5703125" style="163" bestFit="1" customWidth="1"/>
    <col min="8700" max="8700" width="7.7109375" style="163" bestFit="1" customWidth="1"/>
    <col min="8701" max="8701" width="10.28515625" style="163" customWidth="1"/>
    <col min="8702" max="8702" width="9.140625" style="163"/>
    <col min="8703" max="8703" width="10" style="163" bestFit="1" customWidth="1"/>
    <col min="8704" max="8704" width="11" style="163" bestFit="1" customWidth="1"/>
    <col min="8705" max="8705" width="12.7109375" style="163" customWidth="1"/>
    <col min="8706" max="8706" width="12.28515625" style="163" customWidth="1"/>
    <col min="8707" max="8707" width="14.42578125" style="163" bestFit="1" customWidth="1"/>
    <col min="8708" max="8708" width="13" style="163" bestFit="1" customWidth="1"/>
    <col min="8709" max="8709" width="10.5703125" style="163" bestFit="1" customWidth="1"/>
    <col min="8710" max="8952" width="9.140625" style="163"/>
    <col min="8953" max="8953" width="16.140625" style="163" customWidth="1"/>
    <col min="8954" max="8954" width="11.42578125" style="163" bestFit="1" customWidth="1"/>
    <col min="8955" max="8955" width="9.5703125" style="163" bestFit="1" customWidth="1"/>
    <col min="8956" max="8956" width="7.7109375" style="163" bestFit="1" customWidth="1"/>
    <col min="8957" max="8957" width="10.28515625" style="163" customWidth="1"/>
    <col min="8958" max="8958" width="9.140625" style="163"/>
    <col min="8959" max="8959" width="10" style="163" bestFit="1" customWidth="1"/>
    <col min="8960" max="8960" width="11" style="163" bestFit="1" customWidth="1"/>
    <col min="8961" max="8961" width="12.7109375" style="163" customWidth="1"/>
    <col min="8962" max="8962" width="12.28515625" style="163" customWidth="1"/>
    <col min="8963" max="8963" width="14.42578125" style="163" bestFit="1" customWidth="1"/>
    <col min="8964" max="8964" width="13" style="163" bestFit="1" customWidth="1"/>
    <col min="8965" max="8965" width="10.5703125" style="163" bestFit="1" customWidth="1"/>
    <col min="8966" max="9208" width="9.140625" style="163"/>
    <col min="9209" max="9209" width="16.140625" style="163" customWidth="1"/>
    <col min="9210" max="9210" width="11.42578125" style="163" bestFit="1" customWidth="1"/>
    <col min="9211" max="9211" width="9.5703125" style="163" bestFit="1" customWidth="1"/>
    <col min="9212" max="9212" width="7.7109375" style="163" bestFit="1" customWidth="1"/>
    <col min="9213" max="9213" width="10.28515625" style="163" customWidth="1"/>
    <col min="9214" max="9214" width="9.140625" style="163"/>
    <col min="9215" max="9215" width="10" style="163" bestFit="1" customWidth="1"/>
    <col min="9216" max="9216" width="11" style="163" bestFit="1" customWidth="1"/>
    <col min="9217" max="9217" width="12.7109375" style="163" customWidth="1"/>
    <col min="9218" max="9218" width="12.28515625" style="163" customWidth="1"/>
    <col min="9219" max="9219" width="14.42578125" style="163" bestFit="1" customWidth="1"/>
    <col min="9220" max="9220" width="13" style="163" bestFit="1" customWidth="1"/>
    <col min="9221" max="9221" width="10.5703125" style="163" bestFit="1" customWidth="1"/>
    <col min="9222" max="9464" width="9.140625" style="163"/>
    <col min="9465" max="9465" width="16.140625" style="163" customWidth="1"/>
    <col min="9466" max="9466" width="11.42578125" style="163" bestFit="1" customWidth="1"/>
    <col min="9467" max="9467" width="9.5703125" style="163" bestFit="1" customWidth="1"/>
    <col min="9468" max="9468" width="7.7109375" style="163" bestFit="1" customWidth="1"/>
    <col min="9469" max="9469" width="10.28515625" style="163" customWidth="1"/>
    <col min="9470" max="9470" width="9.140625" style="163"/>
    <col min="9471" max="9471" width="10" style="163" bestFit="1" customWidth="1"/>
    <col min="9472" max="9472" width="11" style="163" bestFit="1" customWidth="1"/>
    <col min="9473" max="9473" width="12.7109375" style="163" customWidth="1"/>
    <col min="9474" max="9474" width="12.28515625" style="163" customWidth="1"/>
    <col min="9475" max="9475" width="14.42578125" style="163" bestFit="1" customWidth="1"/>
    <col min="9476" max="9476" width="13" style="163" bestFit="1" customWidth="1"/>
    <col min="9477" max="9477" width="10.5703125" style="163" bestFit="1" customWidth="1"/>
    <col min="9478" max="9720" width="9.140625" style="163"/>
    <col min="9721" max="9721" width="16.140625" style="163" customWidth="1"/>
    <col min="9722" max="9722" width="11.42578125" style="163" bestFit="1" customWidth="1"/>
    <col min="9723" max="9723" width="9.5703125" style="163" bestFit="1" customWidth="1"/>
    <col min="9724" max="9724" width="7.7109375" style="163" bestFit="1" customWidth="1"/>
    <col min="9725" max="9725" width="10.28515625" style="163" customWidth="1"/>
    <col min="9726" max="9726" width="9.140625" style="163"/>
    <col min="9727" max="9727" width="10" style="163" bestFit="1" customWidth="1"/>
    <col min="9728" max="9728" width="11" style="163" bestFit="1" customWidth="1"/>
    <col min="9729" max="9729" width="12.7109375" style="163" customWidth="1"/>
    <col min="9730" max="9730" width="12.28515625" style="163" customWidth="1"/>
    <col min="9731" max="9731" width="14.42578125" style="163" bestFit="1" customWidth="1"/>
    <col min="9732" max="9732" width="13" style="163" bestFit="1" customWidth="1"/>
    <col min="9733" max="9733" width="10.5703125" style="163" bestFit="1" customWidth="1"/>
    <col min="9734" max="9976" width="9.140625" style="163"/>
    <col min="9977" max="9977" width="16.140625" style="163" customWidth="1"/>
    <col min="9978" max="9978" width="11.42578125" style="163" bestFit="1" customWidth="1"/>
    <col min="9979" max="9979" width="9.5703125" style="163" bestFit="1" customWidth="1"/>
    <col min="9980" max="9980" width="7.7109375" style="163" bestFit="1" customWidth="1"/>
    <col min="9981" max="9981" width="10.28515625" style="163" customWidth="1"/>
    <col min="9982" max="9982" width="9.140625" style="163"/>
    <col min="9983" max="9983" width="10" style="163" bestFit="1" customWidth="1"/>
    <col min="9984" max="9984" width="11" style="163" bestFit="1" customWidth="1"/>
    <col min="9985" max="9985" width="12.7109375" style="163" customWidth="1"/>
    <col min="9986" max="9986" width="12.28515625" style="163" customWidth="1"/>
    <col min="9987" max="9987" width="14.42578125" style="163" bestFit="1" customWidth="1"/>
    <col min="9988" max="9988" width="13" style="163" bestFit="1" customWidth="1"/>
    <col min="9989" max="9989" width="10.5703125" style="163" bestFit="1" customWidth="1"/>
    <col min="9990" max="10232" width="9.140625" style="163"/>
    <col min="10233" max="10233" width="16.140625" style="163" customWidth="1"/>
    <col min="10234" max="10234" width="11.42578125" style="163" bestFit="1" customWidth="1"/>
    <col min="10235" max="10235" width="9.5703125" style="163" bestFit="1" customWidth="1"/>
    <col min="10236" max="10236" width="7.7109375" style="163" bestFit="1" customWidth="1"/>
    <col min="10237" max="10237" width="10.28515625" style="163" customWidth="1"/>
    <col min="10238" max="10238" width="9.140625" style="163"/>
    <col min="10239" max="10239" width="10" style="163" bestFit="1" customWidth="1"/>
    <col min="10240" max="10240" width="11" style="163" bestFit="1" customWidth="1"/>
    <col min="10241" max="10241" width="12.7109375" style="163" customWidth="1"/>
    <col min="10242" max="10242" width="12.28515625" style="163" customWidth="1"/>
    <col min="10243" max="10243" width="14.42578125" style="163" bestFit="1" customWidth="1"/>
    <col min="10244" max="10244" width="13" style="163" bestFit="1" customWidth="1"/>
    <col min="10245" max="10245" width="10.5703125" style="163" bestFit="1" customWidth="1"/>
    <col min="10246" max="10488" width="9.140625" style="163"/>
    <col min="10489" max="10489" width="16.140625" style="163" customWidth="1"/>
    <col min="10490" max="10490" width="11.42578125" style="163" bestFit="1" customWidth="1"/>
    <col min="10491" max="10491" width="9.5703125" style="163" bestFit="1" customWidth="1"/>
    <col min="10492" max="10492" width="7.7109375" style="163" bestFit="1" customWidth="1"/>
    <col min="10493" max="10493" width="10.28515625" style="163" customWidth="1"/>
    <col min="10494" max="10494" width="9.140625" style="163"/>
    <col min="10495" max="10495" width="10" style="163" bestFit="1" customWidth="1"/>
    <col min="10496" max="10496" width="11" style="163" bestFit="1" customWidth="1"/>
    <col min="10497" max="10497" width="12.7109375" style="163" customWidth="1"/>
    <col min="10498" max="10498" width="12.28515625" style="163" customWidth="1"/>
    <col min="10499" max="10499" width="14.42578125" style="163" bestFit="1" customWidth="1"/>
    <col min="10500" max="10500" width="13" style="163" bestFit="1" customWidth="1"/>
    <col min="10501" max="10501" width="10.5703125" style="163" bestFit="1" customWidth="1"/>
    <col min="10502" max="10744" width="9.140625" style="163"/>
    <col min="10745" max="10745" width="16.140625" style="163" customWidth="1"/>
    <col min="10746" max="10746" width="11.42578125" style="163" bestFit="1" customWidth="1"/>
    <col min="10747" max="10747" width="9.5703125" style="163" bestFit="1" customWidth="1"/>
    <col min="10748" max="10748" width="7.7109375" style="163" bestFit="1" customWidth="1"/>
    <col min="10749" max="10749" width="10.28515625" style="163" customWidth="1"/>
    <col min="10750" max="10750" width="9.140625" style="163"/>
    <col min="10751" max="10751" width="10" style="163" bestFit="1" customWidth="1"/>
    <col min="10752" max="10752" width="11" style="163" bestFit="1" customWidth="1"/>
    <col min="10753" max="10753" width="12.7109375" style="163" customWidth="1"/>
    <col min="10754" max="10754" width="12.28515625" style="163" customWidth="1"/>
    <col min="10755" max="10755" width="14.42578125" style="163" bestFit="1" customWidth="1"/>
    <col min="10756" max="10756" width="13" style="163" bestFit="1" customWidth="1"/>
    <col min="10757" max="10757" width="10.5703125" style="163" bestFit="1" customWidth="1"/>
    <col min="10758" max="11000" width="9.140625" style="163"/>
    <col min="11001" max="11001" width="16.140625" style="163" customWidth="1"/>
    <col min="11002" max="11002" width="11.42578125" style="163" bestFit="1" customWidth="1"/>
    <col min="11003" max="11003" width="9.5703125" style="163" bestFit="1" customWidth="1"/>
    <col min="11004" max="11004" width="7.7109375" style="163" bestFit="1" customWidth="1"/>
    <col min="11005" max="11005" width="10.28515625" style="163" customWidth="1"/>
    <col min="11006" max="11006" width="9.140625" style="163"/>
    <col min="11007" max="11007" width="10" style="163" bestFit="1" customWidth="1"/>
    <col min="11008" max="11008" width="11" style="163" bestFit="1" customWidth="1"/>
    <col min="11009" max="11009" width="12.7109375" style="163" customWidth="1"/>
    <col min="11010" max="11010" width="12.28515625" style="163" customWidth="1"/>
    <col min="11011" max="11011" width="14.42578125" style="163" bestFit="1" customWidth="1"/>
    <col min="11012" max="11012" width="13" style="163" bestFit="1" customWidth="1"/>
    <col min="11013" max="11013" width="10.5703125" style="163" bestFit="1" customWidth="1"/>
    <col min="11014" max="11256" width="9.140625" style="163"/>
    <col min="11257" max="11257" width="16.140625" style="163" customWidth="1"/>
    <col min="11258" max="11258" width="11.42578125" style="163" bestFit="1" customWidth="1"/>
    <col min="11259" max="11259" width="9.5703125" style="163" bestFit="1" customWidth="1"/>
    <col min="11260" max="11260" width="7.7109375" style="163" bestFit="1" customWidth="1"/>
    <col min="11261" max="11261" width="10.28515625" style="163" customWidth="1"/>
    <col min="11262" max="11262" width="9.140625" style="163"/>
    <col min="11263" max="11263" width="10" style="163" bestFit="1" customWidth="1"/>
    <col min="11264" max="11264" width="11" style="163" bestFit="1" customWidth="1"/>
    <col min="11265" max="11265" width="12.7109375" style="163" customWidth="1"/>
    <col min="11266" max="11266" width="12.28515625" style="163" customWidth="1"/>
    <col min="11267" max="11267" width="14.42578125" style="163" bestFit="1" customWidth="1"/>
    <col min="11268" max="11268" width="13" style="163" bestFit="1" customWidth="1"/>
    <col min="11269" max="11269" width="10.5703125" style="163" bestFit="1" customWidth="1"/>
    <col min="11270" max="11512" width="9.140625" style="163"/>
    <col min="11513" max="11513" width="16.140625" style="163" customWidth="1"/>
    <col min="11514" max="11514" width="11.42578125" style="163" bestFit="1" customWidth="1"/>
    <col min="11515" max="11515" width="9.5703125" style="163" bestFit="1" customWidth="1"/>
    <col min="11516" max="11516" width="7.7109375" style="163" bestFit="1" customWidth="1"/>
    <col min="11517" max="11517" width="10.28515625" style="163" customWidth="1"/>
    <col min="11518" max="11518" width="9.140625" style="163"/>
    <col min="11519" max="11519" width="10" style="163" bestFit="1" customWidth="1"/>
    <col min="11520" max="11520" width="11" style="163" bestFit="1" customWidth="1"/>
    <col min="11521" max="11521" width="12.7109375" style="163" customWidth="1"/>
    <col min="11522" max="11522" width="12.28515625" style="163" customWidth="1"/>
    <col min="11523" max="11523" width="14.42578125" style="163" bestFit="1" customWidth="1"/>
    <col min="11524" max="11524" width="13" style="163" bestFit="1" customWidth="1"/>
    <col min="11525" max="11525" width="10.5703125" style="163" bestFit="1" customWidth="1"/>
    <col min="11526" max="11768" width="9.140625" style="163"/>
    <col min="11769" max="11769" width="16.140625" style="163" customWidth="1"/>
    <col min="11770" max="11770" width="11.42578125" style="163" bestFit="1" customWidth="1"/>
    <col min="11771" max="11771" width="9.5703125" style="163" bestFit="1" customWidth="1"/>
    <col min="11772" max="11772" width="7.7109375" style="163" bestFit="1" customWidth="1"/>
    <col min="11773" max="11773" width="10.28515625" style="163" customWidth="1"/>
    <col min="11774" max="11774" width="9.140625" style="163"/>
    <col min="11775" max="11775" width="10" style="163" bestFit="1" customWidth="1"/>
    <col min="11776" max="11776" width="11" style="163" bestFit="1" customWidth="1"/>
    <col min="11777" max="11777" width="12.7109375" style="163" customWidth="1"/>
    <col min="11778" max="11778" width="12.28515625" style="163" customWidth="1"/>
    <col min="11779" max="11779" width="14.42578125" style="163" bestFit="1" customWidth="1"/>
    <col min="11780" max="11780" width="13" style="163" bestFit="1" customWidth="1"/>
    <col min="11781" max="11781" width="10.5703125" style="163" bestFit="1" customWidth="1"/>
    <col min="11782" max="12024" width="9.140625" style="163"/>
    <col min="12025" max="12025" width="16.140625" style="163" customWidth="1"/>
    <col min="12026" max="12026" width="11.42578125" style="163" bestFit="1" customWidth="1"/>
    <col min="12027" max="12027" width="9.5703125" style="163" bestFit="1" customWidth="1"/>
    <col min="12028" max="12028" width="7.7109375" style="163" bestFit="1" customWidth="1"/>
    <col min="12029" max="12029" width="10.28515625" style="163" customWidth="1"/>
    <col min="12030" max="12030" width="9.140625" style="163"/>
    <col min="12031" max="12031" width="10" style="163" bestFit="1" customWidth="1"/>
    <col min="12032" max="12032" width="11" style="163" bestFit="1" customWidth="1"/>
    <col min="12033" max="12033" width="12.7109375" style="163" customWidth="1"/>
    <col min="12034" max="12034" width="12.28515625" style="163" customWidth="1"/>
    <col min="12035" max="12035" width="14.42578125" style="163" bestFit="1" customWidth="1"/>
    <col min="12036" max="12036" width="13" style="163" bestFit="1" customWidth="1"/>
    <col min="12037" max="12037" width="10.5703125" style="163" bestFit="1" customWidth="1"/>
    <col min="12038" max="12280" width="9.140625" style="163"/>
    <col min="12281" max="12281" width="16.140625" style="163" customWidth="1"/>
    <col min="12282" max="12282" width="11.42578125" style="163" bestFit="1" customWidth="1"/>
    <col min="12283" max="12283" width="9.5703125" style="163" bestFit="1" customWidth="1"/>
    <col min="12284" max="12284" width="7.7109375" style="163" bestFit="1" customWidth="1"/>
    <col min="12285" max="12285" width="10.28515625" style="163" customWidth="1"/>
    <col min="12286" max="12286" width="9.140625" style="163"/>
    <col min="12287" max="12287" width="10" style="163" bestFit="1" customWidth="1"/>
    <col min="12288" max="12288" width="11" style="163" bestFit="1" customWidth="1"/>
    <col min="12289" max="12289" width="12.7109375" style="163" customWidth="1"/>
    <col min="12290" max="12290" width="12.28515625" style="163" customWidth="1"/>
    <col min="12291" max="12291" width="14.42578125" style="163" bestFit="1" customWidth="1"/>
    <col min="12292" max="12292" width="13" style="163" bestFit="1" customWidth="1"/>
    <col min="12293" max="12293" width="10.5703125" style="163" bestFit="1" customWidth="1"/>
    <col min="12294" max="12536" width="9.140625" style="163"/>
    <col min="12537" max="12537" width="16.140625" style="163" customWidth="1"/>
    <col min="12538" max="12538" width="11.42578125" style="163" bestFit="1" customWidth="1"/>
    <col min="12539" max="12539" width="9.5703125" style="163" bestFit="1" customWidth="1"/>
    <col min="12540" max="12540" width="7.7109375" style="163" bestFit="1" customWidth="1"/>
    <col min="12541" max="12541" width="10.28515625" style="163" customWidth="1"/>
    <col min="12542" max="12542" width="9.140625" style="163"/>
    <col min="12543" max="12543" width="10" style="163" bestFit="1" customWidth="1"/>
    <col min="12544" max="12544" width="11" style="163" bestFit="1" customWidth="1"/>
    <col min="12545" max="12545" width="12.7109375" style="163" customWidth="1"/>
    <col min="12546" max="12546" width="12.28515625" style="163" customWidth="1"/>
    <col min="12547" max="12547" width="14.42578125" style="163" bestFit="1" customWidth="1"/>
    <col min="12548" max="12548" width="13" style="163" bestFit="1" customWidth="1"/>
    <col min="12549" max="12549" width="10.5703125" style="163" bestFit="1" customWidth="1"/>
    <col min="12550" max="12792" width="9.140625" style="163"/>
    <col min="12793" max="12793" width="16.140625" style="163" customWidth="1"/>
    <col min="12794" max="12794" width="11.42578125" style="163" bestFit="1" customWidth="1"/>
    <col min="12795" max="12795" width="9.5703125" style="163" bestFit="1" customWidth="1"/>
    <col min="12796" max="12796" width="7.7109375" style="163" bestFit="1" customWidth="1"/>
    <col min="12797" max="12797" width="10.28515625" style="163" customWidth="1"/>
    <col min="12798" max="12798" width="9.140625" style="163"/>
    <col min="12799" max="12799" width="10" style="163" bestFit="1" customWidth="1"/>
    <col min="12800" max="12800" width="11" style="163" bestFit="1" customWidth="1"/>
    <col min="12801" max="12801" width="12.7109375" style="163" customWidth="1"/>
    <col min="12802" max="12802" width="12.28515625" style="163" customWidth="1"/>
    <col min="12803" max="12803" width="14.42578125" style="163" bestFit="1" customWidth="1"/>
    <col min="12804" max="12804" width="13" style="163" bestFit="1" customWidth="1"/>
    <col min="12805" max="12805" width="10.5703125" style="163" bestFit="1" customWidth="1"/>
    <col min="12806" max="13048" width="9.140625" style="163"/>
    <col min="13049" max="13049" width="16.140625" style="163" customWidth="1"/>
    <col min="13050" max="13050" width="11.42578125" style="163" bestFit="1" customWidth="1"/>
    <col min="13051" max="13051" width="9.5703125" style="163" bestFit="1" customWidth="1"/>
    <col min="13052" max="13052" width="7.7109375" style="163" bestFit="1" customWidth="1"/>
    <col min="13053" max="13053" width="10.28515625" style="163" customWidth="1"/>
    <col min="13054" max="13054" width="9.140625" style="163"/>
    <col min="13055" max="13055" width="10" style="163" bestFit="1" customWidth="1"/>
    <col min="13056" max="13056" width="11" style="163" bestFit="1" customWidth="1"/>
    <col min="13057" max="13057" width="12.7109375" style="163" customWidth="1"/>
    <col min="13058" max="13058" width="12.28515625" style="163" customWidth="1"/>
    <col min="13059" max="13059" width="14.42578125" style="163" bestFit="1" customWidth="1"/>
    <col min="13060" max="13060" width="13" style="163" bestFit="1" customWidth="1"/>
    <col min="13061" max="13061" width="10.5703125" style="163" bestFit="1" customWidth="1"/>
    <col min="13062" max="13304" width="9.140625" style="163"/>
    <col min="13305" max="13305" width="16.140625" style="163" customWidth="1"/>
    <col min="13306" max="13306" width="11.42578125" style="163" bestFit="1" customWidth="1"/>
    <col min="13307" max="13307" width="9.5703125" style="163" bestFit="1" customWidth="1"/>
    <col min="13308" max="13308" width="7.7109375" style="163" bestFit="1" customWidth="1"/>
    <col min="13309" max="13309" width="10.28515625" style="163" customWidth="1"/>
    <col min="13310" max="13310" width="9.140625" style="163"/>
    <col min="13311" max="13311" width="10" style="163" bestFit="1" customWidth="1"/>
    <col min="13312" max="13312" width="11" style="163" bestFit="1" customWidth="1"/>
    <col min="13313" max="13313" width="12.7109375" style="163" customWidth="1"/>
    <col min="13314" max="13314" width="12.28515625" style="163" customWidth="1"/>
    <col min="13315" max="13315" width="14.42578125" style="163" bestFit="1" customWidth="1"/>
    <col min="13316" max="13316" width="13" style="163" bestFit="1" customWidth="1"/>
    <col min="13317" max="13317" width="10.5703125" style="163" bestFit="1" customWidth="1"/>
    <col min="13318" max="13560" width="9.140625" style="163"/>
    <col min="13561" max="13561" width="16.140625" style="163" customWidth="1"/>
    <col min="13562" max="13562" width="11.42578125" style="163" bestFit="1" customWidth="1"/>
    <col min="13563" max="13563" width="9.5703125" style="163" bestFit="1" customWidth="1"/>
    <col min="13564" max="13564" width="7.7109375" style="163" bestFit="1" customWidth="1"/>
    <col min="13565" max="13565" width="10.28515625" style="163" customWidth="1"/>
    <col min="13566" max="13566" width="9.140625" style="163"/>
    <col min="13567" max="13567" width="10" style="163" bestFit="1" customWidth="1"/>
    <col min="13568" max="13568" width="11" style="163" bestFit="1" customWidth="1"/>
    <col min="13569" max="13569" width="12.7109375" style="163" customWidth="1"/>
    <col min="13570" max="13570" width="12.28515625" style="163" customWidth="1"/>
    <col min="13571" max="13571" width="14.42578125" style="163" bestFit="1" customWidth="1"/>
    <col min="13572" max="13572" width="13" style="163" bestFit="1" customWidth="1"/>
    <col min="13573" max="13573" width="10.5703125" style="163" bestFit="1" customWidth="1"/>
    <col min="13574" max="13816" width="9.140625" style="163"/>
    <col min="13817" max="13817" width="16.140625" style="163" customWidth="1"/>
    <col min="13818" max="13818" width="11.42578125" style="163" bestFit="1" customWidth="1"/>
    <col min="13819" max="13819" width="9.5703125" style="163" bestFit="1" customWidth="1"/>
    <col min="13820" max="13820" width="7.7109375" style="163" bestFit="1" customWidth="1"/>
    <col min="13821" max="13821" width="10.28515625" style="163" customWidth="1"/>
    <col min="13822" max="13822" width="9.140625" style="163"/>
    <col min="13823" max="13823" width="10" style="163" bestFit="1" customWidth="1"/>
    <col min="13824" max="13824" width="11" style="163" bestFit="1" customWidth="1"/>
    <col min="13825" max="13825" width="12.7109375" style="163" customWidth="1"/>
    <col min="13826" max="13826" width="12.28515625" style="163" customWidth="1"/>
    <col min="13827" max="13827" width="14.42578125" style="163" bestFit="1" customWidth="1"/>
    <col min="13828" max="13828" width="13" style="163" bestFit="1" customWidth="1"/>
    <col min="13829" max="13829" width="10.5703125" style="163" bestFit="1" customWidth="1"/>
    <col min="13830" max="14072" width="9.140625" style="163"/>
    <col min="14073" max="14073" width="16.140625" style="163" customWidth="1"/>
    <col min="14074" max="14074" width="11.42578125" style="163" bestFit="1" customWidth="1"/>
    <col min="14075" max="14075" width="9.5703125" style="163" bestFit="1" customWidth="1"/>
    <col min="14076" max="14076" width="7.7109375" style="163" bestFit="1" customWidth="1"/>
    <col min="14077" max="14077" width="10.28515625" style="163" customWidth="1"/>
    <col min="14078" max="14078" width="9.140625" style="163"/>
    <col min="14079" max="14079" width="10" style="163" bestFit="1" customWidth="1"/>
    <col min="14080" max="14080" width="11" style="163" bestFit="1" customWidth="1"/>
    <col min="14081" max="14081" width="12.7109375" style="163" customWidth="1"/>
    <col min="14082" max="14082" width="12.28515625" style="163" customWidth="1"/>
    <col min="14083" max="14083" width="14.42578125" style="163" bestFit="1" customWidth="1"/>
    <col min="14084" max="14084" width="13" style="163" bestFit="1" customWidth="1"/>
    <col min="14085" max="14085" width="10.5703125" style="163" bestFit="1" customWidth="1"/>
    <col min="14086" max="14328" width="9.140625" style="163"/>
    <col min="14329" max="14329" width="16.140625" style="163" customWidth="1"/>
    <col min="14330" max="14330" width="11.42578125" style="163" bestFit="1" customWidth="1"/>
    <col min="14331" max="14331" width="9.5703125" style="163" bestFit="1" customWidth="1"/>
    <col min="14332" max="14332" width="7.7109375" style="163" bestFit="1" customWidth="1"/>
    <col min="14333" max="14333" width="10.28515625" style="163" customWidth="1"/>
    <col min="14334" max="14334" width="9.140625" style="163"/>
    <col min="14335" max="14335" width="10" style="163" bestFit="1" customWidth="1"/>
    <col min="14336" max="14336" width="11" style="163" bestFit="1" customWidth="1"/>
    <col min="14337" max="14337" width="12.7109375" style="163" customWidth="1"/>
    <col min="14338" max="14338" width="12.28515625" style="163" customWidth="1"/>
    <col min="14339" max="14339" width="14.42578125" style="163" bestFit="1" customWidth="1"/>
    <col min="14340" max="14340" width="13" style="163" bestFit="1" customWidth="1"/>
    <col min="14341" max="14341" width="10.5703125" style="163" bestFit="1" customWidth="1"/>
    <col min="14342" max="14584" width="9.140625" style="163"/>
    <col min="14585" max="14585" width="16.140625" style="163" customWidth="1"/>
    <col min="14586" max="14586" width="11.42578125" style="163" bestFit="1" customWidth="1"/>
    <col min="14587" max="14587" width="9.5703125" style="163" bestFit="1" customWidth="1"/>
    <col min="14588" max="14588" width="7.7109375" style="163" bestFit="1" customWidth="1"/>
    <col min="14589" max="14589" width="10.28515625" style="163" customWidth="1"/>
    <col min="14590" max="14590" width="9.140625" style="163"/>
    <col min="14591" max="14591" width="10" style="163" bestFit="1" customWidth="1"/>
    <col min="14592" max="14592" width="11" style="163" bestFit="1" customWidth="1"/>
    <col min="14593" max="14593" width="12.7109375" style="163" customWidth="1"/>
    <col min="14594" max="14594" width="12.28515625" style="163" customWidth="1"/>
    <col min="14595" max="14595" width="14.42578125" style="163" bestFit="1" customWidth="1"/>
    <col min="14596" max="14596" width="13" style="163" bestFit="1" customWidth="1"/>
    <col min="14597" max="14597" width="10.5703125" style="163" bestFit="1" customWidth="1"/>
    <col min="14598" max="14840" width="9.140625" style="163"/>
    <col min="14841" max="14841" width="16.140625" style="163" customWidth="1"/>
    <col min="14842" max="14842" width="11.42578125" style="163" bestFit="1" customWidth="1"/>
    <col min="14843" max="14843" width="9.5703125" style="163" bestFit="1" customWidth="1"/>
    <col min="14844" max="14844" width="7.7109375" style="163" bestFit="1" customWidth="1"/>
    <col min="14845" max="14845" width="10.28515625" style="163" customWidth="1"/>
    <col min="14846" max="14846" width="9.140625" style="163"/>
    <col min="14847" max="14847" width="10" style="163" bestFit="1" customWidth="1"/>
    <col min="14848" max="14848" width="11" style="163" bestFit="1" customWidth="1"/>
    <col min="14849" max="14849" width="12.7109375" style="163" customWidth="1"/>
    <col min="14850" max="14850" width="12.28515625" style="163" customWidth="1"/>
    <col min="14851" max="14851" width="14.42578125" style="163" bestFit="1" customWidth="1"/>
    <col min="14852" max="14852" width="13" style="163" bestFit="1" customWidth="1"/>
    <col min="14853" max="14853" width="10.5703125" style="163" bestFit="1" customWidth="1"/>
    <col min="14854" max="15096" width="9.140625" style="163"/>
    <col min="15097" max="15097" width="16.140625" style="163" customWidth="1"/>
    <col min="15098" max="15098" width="11.42578125" style="163" bestFit="1" customWidth="1"/>
    <col min="15099" max="15099" width="9.5703125" style="163" bestFit="1" customWidth="1"/>
    <col min="15100" max="15100" width="7.7109375" style="163" bestFit="1" customWidth="1"/>
    <col min="15101" max="15101" width="10.28515625" style="163" customWidth="1"/>
    <col min="15102" max="15102" width="9.140625" style="163"/>
    <col min="15103" max="15103" width="10" style="163" bestFit="1" customWidth="1"/>
    <col min="15104" max="15104" width="11" style="163" bestFit="1" customWidth="1"/>
    <col min="15105" max="15105" width="12.7109375" style="163" customWidth="1"/>
    <col min="15106" max="15106" width="12.28515625" style="163" customWidth="1"/>
    <col min="15107" max="15107" width="14.42578125" style="163" bestFit="1" customWidth="1"/>
    <col min="15108" max="15108" width="13" style="163" bestFit="1" customWidth="1"/>
    <col min="15109" max="15109" width="10.5703125" style="163" bestFit="1" customWidth="1"/>
    <col min="15110" max="15352" width="9.140625" style="163"/>
    <col min="15353" max="15353" width="16.140625" style="163" customWidth="1"/>
    <col min="15354" max="15354" width="11.42578125" style="163" bestFit="1" customWidth="1"/>
    <col min="15355" max="15355" width="9.5703125" style="163" bestFit="1" customWidth="1"/>
    <col min="15356" max="15356" width="7.7109375" style="163" bestFit="1" customWidth="1"/>
    <col min="15357" max="15357" width="10.28515625" style="163" customWidth="1"/>
    <col min="15358" max="15358" width="9.140625" style="163"/>
    <col min="15359" max="15359" width="10" style="163" bestFit="1" customWidth="1"/>
    <col min="15360" max="15360" width="11" style="163" bestFit="1" customWidth="1"/>
    <col min="15361" max="15361" width="12.7109375" style="163" customWidth="1"/>
    <col min="15362" max="15362" width="12.28515625" style="163" customWidth="1"/>
    <col min="15363" max="15363" width="14.42578125" style="163" bestFit="1" customWidth="1"/>
    <col min="15364" max="15364" width="13" style="163" bestFit="1" customWidth="1"/>
    <col min="15365" max="15365" width="10.5703125" style="163" bestFit="1" customWidth="1"/>
    <col min="15366" max="15608" width="9.140625" style="163"/>
    <col min="15609" max="15609" width="16.140625" style="163" customWidth="1"/>
    <col min="15610" max="15610" width="11.42578125" style="163" bestFit="1" customWidth="1"/>
    <col min="15611" max="15611" width="9.5703125" style="163" bestFit="1" customWidth="1"/>
    <col min="15612" max="15612" width="7.7109375" style="163" bestFit="1" customWidth="1"/>
    <col min="15613" max="15613" width="10.28515625" style="163" customWidth="1"/>
    <col min="15614" max="15614" width="9.140625" style="163"/>
    <col min="15615" max="15615" width="10" style="163" bestFit="1" customWidth="1"/>
    <col min="15616" max="15616" width="11" style="163" bestFit="1" customWidth="1"/>
    <col min="15617" max="15617" width="12.7109375" style="163" customWidth="1"/>
    <col min="15618" max="15618" width="12.28515625" style="163" customWidth="1"/>
    <col min="15619" max="15619" width="14.42578125" style="163" bestFit="1" customWidth="1"/>
    <col min="15620" max="15620" width="13" style="163" bestFit="1" customWidth="1"/>
    <col min="15621" max="15621" width="10.5703125" style="163" bestFit="1" customWidth="1"/>
    <col min="15622" max="15864" width="9.140625" style="163"/>
    <col min="15865" max="15865" width="16.140625" style="163" customWidth="1"/>
    <col min="15866" max="15866" width="11.42578125" style="163" bestFit="1" customWidth="1"/>
    <col min="15867" max="15867" width="9.5703125" style="163" bestFit="1" customWidth="1"/>
    <col min="15868" max="15868" width="7.7109375" style="163" bestFit="1" customWidth="1"/>
    <col min="15869" max="15869" width="10.28515625" style="163" customWidth="1"/>
    <col min="15870" max="15870" width="9.140625" style="163"/>
    <col min="15871" max="15871" width="10" style="163" bestFit="1" customWidth="1"/>
    <col min="15872" max="15872" width="11" style="163" bestFit="1" customWidth="1"/>
    <col min="15873" max="15873" width="12.7109375" style="163" customWidth="1"/>
    <col min="15874" max="15874" width="12.28515625" style="163" customWidth="1"/>
    <col min="15875" max="15875" width="14.42578125" style="163" bestFit="1" customWidth="1"/>
    <col min="15876" max="15876" width="13" style="163" bestFit="1" customWidth="1"/>
    <col min="15877" max="15877" width="10.5703125" style="163" bestFit="1" customWidth="1"/>
    <col min="15878" max="16120" width="9.140625" style="163"/>
    <col min="16121" max="16121" width="16.140625" style="163" customWidth="1"/>
    <col min="16122" max="16122" width="11.42578125" style="163" bestFit="1" customWidth="1"/>
    <col min="16123" max="16123" width="9.5703125" style="163" bestFit="1" customWidth="1"/>
    <col min="16124" max="16124" width="7.7109375" style="163" bestFit="1" customWidth="1"/>
    <col min="16125" max="16125" width="10.28515625" style="163" customWidth="1"/>
    <col min="16126" max="16126" width="9.140625" style="163"/>
    <col min="16127" max="16127" width="10" style="163" bestFit="1" customWidth="1"/>
    <col min="16128" max="16128" width="11" style="163" bestFit="1" customWidth="1"/>
    <col min="16129" max="16129" width="12.7109375" style="163" customWidth="1"/>
    <col min="16130" max="16130" width="12.28515625" style="163" customWidth="1"/>
    <col min="16131" max="16131" width="14.42578125" style="163" bestFit="1" customWidth="1"/>
    <col min="16132" max="16132" width="13" style="163" bestFit="1" customWidth="1"/>
    <col min="16133" max="16133" width="10.5703125" style="163" bestFit="1" customWidth="1"/>
    <col min="16134" max="16384" width="9.140625" style="163"/>
  </cols>
  <sheetData>
    <row r="1" spans="1:12" ht="34.5" customHeight="1" thickBot="1">
      <c r="A1" s="1066" t="s">
        <v>448</v>
      </c>
      <c r="B1" s="1066"/>
      <c r="C1" s="1066"/>
      <c r="D1" s="1066"/>
      <c r="E1" s="1066"/>
      <c r="F1" s="162"/>
      <c r="G1" s="162"/>
      <c r="H1" s="162"/>
      <c r="I1" s="162"/>
      <c r="J1" s="162"/>
      <c r="K1" s="162"/>
      <c r="L1" s="162"/>
    </row>
    <row r="2" spans="1:12" ht="18.75" thickBot="1">
      <c r="A2" s="1067" t="s">
        <v>68</v>
      </c>
      <c r="B2" s="1073" t="s">
        <v>158</v>
      </c>
      <c r="C2" s="1073" t="s">
        <v>62</v>
      </c>
      <c r="D2" s="1088" t="s">
        <v>455</v>
      </c>
      <c r="E2" s="1071" t="s">
        <v>89</v>
      </c>
    </row>
    <row r="3" spans="1:12" ht="18.75" thickBot="1">
      <c r="A3" s="1068"/>
      <c r="B3" s="1074"/>
      <c r="C3" s="1074"/>
      <c r="D3" s="1089"/>
      <c r="E3" s="1072"/>
    </row>
    <row r="4" spans="1:12" ht="21" customHeight="1">
      <c r="A4" s="74">
        <v>1400</v>
      </c>
      <c r="B4" s="74">
        <v>1048071</v>
      </c>
      <c r="C4" s="74">
        <v>841135</v>
      </c>
      <c r="D4" s="74">
        <v>4743</v>
      </c>
      <c r="E4" s="74">
        <v>202193</v>
      </c>
      <c r="F4" s="165"/>
      <c r="H4" s="165"/>
    </row>
    <row r="5" spans="1:12" ht="21" customHeight="1" thickBot="1">
      <c r="A5" s="74">
        <v>1401</v>
      </c>
      <c r="B5" s="74">
        <f>SUM(B6:B38)</f>
        <v>1110659</v>
      </c>
      <c r="C5" s="74">
        <f>SUM(C6:C38)</f>
        <v>886781</v>
      </c>
      <c r="D5" s="74">
        <f t="shared" ref="D5:E5" si="0">SUM(D6:D38)</f>
        <v>4973</v>
      </c>
      <c r="E5" s="74">
        <f t="shared" si="0"/>
        <v>218905</v>
      </c>
      <c r="F5" s="165"/>
      <c r="H5" s="165"/>
      <c r="L5" s="318"/>
    </row>
    <row r="6" spans="1:12" ht="21" customHeight="1" thickBot="1">
      <c r="A6" s="5" t="s">
        <v>41</v>
      </c>
      <c r="B6" s="79">
        <f>SUM(C6:E6)</f>
        <v>57189</v>
      </c>
      <c r="C6" s="80">
        <v>41823</v>
      </c>
      <c r="D6" s="76">
        <v>192</v>
      </c>
      <c r="E6" s="80">
        <v>15174</v>
      </c>
      <c r="F6" s="165"/>
      <c r="H6" s="165"/>
      <c r="L6" s="318"/>
    </row>
    <row r="7" spans="1:12" ht="21" customHeight="1" thickBot="1">
      <c r="A7" s="11" t="s">
        <v>42</v>
      </c>
      <c r="B7" s="79">
        <f t="shared" ref="B7:B38" si="1">SUM(C7:E7)</f>
        <v>26379</v>
      </c>
      <c r="C7" s="80">
        <v>19227</v>
      </c>
      <c r="D7" s="82">
        <v>62</v>
      </c>
      <c r="E7" s="80">
        <v>7090</v>
      </c>
      <c r="F7" s="165"/>
      <c r="H7" s="165"/>
      <c r="L7" s="318"/>
    </row>
    <row r="8" spans="1:12" ht="21" customHeight="1" thickBot="1">
      <c r="A8" s="11" t="s">
        <v>43</v>
      </c>
      <c r="B8" s="79">
        <f t="shared" si="1"/>
        <v>15888</v>
      </c>
      <c r="C8" s="80">
        <v>12036</v>
      </c>
      <c r="D8" s="82">
        <v>25</v>
      </c>
      <c r="E8" s="80">
        <v>3827</v>
      </c>
      <c r="F8" s="165"/>
      <c r="H8" s="165"/>
      <c r="L8" s="318"/>
    </row>
    <row r="9" spans="1:12" ht="21" customHeight="1" thickBot="1">
      <c r="A9" s="11" t="s">
        <v>0</v>
      </c>
      <c r="B9" s="79">
        <f t="shared" si="1"/>
        <v>95380</v>
      </c>
      <c r="C9" s="80">
        <v>70431</v>
      </c>
      <c r="D9" s="82">
        <v>424</v>
      </c>
      <c r="E9" s="80">
        <v>24525</v>
      </c>
      <c r="F9" s="165"/>
      <c r="H9" s="165"/>
      <c r="L9" s="318"/>
    </row>
    <row r="10" spans="1:12" ht="21" customHeight="1" thickBot="1">
      <c r="A10" s="11" t="s">
        <v>33</v>
      </c>
      <c r="B10" s="79">
        <f t="shared" si="1"/>
        <v>48995</v>
      </c>
      <c r="C10" s="80">
        <v>41460</v>
      </c>
      <c r="D10" s="82">
        <v>299</v>
      </c>
      <c r="E10" s="80">
        <v>7236</v>
      </c>
      <c r="F10" s="165"/>
      <c r="H10" s="165"/>
      <c r="L10" s="318"/>
    </row>
    <row r="11" spans="1:12" ht="21" customHeight="1" thickBot="1">
      <c r="A11" s="11" t="s">
        <v>44</v>
      </c>
      <c r="B11" s="79">
        <f t="shared" si="1"/>
        <v>5421</v>
      </c>
      <c r="C11" s="80">
        <v>4202</v>
      </c>
      <c r="D11" s="82">
        <v>10</v>
      </c>
      <c r="E11" s="80">
        <v>1209</v>
      </c>
      <c r="F11" s="165"/>
      <c r="H11" s="165"/>
      <c r="L11" s="318"/>
    </row>
    <row r="12" spans="1:12" ht="21" customHeight="1" thickBot="1">
      <c r="A12" s="11" t="s">
        <v>1</v>
      </c>
      <c r="B12" s="79">
        <f t="shared" si="1"/>
        <v>13011</v>
      </c>
      <c r="C12" s="80">
        <v>11535</v>
      </c>
      <c r="D12" s="82">
        <v>37</v>
      </c>
      <c r="E12" s="80">
        <v>1439</v>
      </c>
      <c r="F12" s="165"/>
      <c r="H12" s="165"/>
      <c r="L12" s="318"/>
    </row>
    <row r="13" spans="1:12" ht="21" customHeight="1" thickBot="1">
      <c r="A13" s="11" t="s">
        <v>45</v>
      </c>
      <c r="B13" s="79">
        <f t="shared" si="1"/>
        <v>11574</v>
      </c>
      <c r="C13" s="80">
        <v>7890</v>
      </c>
      <c r="D13" s="82">
        <v>24</v>
      </c>
      <c r="E13" s="80">
        <v>3660</v>
      </c>
      <c r="F13" s="165"/>
      <c r="H13" s="165"/>
      <c r="L13" s="318"/>
    </row>
    <row r="14" spans="1:12" ht="21" customHeight="1" thickBot="1">
      <c r="A14" s="11" t="s">
        <v>46</v>
      </c>
      <c r="B14" s="79">
        <f t="shared" si="1"/>
        <v>6176</v>
      </c>
      <c r="C14" s="80">
        <v>4474</v>
      </c>
      <c r="D14" s="82">
        <v>13</v>
      </c>
      <c r="E14" s="80">
        <v>1689</v>
      </c>
      <c r="F14" s="165"/>
      <c r="H14" s="165"/>
      <c r="L14" s="318"/>
    </row>
    <row r="15" spans="1:12" ht="21" customHeight="1" thickBot="1">
      <c r="A15" s="11" t="s">
        <v>47</v>
      </c>
      <c r="B15" s="79">
        <f t="shared" si="1"/>
        <v>68849</v>
      </c>
      <c r="C15" s="80">
        <v>54424</v>
      </c>
      <c r="D15" s="82">
        <v>300</v>
      </c>
      <c r="E15" s="80">
        <v>14125</v>
      </c>
      <c r="F15" s="165"/>
      <c r="H15" s="165"/>
      <c r="L15" s="318"/>
    </row>
    <row r="16" spans="1:12" ht="21" customHeight="1" thickBot="1">
      <c r="A16" s="11" t="s">
        <v>29</v>
      </c>
      <c r="B16" s="79">
        <f t="shared" si="1"/>
        <v>6893</v>
      </c>
      <c r="C16" s="80">
        <v>5083</v>
      </c>
      <c r="D16" s="82">
        <v>9</v>
      </c>
      <c r="E16" s="80">
        <v>1801</v>
      </c>
      <c r="F16" s="165"/>
      <c r="H16" s="165"/>
      <c r="L16" s="318"/>
    </row>
    <row r="17" spans="1:12" ht="21" customHeight="1" thickBot="1">
      <c r="A17" s="11" t="s">
        <v>2</v>
      </c>
      <c r="B17" s="79">
        <f t="shared" si="1"/>
        <v>86418</v>
      </c>
      <c r="C17" s="80">
        <v>76685</v>
      </c>
      <c r="D17" s="82">
        <v>222</v>
      </c>
      <c r="E17" s="80">
        <v>9511</v>
      </c>
      <c r="F17" s="165"/>
      <c r="H17" s="165"/>
      <c r="L17" s="318"/>
    </row>
    <row r="18" spans="1:12" ht="21" customHeight="1" thickBot="1">
      <c r="A18" s="11" t="s">
        <v>3</v>
      </c>
      <c r="B18" s="79">
        <f t="shared" si="1"/>
        <v>12960</v>
      </c>
      <c r="C18" s="80">
        <v>9732</v>
      </c>
      <c r="D18" s="82">
        <v>37</v>
      </c>
      <c r="E18" s="80">
        <v>3191</v>
      </c>
      <c r="F18" s="165"/>
      <c r="H18" s="165"/>
      <c r="L18" s="318"/>
    </row>
    <row r="19" spans="1:12" ht="21" customHeight="1" thickBot="1">
      <c r="A19" s="11" t="s">
        <v>4</v>
      </c>
      <c r="B19" s="79">
        <f t="shared" si="1"/>
        <v>13299</v>
      </c>
      <c r="C19" s="80">
        <v>9483</v>
      </c>
      <c r="D19" s="82">
        <v>50</v>
      </c>
      <c r="E19" s="80">
        <v>3766</v>
      </c>
      <c r="F19" s="165"/>
      <c r="H19" s="165"/>
      <c r="L19" s="318"/>
    </row>
    <row r="20" spans="1:12" ht="21" customHeight="1" thickBot="1">
      <c r="A20" s="11" t="s">
        <v>48</v>
      </c>
      <c r="B20" s="79">
        <f t="shared" si="1"/>
        <v>12502</v>
      </c>
      <c r="C20" s="80">
        <v>10688</v>
      </c>
      <c r="D20" s="82">
        <v>33</v>
      </c>
      <c r="E20" s="80">
        <v>1781</v>
      </c>
      <c r="F20" s="165"/>
      <c r="H20" s="165"/>
      <c r="L20" s="318"/>
    </row>
    <row r="21" spans="1:12" ht="21" customHeight="1" thickBot="1">
      <c r="A21" s="11" t="s">
        <v>49</v>
      </c>
      <c r="B21" s="79">
        <f t="shared" si="1"/>
        <v>99246</v>
      </c>
      <c r="C21" s="80">
        <v>84286</v>
      </c>
      <c r="D21" s="82">
        <v>900</v>
      </c>
      <c r="E21" s="80">
        <v>14060</v>
      </c>
      <c r="F21" s="165"/>
      <c r="H21" s="165"/>
      <c r="L21" s="318"/>
    </row>
    <row r="22" spans="1:12" ht="21" customHeight="1" thickBot="1">
      <c r="A22" s="11" t="s">
        <v>50</v>
      </c>
      <c r="B22" s="79">
        <f t="shared" si="1"/>
        <v>59594</v>
      </c>
      <c r="C22" s="80">
        <v>51451</v>
      </c>
      <c r="D22" s="82">
        <v>134</v>
      </c>
      <c r="E22" s="80">
        <v>8009</v>
      </c>
      <c r="F22" s="165"/>
      <c r="H22" s="165"/>
      <c r="L22" s="318"/>
    </row>
    <row r="23" spans="1:12" ht="21" customHeight="1" thickBot="1">
      <c r="A23" s="11" t="s">
        <v>51</v>
      </c>
      <c r="B23" s="79">
        <f t="shared" si="1"/>
        <v>89298</v>
      </c>
      <c r="C23" s="80">
        <v>76952</v>
      </c>
      <c r="D23" s="82">
        <v>909</v>
      </c>
      <c r="E23" s="80">
        <v>11437</v>
      </c>
      <c r="F23" s="165"/>
      <c r="H23" s="165"/>
      <c r="L23" s="318"/>
    </row>
    <row r="24" spans="1:12" ht="21" customHeight="1" thickBot="1">
      <c r="A24" s="11" t="s">
        <v>5</v>
      </c>
      <c r="B24" s="79">
        <f t="shared" si="1"/>
        <v>58235</v>
      </c>
      <c r="C24" s="80">
        <v>44069</v>
      </c>
      <c r="D24" s="82">
        <v>227</v>
      </c>
      <c r="E24" s="80">
        <v>13939</v>
      </c>
      <c r="F24" s="165"/>
      <c r="H24" s="165"/>
      <c r="L24" s="318"/>
    </row>
    <row r="25" spans="1:12" ht="21" customHeight="1" thickBot="1">
      <c r="A25" s="11" t="s">
        <v>52</v>
      </c>
      <c r="B25" s="79">
        <f t="shared" si="1"/>
        <v>22365</v>
      </c>
      <c r="C25" s="80">
        <v>18454</v>
      </c>
      <c r="D25" s="82">
        <v>58</v>
      </c>
      <c r="E25" s="80">
        <v>3853</v>
      </c>
      <c r="F25" s="165"/>
      <c r="H25" s="165"/>
      <c r="L25" s="318"/>
    </row>
    <row r="26" spans="1:12" ht="21" customHeight="1" thickBot="1">
      <c r="A26" s="11" t="s">
        <v>6</v>
      </c>
      <c r="B26" s="79">
        <f t="shared" si="1"/>
        <v>15194</v>
      </c>
      <c r="C26" s="80">
        <v>11770</v>
      </c>
      <c r="D26" s="82">
        <v>34</v>
      </c>
      <c r="E26" s="80">
        <v>3390</v>
      </c>
      <c r="F26" s="165"/>
      <c r="H26" s="165"/>
      <c r="L26" s="318"/>
    </row>
    <row r="27" spans="1:12" ht="21" customHeight="1" thickBot="1">
      <c r="A27" s="11" t="s">
        <v>53</v>
      </c>
      <c r="B27" s="79">
        <f t="shared" si="1"/>
        <v>14661</v>
      </c>
      <c r="C27" s="80">
        <v>10542</v>
      </c>
      <c r="D27" s="82">
        <v>21</v>
      </c>
      <c r="E27" s="80">
        <v>4098</v>
      </c>
      <c r="F27" s="165"/>
      <c r="H27" s="165"/>
      <c r="L27" s="318"/>
    </row>
    <row r="28" spans="1:12" ht="21" customHeight="1" thickBot="1">
      <c r="A28" s="11" t="s">
        <v>54</v>
      </c>
      <c r="B28" s="79">
        <f t="shared" si="1"/>
        <v>34798</v>
      </c>
      <c r="C28" s="80">
        <v>26167</v>
      </c>
      <c r="D28" s="82">
        <v>123</v>
      </c>
      <c r="E28" s="80">
        <v>8508</v>
      </c>
      <c r="F28" s="165"/>
      <c r="H28" s="165"/>
      <c r="L28" s="318"/>
    </row>
    <row r="29" spans="1:12" ht="21" customHeight="1" thickBot="1">
      <c r="A29" s="11" t="s">
        <v>55</v>
      </c>
      <c r="B29" s="79">
        <f t="shared" si="1"/>
        <v>22227</v>
      </c>
      <c r="C29" s="80">
        <v>16952</v>
      </c>
      <c r="D29" s="82">
        <v>71</v>
      </c>
      <c r="E29" s="80">
        <v>5204</v>
      </c>
      <c r="F29" s="165"/>
      <c r="H29" s="165"/>
      <c r="L29" s="318"/>
    </row>
    <row r="30" spans="1:12" ht="21" customHeight="1" thickBot="1">
      <c r="A30" s="11" t="s">
        <v>56</v>
      </c>
      <c r="B30" s="79">
        <f t="shared" si="1"/>
        <v>6200</v>
      </c>
      <c r="C30" s="80">
        <v>5465</v>
      </c>
      <c r="D30" s="82">
        <v>16</v>
      </c>
      <c r="E30" s="80">
        <v>719</v>
      </c>
      <c r="F30" s="165"/>
      <c r="H30" s="165"/>
      <c r="L30" s="318"/>
    </row>
    <row r="31" spans="1:12" ht="21" customHeight="1" thickBot="1">
      <c r="A31" s="11" t="s">
        <v>7</v>
      </c>
      <c r="B31" s="79">
        <f t="shared" si="1"/>
        <v>18250</v>
      </c>
      <c r="C31" s="80">
        <v>14188</v>
      </c>
      <c r="D31" s="82">
        <v>48</v>
      </c>
      <c r="E31" s="80">
        <v>4014</v>
      </c>
      <c r="F31" s="165"/>
      <c r="H31" s="165"/>
      <c r="L31" s="318"/>
    </row>
    <row r="32" spans="1:12" ht="21" customHeight="1" thickBot="1">
      <c r="A32" s="11" t="s">
        <v>57</v>
      </c>
      <c r="B32" s="79">
        <f t="shared" si="1"/>
        <v>42624</v>
      </c>
      <c r="C32" s="80">
        <v>35000</v>
      </c>
      <c r="D32" s="82">
        <v>139</v>
      </c>
      <c r="E32" s="80">
        <v>7485</v>
      </c>
      <c r="F32" s="165"/>
      <c r="H32" s="165"/>
      <c r="L32" s="318"/>
    </row>
    <row r="33" spans="1:12" ht="21" customHeight="1" thickBot="1">
      <c r="A33" s="11" t="s">
        <v>8</v>
      </c>
      <c r="B33" s="79">
        <f t="shared" si="1"/>
        <v>21854</v>
      </c>
      <c r="C33" s="80">
        <v>16808</v>
      </c>
      <c r="D33" s="82">
        <v>40</v>
      </c>
      <c r="E33" s="80">
        <v>5006</v>
      </c>
      <c r="F33" s="165"/>
      <c r="H33" s="165"/>
      <c r="L33" s="318"/>
    </row>
    <row r="34" spans="1:12" ht="21" customHeight="1" thickBot="1">
      <c r="A34" s="11" t="s">
        <v>9</v>
      </c>
      <c r="B34" s="79">
        <f t="shared" si="1"/>
        <v>49453</v>
      </c>
      <c r="C34" s="80">
        <v>37272</v>
      </c>
      <c r="D34" s="82">
        <v>304</v>
      </c>
      <c r="E34" s="80">
        <v>11877</v>
      </c>
      <c r="F34" s="165"/>
      <c r="H34" s="165"/>
      <c r="L34" s="318"/>
    </row>
    <row r="35" spans="1:12" ht="21" customHeight="1" thickBot="1">
      <c r="A35" s="11" t="s">
        <v>58</v>
      </c>
      <c r="B35" s="79">
        <f t="shared" si="1"/>
        <v>22584</v>
      </c>
      <c r="C35" s="80">
        <v>17633</v>
      </c>
      <c r="D35" s="82">
        <v>61</v>
      </c>
      <c r="E35" s="80">
        <v>4890</v>
      </c>
      <c r="F35" s="165"/>
      <c r="H35" s="165"/>
      <c r="L35" s="318"/>
    </row>
    <row r="36" spans="1:12" ht="21" customHeight="1" thickBot="1">
      <c r="A36" s="11" t="s">
        <v>10</v>
      </c>
      <c r="B36" s="79">
        <f t="shared" si="1"/>
        <v>14130</v>
      </c>
      <c r="C36" s="80">
        <v>13093</v>
      </c>
      <c r="D36" s="82">
        <v>28</v>
      </c>
      <c r="E36" s="80">
        <v>1009</v>
      </c>
      <c r="F36" s="165"/>
      <c r="H36" s="165"/>
      <c r="L36" s="318"/>
    </row>
    <row r="37" spans="1:12" ht="21" customHeight="1" thickBot="1">
      <c r="A37" s="11" t="s">
        <v>11</v>
      </c>
      <c r="B37" s="79">
        <f t="shared" si="1"/>
        <v>21003</v>
      </c>
      <c r="C37" s="80">
        <v>14446</v>
      </c>
      <c r="D37" s="82">
        <v>46</v>
      </c>
      <c r="E37" s="80">
        <v>6511</v>
      </c>
      <c r="F37" s="165"/>
      <c r="H37" s="165"/>
      <c r="L37" s="318"/>
    </row>
    <row r="38" spans="1:12" ht="21" customHeight="1" thickBot="1">
      <c r="A38" s="11" t="s">
        <v>59</v>
      </c>
      <c r="B38" s="79">
        <f t="shared" si="1"/>
        <v>18009</v>
      </c>
      <c r="C38" s="80">
        <v>13060</v>
      </c>
      <c r="D38" s="82">
        <v>77</v>
      </c>
      <c r="E38" s="80">
        <v>4872</v>
      </c>
      <c r="F38" s="165"/>
      <c r="L38" s="318"/>
    </row>
    <row r="39" spans="1:12" ht="21" customHeight="1">
      <c r="A39" s="1063" t="s">
        <v>456</v>
      </c>
      <c r="B39" s="1063"/>
      <c r="C39" s="1080"/>
      <c r="D39" s="1080"/>
      <c r="E39" s="1080"/>
    </row>
    <row r="40" spans="1:12">
      <c r="A40" s="1063"/>
      <c r="B40" s="1063"/>
      <c r="C40" s="1081"/>
      <c r="D40" s="1081"/>
      <c r="E40" s="1081"/>
    </row>
    <row r="44" spans="1:12" ht="18.75" customHeight="1"/>
  </sheetData>
  <mergeCells count="8">
    <mergeCell ref="A39:E39"/>
    <mergeCell ref="A40:E40"/>
    <mergeCell ref="A1:E1"/>
    <mergeCell ref="A2:A3"/>
    <mergeCell ref="C2:C3"/>
    <mergeCell ref="D2:D3"/>
    <mergeCell ref="E2:E3"/>
    <mergeCell ref="B2:B3"/>
  </mergeCells>
  <printOptions horizontalCentered="1" verticalCentered="1"/>
  <pageMargins left="0.39370078740157483" right="0.59055118110236227" top="0.19685039370078741" bottom="0.39370078740157483" header="0" footer="0"/>
  <pageSetup paperSize="9" scale="94" orientation="portrait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197A1-AF53-49C9-BF2B-16CF7A5B8DEB}">
  <sheetPr>
    <tabColor rgb="FF9999FF"/>
    <pageSetUpPr fitToPage="1"/>
  </sheetPr>
  <dimension ref="A1:M43"/>
  <sheetViews>
    <sheetView rightToLeft="1" view="pageBreakPreview" zoomScale="60" workbookViewId="0">
      <selection sqref="A1:K1"/>
    </sheetView>
  </sheetViews>
  <sheetFormatPr defaultRowHeight="18"/>
  <cols>
    <col min="1" max="1" width="19" style="180" customWidth="1"/>
    <col min="2" max="2" width="11.5703125" style="180" bestFit="1" customWidth="1"/>
    <col min="3" max="11" width="10" style="180" customWidth="1"/>
    <col min="12" max="232" width="9.140625" style="180"/>
    <col min="233" max="233" width="19" style="180" customWidth="1"/>
    <col min="234" max="234" width="12.140625" style="180" customWidth="1"/>
    <col min="235" max="235" width="12.7109375" style="180" customWidth="1"/>
    <col min="236" max="236" width="10.28515625" style="180" bestFit="1" customWidth="1"/>
    <col min="237" max="237" width="10.28515625" style="180" customWidth="1"/>
    <col min="238" max="238" width="10.28515625" style="180" bestFit="1" customWidth="1"/>
    <col min="239" max="239" width="10.5703125" style="180" customWidth="1"/>
    <col min="240" max="242" width="9.140625" style="180"/>
    <col min="243" max="243" width="10.42578125" style="180" customWidth="1"/>
    <col min="244" max="488" width="9.140625" style="180"/>
    <col min="489" max="489" width="19" style="180" customWidth="1"/>
    <col min="490" max="490" width="12.140625" style="180" customWidth="1"/>
    <col min="491" max="491" width="12.7109375" style="180" customWidth="1"/>
    <col min="492" max="492" width="10.28515625" style="180" bestFit="1" customWidth="1"/>
    <col min="493" max="493" width="10.28515625" style="180" customWidth="1"/>
    <col min="494" max="494" width="10.28515625" style="180" bestFit="1" customWidth="1"/>
    <col min="495" max="495" width="10.5703125" style="180" customWidth="1"/>
    <col min="496" max="498" width="9.140625" style="180"/>
    <col min="499" max="499" width="10.42578125" style="180" customWidth="1"/>
    <col min="500" max="744" width="9.140625" style="180"/>
    <col min="745" max="745" width="19" style="180" customWidth="1"/>
    <col min="746" max="746" width="12.140625" style="180" customWidth="1"/>
    <col min="747" max="747" width="12.7109375" style="180" customWidth="1"/>
    <col min="748" max="748" width="10.28515625" style="180" bestFit="1" customWidth="1"/>
    <col min="749" max="749" width="10.28515625" style="180" customWidth="1"/>
    <col min="750" max="750" width="10.28515625" style="180" bestFit="1" customWidth="1"/>
    <col min="751" max="751" width="10.5703125" style="180" customWidth="1"/>
    <col min="752" max="754" width="9.140625" style="180"/>
    <col min="755" max="755" width="10.42578125" style="180" customWidth="1"/>
    <col min="756" max="1000" width="9.140625" style="180"/>
    <col min="1001" max="1001" width="19" style="180" customWidth="1"/>
    <col min="1002" max="1002" width="12.140625" style="180" customWidth="1"/>
    <col min="1003" max="1003" width="12.7109375" style="180" customWidth="1"/>
    <col min="1004" max="1004" width="10.28515625" style="180" bestFit="1" customWidth="1"/>
    <col min="1005" max="1005" width="10.28515625" style="180" customWidth="1"/>
    <col min="1006" max="1006" width="10.28515625" style="180" bestFit="1" customWidth="1"/>
    <col min="1007" max="1007" width="10.5703125" style="180" customWidth="1"/>
    <col min="1008" max="1010" width="9.140625" style="180"/>
    <col min="1011" max="1011" width="10.42578125" style="180" customWidth="1"/>
    <col min="1012" max="1256" width="9.140625" style="180"/>
    <col min="1257" max="1257" width="19" style="180" customWidth="1"/>
    <col min="1258" max="1258" width="12.140625" style="180" customWidth="1"/>
    <col min="1259" max="1259" width="12.7109375" style="180" customWidth="1"/>
    <col min="1260" max="1260" width="10.28515625" style="180" bestFit="1" customWidth="1"/>
    <col min="1261" max="1261" width="10.28515625" style="180" customWidth="1"/>
    <col min="1262" max="1262" width="10.28515625" style="180" bestFit="1" customWidth="1"/>
    <col min="1263" max="1263" width="10.5703125" style="180" customWidth="1"/>
    <col min="1264" max="1266" width="9.140625" style="180"/>
    <col min="1267" max="1267" width="10.42578125" style="180" customWidth="1"/>
    <col min="1268" max="1512" width="9.140625" style="180"/>
    <col min="1513" max="1513" width="19" style="180" customWidth="1"/>
    <col min="1514" max="1514" width="12.140625" style="180" customWidth="1"/>
    <col min="1515" max="1515" width="12.7109375" style="180" customWidth="1"/>
    <col min="1516" max="1516" width="10.28515625" style="180" bestFit="1" customWidth="1"/>
    <col min="1517" max="1517" width="10.28515625" style="180" customWidth="1"/>
    <col min="1518" max="1518" width="10.28515625" style="180" bestFit="1" customWidth="1"/>
    <col min="1519" max="1519" width="10.5703125" style="180" customWidth="1"/>
    <col min="1520" max="1522" width="9.140625" style="180"/>
    <col min="1523" max="1523" width="10.42578125" style="180" customWidth="1"/>
    <col min="1524" max="1768" width="9.140625" style="180"/>
    <col min="1769" max="1769" width="19" style="180" customWidth="1"/>
    <col min="1770" max="1770" width="12.140625" style="180" customWidth="1"/>
    <col min="1771" max="1771" width="12.7109375" style="180" customWidth="1"/>
    <col min="1772" max="1772" width="10.28515625" style="180" bestFit="1" customWidth="1"/>
    <col min="1773" max="1773" width="10.28515625" style="180" customWidth="1"/>
    <col min="1774" max="1774" width="10.28515625" style="180" bestFit="1" customWidth="1"/>
    <col min="1775" max="1775" width="10.5703125" style="180" customWidth="1"/>
    <col min="1776" max="1778" width="9.140625" style="180"/>
    <col min="1779" max="1779" width="10.42578125" style="180" customWidth="1"/>
    <col min="1780" max="2024" width="9.140625" style="180"/>
    <col min="2025" max="2025" width="19" style="180" customWidth="1"/>
    <col min="2026" max="2026" width="12.140625" style="180" customWidth="1"/>
    <col min="2027" max="2027" width="12.7109375" style="180" customWidth="1"/>
    <col min="2028" max="2028" width="10.28515625" style="180" bestFit="1" customWidth="1"/>
    <col min="2029" max="2029" width="10.28515625" style="180" customWidth="1"/>
    <col min="2030" max="2030" width="10.28515625" style="180" bestFit="1" customWidth="1"/>
    <col min="2031" max="2031" width="10.5703125" style="180" customWidth="1"/>
    <col min="2032" max="2034" width="9.140625" style="180"/>
    <col min="2035" max="2035" width="10.42578125" style="180" customWidth="1"/>
    <col min="2036" max="2280" width="9.140625" style="180"/>
    <col min="2281" max="2281" width="19" style="180" customWidth="1"/>
    <col min="2282" max="2282" width="12.140625" style="180" customWidth="1"/>
    <col min="2283" max="2283" width="12.7109375" style="180" customWidth="1"/>
    <col min="2284" max="2284" width="10.28515625" style="180" bestFit="1" customWidth="1"/>
    <col min="2285" max="2285" width="10.28515625" style="180" customWidth="1"/>
    <col min="2286" max="2286" width="10.28515625" style="180" bestFit="1" customWidth="1"/>
    <col min="2287" max="2287" width="10.5703125" style="180" customWidth="1"/>
    <col min="2288" max="2290" width="9.140625" style="180"/>
    <col min="2291" max="2291" width="10.42578125" style="180" customWidth="1"/>
    <col min="2292" max="2536" width="9.140625" style="180"/>
    <col min="2537" max="2537" width="19" style="180" customWidth="1"/>
    <col min="2538" max="2538" width="12.140625" style="180" customWidth="1"/>
    <col min="2539" max="2539" width="12.7109375" style="180" customWidth="1"/>
    <col min="2540" max="2540" width="10.28515625" style="180" bestFit="1" customWidth="1"/>
    <col min="2541" max="2541" width="10.28515625" style="180" customWidth="1"/>
    <col min="2542" max="2542" width="10.28515625" style="180" bestFit="1" customWidth="1"/>
    <col min="2543" max="2543" width="10.5703125" style="180" customWidth="1"/>
    <col min="2544" max="2546" width="9.140625" style="180"/>
    <col min="2547" max="2547" width="10.42578125" style="180" customWidth="1"/>
    <col min="2548" max="2792" width="9.140625" style="180"/>
    <col min="2793" max="2793" width="19" style="180" customWidth="1"/>
    <col min="2794" max="2794" width="12.140625" style="180" customWidth="1"/>
    <col min="2795" max="2795" width="12.7109375" style="180" customWidth="1"/>
    <col min="2796" max="2796" width="10.28515625" style="180" bestFit="1" customWidth="1"/>
    <col min="2797" max="2797" width="10.28515625" style="180" customWidth="1"/>
    <col min="2798" max="2798" width="10.28515625" style="180" bestFit="1" customWidth="1"/>
    <col min="2799" max="2799" width="10.5703125" style="180" customWidth="1"/>
    <col min="2800" max="2802" width="9.140625" style="180"/>
    <col min="2803" max="2803" width="10.42578125" style="180" customWidth="1"/>
    <col min="2804" max="3048" width="9.140625" style="180"/>
    <col min="3049" max="3049" width="19" style="180" customWidth="1"/>
    <col min="3050" max="3050" width="12.140625" style="180" customWidth="1"/>
    <col min="3051" max="3051" width="12.7109375" style="180" customWidth="1"/>
    <col min="3052" max="3052" width="10.28515625" style="180" bestFit="1" customWidth="1"/>
    <col min="3053" max="3053" width="10.28515625" style="180" customWidth="1"/>
    <col min="3054" max="3054" width="10.28515625" style="180" bestFit="1" customWidth="1"/>
    <col min="3055" max="3055" width="10.5703125" style="180" customWidth="1"/>
    <col min="3056" max="3058" width="9.140625" style="180"/>
    <col min="3059" max="3059" width="10.42578125" style="180" customWidth="1"/>
    <col min="3060" max="3304" width="9.140625" style="180"/>
    <col min="3305" max="3305" width="19" style="180" customWidth="1"/>
    <col min="3306" max="3306" width="12.140625" style="180" customWidth="1"/>
    <col min="3307" max="3307" width="12.7109375" style="180" customWidth="1"/>
    <col min="3308" max="3308" width="10.28515625" style="180" bestFit="1" customWidth="1"/>
    <col min="3309" max="3309" width="10.28515625" style="180" customWidth="1"/>
    <col min="3310" max="3310" width="10.28515625" style="180" bestFit="1" customWidth="1"/>
    <col min="3311" max="3311" width="10.5703125" style="180" customWidth="1"/>
    <col min="3312" max="3314" width="9.140625" style="180"/>
    <col min="3315" max="3315" width="10.42578125" style="180" customWidth="1"/>
    <col min="3316" max="3560" width="9.140625" style="180"/>
    <col min="3561" max="3561" width="19" style="180" customWidth="1"/>
    <col min="3562" max="3562" width="12.140625" style="180" customWidth="1"/>
    <col min="3563" max="3563" width="12.7109375" style="180" customWidth="1"/>
    <col min="3564" max="3564" width="10.28515625" style="180" bestFit="1" customWidth="1"/>
    <col min="3565" max="3565" width="10.28515625" style="180" customWidth="1"/>
    <col min="3566" max="3566" width="10.28515625" style="180" bestFit="1" customWidth="1"/>
    <col min="3567" max="3567" width="10.5703125" style="180" customWidth="1"/>
    <col min="3568" max="3570" width="9.140625" style="180"/>
    <col min="3571" max="3571" width="10.42578125" style="180" customWidth="1"/>
    <col min="3572" max="3816" width="9.140625" style="180"/>
    <col min="3817" max="3817" width="19" style="180" customWidth="1"/>
    <col min="3818" max="3818" width="12.140625" style="180" customWidth="1"/>
    <col min="3819" max="3819" width="12.7109375" style="180" customWidth="1"/>
    <col min="3820" max="3820" width="10.28515625" style="180" bestFit="1" customWidth="1"/>
    <col min="3821" max="3821" width="10.28515625" style="180" customWidth="1"/>
    <col min="3822" max="3822" width="10.28515625" style="180" bestFit="1" customWidth="1"/>
    <col min="3823" max="3823" width="10.5703125" style="180" customWidth="1"/>
    <col min="3824" max="3826" width="9.140625" style="180"/>
    <col min="3827" max="3827" width="10.42578125" style="180" customWidth="1"/>
    <col min="3828" max="4072" width="9.140625" style="180"/>
    <col min="4073" max="4073" width="19" style="180" customWidth="1"/>
    <col min="4074" max="4074" width="12.140625" style="180" customWidth="1"/>
    <col min="4075" max="4075" width="12.7109375" style="180" customWidth="1"/>
    <col min="4076" max="4076" width="10.28515625" style="180" bestFit="1" customWidth="1"/>
    <col min="4077" max="4077" width="10.28515625" style="180" customWidth="1"/>
    <col min="4078" max="4078" width="10.28515625" style="180" bestFit="1" customWidth="1"/>
    <col min="4079" max="4079" width="10.5703125" style="180" customWidth="1"/>
    <col min="4080" max="4082" width="9.140625" style="180"/>
    <col min="4083" max="4083" width="10.42578125" style="180" customWidth="1"/>
    <col min="4084" max="4328" width="9.140625" style="180"/>
    <col min="4329" max="4329" width="19" style="180" customWidth="1"/>
    <col min="4330" max="4330" width="12.140625" style="180" customWidth="1"/>
    <col min="4331" max="4331" width="12.7109375" style="180" customWidth="1"/>
    <col min="4332" max="4332" width="10.28515625" style="180" bestFit="1" customWidth="1"/>
    <col min="4333" max="4333" width="10.28515625" style="180" customWidth="1"/>
    <col min="4334" max="4334" width="10.28515625" style="180" bestFit="1" customWidth="1"/>
    <col min="4335" max="4335" width="10.5703125" style="180" customWidth="1"/>
    <col min="4336" max="4338" width="9.140625" style="180"/>
    <col min="4339" max="4339" width="10.42578125" style="180" customWidth="1"/>
    <col min="4340" max="4584" width="9.140625" style="180"/>
    <col min="4585" max="4585" width="19" style="180" customWidth="1"/>
    <col min="4586" max="4586" width="12.140625" style="180" customWidth="1"/>
    <col min="4587" max="4587" width="12.7109375" style="180" customWidth="1"/>
    <col min="4588" max="4588" width="10.28515625" style="180" bestFit="1" customWidth="1"/>
    <col min="4589" max="4589" width="10.28515625" style="180" customWidth="1"/>
    <col min="4590" max="4590" width="10.28515625" style="180" bestFit="1" customWidth="1"/>
    <col min="4591" max="4591" width="10.5703125" style="180" customWidth="1"/>
    <col min="4592" max="4594" width="9.140625" style="180"/>
    <col min="4595" max="4595" width="10.42578125" style="180" customWidth="1"/>
    <col min="4596" max="4840" width="9.140625" style="180"/>
    <col min="4841" max="4841" width="19" style="180" customWidth="1"/>
    <col min="4842" max="4842" width="12.140625" style="180" customWidth="1"/>
    <col min="4843" max="4843" width="12.7109375" style="180" customWidth="1"/>
    <col min="4844" max="4844" width="10.28515625" style="180" bestFit="1" customWidth="1"/>
    <col min="4845" max="4845" width="10.28515625" style="180" customWidth="1"/>
    <col min="4846" max="4846" width="10.28515625" style="180" bestFit="1" customWidth="1"/>
    <col min="4847" max="4847" width="10.5703125" style="180" customWidth="1"/>
    <col min="4848" max="4850" width="9.140625" style="180"/>
    <col min="4851" max="4851" width="10.42578125" style="180" customWidth="1"/>
    <col min="4852" max="5096" width="9.140625" style="180"/>
    <col min="5097" max="5097" width="19" style="180" customWidth="1"/>
    <col min="5098" max="5098" width="12.140625" style="180" customWidth="1"/>
    <col min="5099" max="5099" width="12.7109375" style="180" customWidth="1"/>
    <col min="5100" max="5100" width="10.28515625" style="180" bestFit="1" customWidth="1"/>
    <col min="5101" max="5101" width="10.28515625" style="180" customWidth="1"/>
    <col min="5102" max="5102" width="10.28515625" style="180" bestFit="1" customWidth="1"/>
    <col min="5103" max="5103" width="10.5703125" style="180" customWidth="1"/>
    <col min="5104" max="5106" width="9.140625" style="180"/>
    <col min="5107" max="5107" width="10.42578125" style="180" customWidth="1"/>
    <col min="5108" max="5352" width="9.140625" style="180"/>
    <col min="5353" max="5353" width="19" style="180" customWidth="1"/>
    <col min="5354" max="5354" width="12.140625" style="180" customWidth="1"/>
    <col min="5355" max="5355" width="12.7109375" style="180" customWidth="1"/>
    <col min="5356" max="5356" width="10.28515625" style="180" bestFit="1" customWidth="1"/>
    <col min="5357" max="5357" width="10.28515625" style="180" customWidth="1"/>
    <col min="5358" max="5358" width="10.28515625" style="180" bestFit="1" customWidth="1"/>
    <col min="5359" max="5359" width="10.5703125" style="180" customWidth="1"/>
    <col min="5360" max="5362" width="9.140625" style="180"/>
    <col min="5363" max="5363" width="10.42578125" style="180" customWidth="1"/>
    <col min="5364" max="5608" width="9.140625" style="180"/>
    <col min="5609" max="5609" width="19" style="180" customWidth="1"/>
    <col min="5610" max="5610" width="12.140625" style="180" customWidth="1"/>
    <col min="5611" max="5611" width="12.7109375" style="180" customWidth="1"/>
    <col min="5612" max="5612" width="10.28515625" style="180" bestFit="1" customWidth="1"/>
    <col min="5613" max="5613" width="10.28515625" style="180" customWidth="1"/>
    <col min="5614" max="5614" width="10.28515625" style="180" bestFit="1" customWidth="1"/>
    <col min="5615" max="5615" width="10.5703125" style="180" customWidth="1"/>
    <col min="5616" max="5618" width="9.140625" style="180"/>
    <col min="5619" max="5619" width="10.42578125" style="180" customWidth="1"/>
    <col min="5620" max="5864" width="9.140625" style="180"/>
    <col min="5865" max="5865" width="19" style="180" customWidth="1"/>
    <col min="5866" max="5866" width="12.140625" style="180" customWidth="1"/>
    <col min="5867" max="5867" width="12.7109375" style="180" customWidth="1"/>
    <col min="5868" max="5868" width="10.28515625" style="180" bestFit="1" customWidth="1"/>
    <col min="5869" max="5869" width="10.28515625" style="180" customWidth="1"/>
    <col min="5870" max="5870" width="10.28515625" style="180" bestFit="1" customWidth="1"/>
    <col min="5871" max="5871" width="10.5703125" style="180" customWidth="1"/>
    <col min="5872" max="5874" width="9.140625" style="180"/>
    <col min="5875" max="5875" width="10.42578125" style="180" customWidth="1"/>
    <col min="5876" max="6120" width="9.140625" style="180"/>
    <col min="6121" max="6121" width="19" style="180" customWidth="1"/>
    <col min="6122" max="6122" width="12.140625" style="180" customWidth="1"/>
    <col min="6123" max="6123" width="12.7109375" style="180" customWidth="1"/>
    <col min="6124" max="6124" width="10.28515625" style="180" bestFit="1" customWidth="1"/>
    <col min="6125" max="6125" width="10.28515625" style="180" customWidth="1"/>
    <col min="6126" max="6126" width="10.28515625" style="180" bestFit="1" customWidth="1"/>
    <col min="6127" max="6127" width="10.5703125" style="180" customWidth="1"/>
    <col min="6128" max="6130" width="9.140625" style="180"/>
    <col min="6131" max="6131" width="10.42578125" style="180" customWidth="1"/>
    <col min="6132" max="6376" width="9.140625" style="180"/>
    <col min="6377" max="6377" width="19" style="180" customWidth="1"/>
    <col min="6378" max="6378" width="12.140625" style="180" customWidth="1"/>
    <col min="6379" max="6379" width="12.7109375" style="180" customWidth="1"/>
    <col min="6380" max="6380" width="10.28515625" style="180" bestFit="1" customWidth="1"/>
    <col min="6381" max="6381" width="10.28515625" style="180" customWidth="1"/>
    <col min="6382" max="6382" width="10.28515625" style="180" bestFit="1" customWidth="1"/>
    <col min="6383" max="6383" width="10.5703125" style="180" customWidth="1"/>
    <col min="6384" max="6386" width="9.140625" style="180"/>
    <col min="6387" max="6387" width="10.42578125" style="180" customWidth="1"/>
    <col min="6388" max="6632" width="9.140625" style="180"/>
    <col min="6633" max="6633" width="19" style="180" customWidth="1"/>
    <col min="6634" max="6634" width="12.140625" style="180" customWidth="1"/>
    <col min="6635" max="6635" width="12.7109375" style="180" customWidth="1"/>
    <col min="6636" max="6636" width="10.28515625" style="180" bestFit="1" customWidth="1"/>
    <col min="6637" max="6637" width="10.28515625" style="180" customWidth="1"/>
    <col min="6638" max="6638" width="10.28515625" style="180" bestFit="1" customWidth="1"/>
    <col min="6639" max="6639" width="10.5703125" style="180" customWidth="1"/>
    <col min="6640" max="6642" width="9.140625" style="180"/>
    <col min="6643" max="6643" width="10.42578125" style="180" customWidth="1"/>
    <col min="6644" max="6888" width="9.140625" style="180"/>
    <col min="6889" max="6889" width="19" style="180" customWidth="1"/>
    <col min="6890" max="6890" width="12.140625" style="180" customWidth="1"/>
    <col min="6891" max="6891" width="12.7109375" style="180" customWidth="1"/>
    <col min="6892" max="6892" width="10.28515625" style="180" bestFit="1" customWidth="1"/>
    <col min="6893" max="6893" width="10.28515625" style="180" customWidth="1"/>
    <col min="6894" max="6894" width="10.28515625" style="180" bestFit="1" customWidth="1"/>
    <col min="6895" max="6895" width="10.5703125" style="180" customWidth="1"/>
    <col min="6896" max="6898" width="9.140625" style="180"/>
    <col min="6899" max="6899" width="10.42578125" style="180" customWidth="1"/>
    <col min="6900" max="7144" width="9.140625" style="180"/>
    <col min="7145" max="7145" width="19" style="180" customWidth="1"/>
    <col min="7146" max="7146" width="12.140625" style="180" customWidth="1"/>
    <col min="7147" max="7147" width="12.7109375" style="180" customWidth="1"/>
    <col min="7148" max="7148" width="10.28515625" style="180" bestFit="1" customWidth="1"/>
    <col min="7149" max="7149" width="10.28515625" style="180" customWidth="1"/>
    <col min="7150" max="7150" width="10.28515625" style="180" bestFit="1" customWidth="1"/>
    <col min="7151" max="7151" width="10.5703125" style="180" customWidth="1"/>
    <col min="7152" max="7154" width="9.140625" style="180"/>
    <col min="7155" max="7155" width="10.42578125" style="180" customWidth="1"/>
    <col min="7156" max="7400" width="9.140625" style="180"/>
    <col min="7401" max="7401" width="19" style="180" customWidth="1"/>
    <col min="7402" max="7402" width="12.140625" style="180" customWidth="1"/>
    <col min="7403" max="7403" width="12.7109375" style="180" customWidth="1"/>
    <col min="7404" max="7404" width="10.28515625" style="180" bestFit="1" customWidth="1"/>
    <col min="7405" max="7405" width="10.28515625" style="180" customWidth="1"/>
    <col min="7406" max="7406" width="10.28515625" style="180" bestFit="1" customWidth="1"/>
    <col min="7407" max="7407" width="10.5703125" style="180" customWidth="1"/>
    <col min="7408" max="7410" width="9.140625" style="180"/>
    <col min="7411" max="7411" width="10.42578125" style="180" customWidth="1"/>
    <col min="7412" max="7656" width="9.140625" style="180"/>
    <col min="7657" max="7657" width="19" style="180" customWidth="1"/>
    <col min="7658" max="7658" width="12.140625" style="180" customWidth="1"/>
    <col min="7659" max="7659" width="12.7109375" style="180" customWidth="1"/>
    <col min="7660" max="7660" width="10.28515625" style="180" bestFit="1" customWidth="1"/>
    <col min="7661" max="7661" width="10.28515625" style="180" customWidth="1"/>
    <col min="7662" max="7662" width="10.28515625" style="180" bestFit="1" customWidth="1"/>
    <col min="7663" max="7663" width="10.5703125" style="180" customWidth="1"/>
    <col min="7664" max="7666" width="9.140625" style="180"/>
    <col min="7667" max="7667" width="10.42578125" style="180" customWidth="1"/>
    <col min="7668" max="7912" width="9.140625" style="180"/>
    <col min="7913" max="7913" width="19" style="180" customWidth="1"/>
    <col min="7914" max="7914" width="12.140625" style="180" customWidth="1"/>
    <col min="7915" max="7915" width="12.7109375" style="180" customWidth="1"/>
    <col min="7916" max="7916" width="10.28515625" style="180" bestFit="1" customWidth="1"/>
    <col min="7917" max="7917" width="10.28515625" style="180" customWidth="1"/>
    <col min="7918" max="7918" width="10.28515625" style="180" bestFit="1" customWidth="1"/>
    <col min="7919" max="7919" width="10.5703125" style="180" customWidth="1"/>
    <col min="7920" max="7922" width="9.140625" style="180"/>
    <col min="7923" max="7923" width="10.42578125" style="180" customWidth="1"/>
    <col min="7924" max="8168" width="9.140625" style="180"/>
    <col min="8169" max="8169" width="19" style="180" customWidth="1"/>
    <col min="8170" max="8170" width="12.140625" style="180" customWidth="1"/>
    <col min="8171" max="8171" width="12.7109375" style="180" customWidth="1"/>
    <col min="8172" max="8172" width="10.28515625" style="180" bestFit="1" customWidth="1"/>
    <col min="8173" max="8173" width="10.28515625" style="180" customWidth="1"/>
    <col min="8174" max="8174" width="10.28515625" style="180" bestFit="1" customWidth="1"/>
    <col min="8175" max="8175" width="10.5703125" style="180" customWidth="1"/>
    <col min="8176" max="8178" width="9.140625" style="180"/>
    <col min="8179" max="8179" width="10.42578125" style="180" customWidth="1"/>
    <col min="8180" max="8424" width="9.140625" style="180"/>
    <col min="8425" max="8425" width="19" style="180" customWidth="1"/>
    <col min="8426" max="8426" width="12.140625" style="180" customWidth="1"/>
    <col min="8427" max="8427" width="12.7109375" style="180" customWidth="1"/>
    <col min="8428" max="8428" width="10.28515625" style="180" bestFit="1" customWidth="1"/>
    <col min="8429" max="8429" width="10.28515625" style="180" customWidth="1"/>
    <col min="8430" max="8430" width="10.28515625" style="180" bestFit="1" customWidth="1"/>
    <col min="8431" max="8431" width="10.5703125" style="180" customWidth="1"/>
    <col min="8432" max="8434" width="9.140625" style="180"/>
    <col min="8435" max="8435" width="10.42578125" style="180" customWidth="1"/>
    <col min="8436" max="8680" width="9.140625" style="180"/>
    <col min="8681" max="8681" width="19" style="180" customWidth="1"/>
    <col min="8682" max="8682" width="12.140625" style="180" customWidth="1"/>
    <col min="8683" max="8683" width="12.7109375" style="180" customWidth="1"/>
    <col min="8684" max="8684" width="10.28515625" style="180" bestFit="1" customWidth="1"/>
    <col min="8685" max="8685" width="10.28515625" style="180" customWidth="1"/>
    <col min="8686" max="8686" width="10.28515625" style="180" bestFit="1" customWidth="1"/>
    <col min="8687" max="8687" width="10.5703125" style="180" customWidth="1"/>
    <col min="8688" max="8690" width="9.140625" style="180"/>
    <col min="8691" max="8691" width="10.42578125" style="180" customWidth="1"/>
    <col min="8692" max="8936" width="9.140625" style="180"/>
    <col min="8937" max="8937" width="19" style="180" customWidth="1"/>
    <col min="8938" max="8938" width="12.140625" style="180" customWidth="1"/>
    <col min="8939" max="8939" width="12.7109375" style="180" customWidth="1"/>
    <col min="8940" max="8940" width="10.28515625" style="180" bestFit="1" customWidth="1"/>
    <col min="8941" max="8941" width="10.28515625" style="180" customWidth="1"/>
    <col min="8942" max="8942" width="10.28515625" style="180" bestFit="1" customWidth="1"/>
    <col min="8943" max="8943" width="10.5703125" style="180" customWidth="1"/>
    <col min="8944" max="8946" width="9.140625" style="180"/>
    <col min="8947" max="8947" width="10.42578125" style="180" customWidth="1"/>
    <col min="8948" max="9192" width="9.140625" style="180"/>
    <col min="9193" max="9193" width="19" style="180" customWidth="1"/>
    <col min="9194" max="9194" width="12.140625" style="180" customWidth="1"/>
    <col min="9195" max="9195" width="12.7109375" style="180" customWidth="1"/>
    <col min="9196" max="9196" width="10.28515625" style="180" bestFit="1" customWidth="1"/>
    <col min="9197" max="9197" width="10.28515625" style="180" customWidth="1"/>
    <col min="9198" max="9198" width="10.28515625" style="180" bestFit="1" customWidth="1"/>
    <col min="9199" max="9199" width="10.5703125" style="180" customWidth="1"/>
    <col min="9200" max="9202" width="9.140625" style="180"/>
    <col min="9203" max="9203" width="10.42578125" style="180" customWidth="1"/>
    <col min="9204" max="9448" width="9.140625" style="180"/>
    <col min="9449" max="9449" width="19" style="180" customWidth="1"/>
    <col min="9450" max="9450" width="12.140625" style="180" customWidth="1"/>
    <col min="9451" max="9451" width="12.7109375" style="180" customWidth="1"/>
    <col min="9452" max="9452" width="10.28515625" style="180" bestFit="1" customWidth="1"/>
    <col min="9453" max="9453" width="10.28515625" style="180" customWidth="1"/>
    <col min="9454" max="9454" width="10.28515625" style="180" bestFit="1" customWidth="1"/>
    <col min="9455" max="9455" width="10.5703125" style="180" customWidth="1"/>
    <col min="9456" max="9458" width="9.140625" style="180"/>
    <col min="9459" max="9459" width="10.42578125" style="180" customWidth="1"/>
    <col min="9460" max="9704" width="9.140625" style="180"/>
    <col min="9705" max="9705" width="19" style="180" customWidth="1"/>
    <col min="9706" max="9706" width="12.140625" style="180" customWidth="1"/>
    <col min="9707" max="9707" width="12.7109375" style="180" customWidth="1"/>
    <col min="9708" max="9708" width="10.28515625" style="180" bestFit="1" customWidth="1"/>
    <col min="9709" max="9709" width="10.28515625" style="180" customWidth="1"/>
    <col min="9710" max="9710" width="10.28515625" style="180" bestFit="1" customWidth="1"/>
    <col min="9711" max="9711" width="10.5703125" style="180" customWidth="1"/>
    <col min="9712" max="9714" width="9.140625" style="180"/>
    <col min="9715" max="9715" width="10.42578125" style="180" customWidth="1"/>
    <col min="9716" max="9960" width="9.140625" style="180"/>
    <col min="9961" max="9961" width="19" style="180" customWidth="1"/>
    <col min="9962" max="9962" width="12.140625" style="180" customWidth="1"/>
    <col min="9963" max="9963" width="12.7109375" style="180" customWidth="1"/>
    <col min="9964" max="9964" width="10.28515625" style="180" bestFit="1" customWidth="1"/>
    <col min="9965" max="9965" width="10.28515625" style="180" customWidth="1"/>
    <col min="9966" max="9966" width="10.28515625" style="180" bestFit="1" customWidth="1"/>
    <col min="9967" max="9967" width="10.5703125" style="180" customWidth="1"/>
    <col min="9968" max="9970" width="9.140625" style="180"/>
    <col min="9971" max="9971" width="10.42578125" style="180" customWidth="1"/>
    <col min="9972" max="10216" width="9.140625" style="180"/>
    <col min="10217" max="10217" width="19" style="180" customWidth="1"/>
    <col min="10218" max="10218" width="12.140625" style="180" customWidth="1"/>
    <col min="10219" max="10219" width="12.7109375" style="180" customWidth="1"/>
    <col min="10220" max="10220" width="10.28515625" style="180" bestFit="1" customWidth="1"/>
    <col min="10221" max="10221" width="10.28515625" style="180" customWidth="1"/>
    <col min="10222" max="10222" width="10.28515625" style="180" bestFit="1" customWidth="1"/>
    <col min="10223" max="10223" width="10.5703125" style="180" customWidth="1"/>
    <col min="10224" max="10226" width="9.140625" style="180"/>
    <col min="10227" max="10227" width="10.42578125" style="180" customWidth="1"/>
    <col min="10228" max="10472" width="9.140625" style="180"/>
    <col min="10473" max="10473" width="19" style="180" customWidth="1"/>
    <col min="10474" max="10474" width="12.140625" style="180" customWidth="1"/>
    <col min="10475" max="10475" width="12.7109375" style="180" customWidth="1"/>
    <col min="10476" max="10476" width="10.28515625" style="180" bestFit="1" customWidth="1"/>
    <col min="10477" max="10477" width="10.28515625" style="180" customWidth="1"/>
    <col min="10478" max="10478" width="10.28515625" style="180" bestFit="1" customWidth="1"/>
    <col min="10479" max="10479" width="10.5703125" style="180" customWidth="1"/>
    <col min="10480" max="10482" width="9.140625" style="180"/>
    <col min="10483" max="10483" width="10.42578125" style="180" customWidth="1"/>
    <col min="10484" max="10728" width="9.140625" style="180"/>
    <col min="10729" max="10729" width="19" style="180" customWidth="1"/>
    <col min="10730" max="10730" width="12.140625" style="180" customWidth="1"/>
    <col min="10731" max="10731" width="12.7109375" style="180" customWidth="1"/>
    <col min="10732" max="10732" width="10.28515625" style="180" bestFit="1" customWidth="1"/>
    <col min="10733" max="10733" width="10.28515625" style="180" customWidth="1"/>
    <col min="10734" max="10734" width="10.28515625" style="180" bestFit="1" customWidth="1"/>
    <col min="10735" max="10735" width="10.5703125" style="180" customWidth="1"/>
    <col min="10736" max="10738" width="9.140625" style="180"/>
    <col min="10739" max="10739" width="10.42578125" style="180" customWidth="1"/>
    <col min="10740" max="10984" width="9.140625" style="180"/>
    <col min="10985" max="10985" width="19" style="180" customWidth="1"/>
    <col min="10986" max="10986" width="12.140625" style="180" customWidth="1"/>
    <col min="10987" max="10987" width="12.7109375" style="180" customWidth="1"/>
    <col min="10988" max="10988" width="10.28515625" style="180" bestFit="1" customWidth="1"/>
    <col min="10989" max="10989" width="10.28515625" style="180" customWidth="1"/>
    <col min="10990" max="10990" width="10.28515625" style="180" bestFit="1" customWidth="1"/>
    <col min="10991" max="10991" width="10.5703125" style="180" customWidth="1"/>
    <col min="10992" max="10994" width="9.140625" style="180"/>
    <col min="10995" max="10995" width="10.42578125" style="180" customWidth="1"/>
    <col min="10996" max="11240" width="9.140625" style="180"/>
    <col min="11241" max="11241" width="19" style="180" customWidth="1"/>
    <col min="11242" max="11242" width="12.140625" style="180" customWidth="1"/>
    <col min="11243" max="11243" width="12.7109375" style="180" customWidth="1"/>
    <col min="11244" max="11244" width="10.28515625" style="180" bestFit="1" customWidth="1"/>
    <col min="11245" max="11245" width="10.28515625" style="180" customWidth="1"/>
    <col min="11246" max="11246" width="10.28515625" style="180" bestFit="1" customWidth="1"/>
    <col min="11247" max="11247" width="10.5703125" style="180" customWidth="1"/>
    <col min="11248" max="11250" width="9.140625" style="180"/>
    <col min="11251" max="11251" width="10.42578125" style="180" customWidth="1"/>
    <col min="11252" max="11496" width="9.140625" style="180"/>
    <col min="11497" max="11497" width="19" style="180" customWidth="1"/>
    <col min="11498" max="11498" width="12.140625" style="180" customWidth="1"/>
    <col min="11499" max="11499" width="12.7109375" style="180" customWidth="1"/>
    <col min="11500" max="11500" width="10.28515625" style="180" bestFit="1" customWidth="1"/>
    <col min="11501" max="11501" width="10.28515625" style="180" customWidth="1"/>
    <col min="11502" max="11502" width="10.28515625" style="180" bestFit="1" customWidth="1"/>
    <col min="11503" max="11503" width="10.5703125" style="180" customWidth="1"/>
    <col min="11504" max="11506" width="9.140625" style="180"/>
    <col min="11507" max="11507" width="10.42578125" style="180" customWidth="1"/>
    <col min="11508" max="11752" width="9.140625" style="180"/>
    <col min="11753" max="11753" width="19" style="180" customWidth="1"/>
    <col min="11754" max="11754" width="12.140625" style="180" customWidth="1"/>
    <col min="11755" max="11755" width="12.7109375" style="180" customWidth="1"/>
    <col min="11756" max="11756" width="10.28515625" style="180" bestFit="1" customWidth="1"/>
    <col min="11757" max="11757" width="10.28515625" style="180" customWidth="1"/>
    <col min="11758" max="11758" width="10.28515625" style="180" bestFit="1" customWidth="1"/>
    <col min="11759" max="11759" width="10.5703125" style="180" customWidth="1"/>
    <col min="11760" max="11762" width="9.140625" style="180"/>
    <col min="11763" max="11763" width="10.42578125" style="180" customWidth="1"/>
    <col min="11764" max="12008" width="9.140625" style="180"/>
    <col min="12009" max="12009" width="19" style="180" customWidth="1"/>
    <col min="12010" max="12010" width="12.140625" style="180" customWidth="1"/>
    <col min="12011" max="12011" width="12.7109375" style="180" customWidth="1"/>
    <col min="12012" max="12012" width="10.28515625" style="180" bestFit="1" customWidth="1"/>
    <col min="12013" max="12013" width="10.28515625" style="180" customWidth="1"/>
    <col min="12014" max="12014" width="10.28515625" style="180" bestFit="1" customWidth="1"/>
    <col min="12015" max="12015" width="10.5703125" style="180" customWidth="1"/>
    <col min="12016" max="12018" width="9.140625" style="180"/>
    <col min="12019" max="12019" width="10.42578125" style="180" customWidth="1"/>
    <col min="12020" max="12264" width="9.140625" style="180"/>
    <col min="12265" max="12265" width="19" style="180" customWidth="1"/>
    <col min="12266" max="12266" width="12.140625" style="180" customWidth="1"/>
    <col min="12267" max="12267" width="12.7109375" style="180" customWidth="1"/>
    <col min="12268" max="12268" width="10.28515625" style="180" bestFit="1" customWidth="1"/>
    <col min="12269" max="12269" width="10.28515625" style="180" customWidth="1"/>
    <col min="12270" max="12270" width="10.28515625" style="180" bestFit="1" customWidth="1"/>
    <col min="12271" max="12271" width="10.5703125" style="180" customWidth="1"/>
    <col min="12272" max="12274" width="9.140625" style="180"/>
    <col min="12275" max="12275" width="10.42578125" style="180" customWidth="1"/>
    <col min="12276" max="12520" width="9.140625" style="180"/>
    <col min="12521" max="12521" width="19" style="180" customWidth="1"/>
    <col min="12522" max="12522" width="12.140625" style="180" customWidth="1"/>
    <col min="12523" max="12523" width="12.7109375" style="180" customWidth="1"/>
    <col min="12524" max="12524" width="10.28515625" style="180" bestFit="1" customWidth="1"/>
    <col min="12525" max="12525" width="10.28515625" style="180" customWidth="1"/>
    <col min="12526" max="12526" width="10.28515625" style="180" bestFit="1" customWidth="1"/>
    <col min="12527" max="12527" width="10.5703125" style="180" customWidth="1"/>
    <col min="12528" max="12530" width="9.140625" style="180"/>
    <col min="12531" max="12531" width="10.42578125" style="180" customWidth="1"/>
    <col min="12532" max="12776" width="9.140625" style="180"/>
    <col min="12777" max="12777" width="19" style="180" customWidth="1"/>
    <col min="12778" max="12778" width="12.140625" style="180" customWidth="1"/>
    <col min="12779" max="12779" width="12.7109375" style="180" customWidth="1"/>
    <col min="12780" max="12780" width="10.28515625" style="180" bestFit="1" customWidth="1"/>
    <col min="12781" max="12781" width="10.28515625" style="180" customWidth="1"/>
    <col min="12782" max="12782" width="10.28515625" style="180" bestFit="1" customWidth="1"/>
    <col min="12783" max="12783" width="10.5703125" style="180" customWidth="1"/>
    <col min="12784" max="12786" width="9.140625" style="180"/>
    <col min="12787" max="12787" width="10.42578125" style="180" customWidth="1"/>
    <col min="12788" max="13032" width="9.140625" style="180"/>
    <col min="13033" max="13033" width="19" style="180" customWidth="1"/>
    <col min="13034" max="13034" width="12.140625" style="180" customWidth="1"/>
    <col min="13035" max="13035" width="12.7109375" style="180" customWidth="1"/>
    <col min="13036" max="13036" width="10.28515625" style="180" bestFit="1" customWidth="1"/>
    <col min="13037" max="13037" width="10.28515625" style="180" customWidth="1"/>
    <col min="13038" max="13038" width="10.28515625" style="180" bestFit="1" customWidth="1"/>
    <col min="13039" max="13039" width="10.5703125" style="180" customWidth="1"/>
    <col min="13040" max="13042" width="9.140625" style="180"/>
    <col min="13043" max="13043" width="10.42578125" style="180" customWidth="1"/>
    <col min="13044" max="13288" width="9.140625" style="180"/>
    <col min="13289" max="13289" width="19" style="180" customWidth="1"/>
    <col min="13290" max="13290" width="12.140625" style="180" customWidth="1"/>
    <col min="13291" max="13291" width="12.7109375" style="180" customWidth="1"/>
    <col min="13292" max="13292" width="10.28515625" style="180" bestFit="1" customWidth="1"/>
    <col min="13293" max="13293" width="10.28515625" style="180" customWidth="1"/>
    <col min="13294" max="13294" width="10.28515625" style="180" bestFit="1" customWidth="1"/>
    <col min="13295" max="13295" width="10.5703125" style="180" customWidth="1"/>
    <col min="13296" max="13298" width="9.140625" style="180"/>
    <col min="13299" max="13299" width="10.42578125" style="180" customWidth="1"/>
    <col min="13300" max="13544" width="9.140625" style="180"/>
    <col min="13545" max="13545" width="19" style="180" customWidth="1"/>
    <col min="13546" max="13546" width="12.140625" style="180" customWidth="1"/>
    <col min="13547" max="13547" width="12.7109375" style="180" customWidth="1"/>
    <col min="13548" max="13548" width="10.28515625" style="180" bestFit="1" customWidth="1"/>
    <col min="13549" max="13549" width="10.28515625" style="180" customWidth="1"/>
    <col min="13550" max="13550" width="10.28515625" style="180" bestFit="1" customWidth="1"/>
    <col min="13551" max="13551" width="10.5703125" style="180" customWidth="1"/>
    <col min="13552" max="13554" width="9.140625" style="180"/>
    <col min="13555" max="13555" width="10.42578125" style="180" customWidth="1"/>
    <col min="13556" max="13800" width="9.140625" style="180"/>
    <col min="13801" max="13801" width="19" style="180" customWidth="1"/>
    <col min="13802" max="13802" width="12.140625" style="180" customWidth="1"/>
    <col min="13803" max="13803" width="12.7109375" style="180" customWidth="1"/>
    <col min="13804" max="13804" width="10.28515625" style="180" bestFit="1" customWidth="1"/>
    <col min="13805" max="13805" width="10.28515625" style="180" customWidth="1"/>
    <col min="13806" max="13806" width="10.28515625" style="180" bestFit="1" customWidth="1"/>
    <col min="13807" max="13807" width="10.5703125" style="180" customWidth="1"/>
    <col min="13808" max="13810" width="9.140625" style="180"/>
    <col min="13811" max="13811" width="10.42578125" style="180" customWidth="1"/>
    <col min="13812" max="14056" width="9.140625" style="180"/>
    <col min="14057" max="14057" width="19" style="180" customWidth="1"/>
    <col min="14058" max="14058" width="12.140625" style="180" customWidth="1"/>
    <col min="14059" max="14059" width="12.7109375" style="180" customWidth="1"/>
    <col min="14060" max="14060" width="10.28515625" style="180" bestFit="1" customWidth="1"/>
    <col min="14061" max="14061" width="10.28515625" style="180" customWidth="1"/>
    <col min="14062" max="14062" width="10.28515625" style="180" bestFit="1" customWidth="1"/>
    <col min="14063" max="14063" width="10.5703125" style="180" customWidth="1"/>
    <col min="14064" max="14066" width="9.140625" style="180"/>
    <col min="14067" max="14067" width="10.42578125" style="180" customWidth="1"/>
    <col min="14068" max="14312" width="9.140625" style="180"/>
    <col min="14313" max="14313" width="19" style="180" customWidth="1"/>
    <col min="14314" max="14314" width="12.140625" style="180" customWidth="1"/>
    <col min="14315" max="14315" width="12.7109375" style="180" customWidth="1"/>
    <col min="14316" max="14316" width="10.28515625" style="180" bestFit="1" customWidth="1"/>
    <col min="14317" max="14317" width="10.28515625" style="180" customWidth="1"/>
    <col min="14318" max="14318" width="10.28515625" style="180" bestFit="1" customWidth="1"/>
    <col min="14319" max="14319" width="10.5703125" style="180" customWidth="1"/>
    <col min="14320" max="14322" width="9.140625" style="180"/>
    <col min="14323" max="14323" width="10.42578125" style="180" customWidth="1"/>
    <col min="14324" max="14568" width="9.140625" style="180"/>
    <col min="14569" max="14569" width="19" style="180" customWidth="1"/>
    <col min="14570" max="14570" width="12.140625" style="180" customWidth="1"/>
    <col min="14571" max="14571" width="12.7109375" style="180" customWidth="1"/>
    <col min="14572" max="14572" width="10.28515625" style="180" bestFit="1" customWidth="1"/>
    <col min="14573" max="14573" width="10.28515625" style="180" customWidth="1"/>
    <col min="14574" max="14574" width="10.28515625" style="180" bestFit="1" customWidth="1"/>
    <col min="14575" max="14575" width="10.5703125" style="180" customWidth="1"/>
    <col min="14576" max="14578" width="9.140625" style="180"/>
    <col min="14579" max="14579" width="10.42578125" style="180" customWidth="1"/>
    <col min="14580" max="14824" width="9.140625" style="180"/>
    <col min="14825" max="14825" width="19" style="180" customWidth="1"/>
    <col min="14826" max="14826" width="12.140625" style="180" customWidth="1"/>
    <col min="14827" max="14827" width="12.7109375" style="180" customWidth="1"/>
    <col min="14828" max="14828" width="10.28515625" style="180" bestFit="1" customWidth="1"/>
    <col min="14829" max="14829" width="10.28515625" style="180" customWidth="1"/>
    <col min="14830" max="14830" width="10.28515625" style="180" bestFit="1" customWidth="1"/>
    <col min="14831" max="14831" width="10.5703125" style="180" customWidth="1"/>
    <col min="14832" max="14834" width="9.140625" style="180"/>
    <col min="14835" max="14835" width="10.42578125" style="180" customWidth="1"/>
    <col min="14836" max="15080" width="9.140625" style="180"/>
    <col min="15081" max="15081" width="19" style="180" customWidth="1"/>
    <col min="15082" max="15082" width="12.140625" style="180" customWidth="1"/>
    <col min="15083" max="15083" width="12.7109375" style="180" customWidth="1"/>
    <col min="15084" max="15084" width="10.28515625" style="180" bestFit="1" customWidth="1"/>
    <col min="15085" max="15085" width="10.28515625" style="180" customWidth="1"/>
    <col min="15086" max="15086" width="10.28515625" style="180" bestFit="1" customWidth="1"/>
    <col min="15087" max="15087" width="10.5703125" style="180" customWidth="1"/>
    <col min="15088" max="15090" width="9.140625" style="180"/>
    <col min="15091" max="15091" width="10.42578125" style="180" customWidth="1"/>
    <col min="15092" max="15336" width="9.140625" style="180"/>
    <col min="15337" max="15337" width="19" style="180" customWidth="1"/>
    <col min="15338" max="15338" width="12.140625" style="180" customWidth="1"/>
    <col min="15339" max="15339" width="12.7109375" style="180" customWidth="1"/>
    <col min="15340" max="15340" width="10.28515625" style="180" bestFit="1" customWidth="1"/>
    <col min="15341" max="15341" width="10.28515625" style="180" customWidth="1"/>
    <col min="15342" max="15342" width="10.28515625" style="180" bestFit="1" customWidth="1"/>
    <col min="15343" max="15343" width="10.5703125" style="180" customWidth="1"/>
    <col min="15344" max="15346" width="9.140625" style="180"/>
    <col min="15347" max="15347" width="10.42578125" style="180" customWidth="1"/>
    <col min="15348" max="15592" width="9.140625" style="180"/>
    <col min="15593" max="15593" width="19" style="180" customWidth="1"/>
    <col min="15594" max="15594" width="12.140625" style="180" customWidth="1"/>
    <col min="15595" max="15595" width="12.7109375" style="180" customWidth="1"/>
    <col min="15596" max="15596" width="10.28515625" style="180" bestFit="1" customWidth="1"/>
    <col min="15597" max="15597" width="10.28515625" style="180" customWidth="1"/>
    <col min="15598" max="15598" width="10.28515625" style="180" bestFit="1" customWidth="1"/>
    <col min="15599" max="15599" width="10.5703125" style="180" customWidth="1"/>
    <col min="15600" max="15602" width="9.140625" style="180"/>
    <col min="15603" max="15603" width="10.42578125" style="180" customWidth="1"/>
    <col min="15604" max="15848" width="9.140625" style="180"/>
    <col min="15849" max="15849" width="19" style="180" customWidth="1"/>
    <col min="15850" max="15850" width="12.140625" style="180" customWidth="1"/>
    <col min="15851" max="15851" width="12.7109375" style="180" customWidth="1"/>
    <col min="15852" max="15852" width="10.28515625" style="180" bestFit="1" customWidth="1"/>
    <col min="15853" max="15853" width="10.28515625" style="180" customWidth="1"/>
    <col min="15854" max="15854" width="10.28515625" style="180" bestFit="1" customWidth="1"/>
    <col min="15855" max="15855" width="10.5703125" style="180" customWidth="1"/>
    <col min="15856" max="15858" width="9.140625" style="180"/>
    <col min="15859" max="15859" width="10.42578125" style="180" customWidth="1"/>
    <col min="15860" max="16104" width="9.140625" style="180"/>
    <col min="16105" max="16105" width="19" style="180" customWidth="1"/>
    <col min="16106" max="16106" width="12.140625" style="180" customWidth="1"/>
    <col min="16107" max="16107" width="12.7109375" style="180" customWidth="1"/>
    <col min="16108" max="16108" width="10.28515625" style="180" bestFit="1" customWidth="1"/>
    <col min="16109" max="16109" width="10.28515625" style="180" customWidth="1"/>
    <col min="16110" max="16110" width="10.28515625" style="180" bestFit="1" customWidth="1"/>
    <col min="16111" max="16111" width="10.5703125" style="180" customWidth="1"/>
    <col min="16112" max="16114" width="9.140625" style="180"/>
    <col min="16115" max="16115" width="10.42578125" style="180" customWidth="1"/>
    <col min="16116" max="16384" width="9.140625" style="180"/>
  </cols>
  <sheetData>
    <row r="1" spans="1:13" ht="34.5" customHeight="1" thickBot="1">
      <c r="A1" s="1007" t="s">
        <v>311</v>
      </c>
      <c r="B1" s="1007"/>
      <c r="C1" s="1007"/>
      <c r="D1" s="1007"/>
      <c r="E1" s="1007"/>
      <c r="F1" s="1007"/>
      <c r="G1" s="1007"/>
      <c r="H1" s="1007"/>
      <c r="I1" s="1007"/>
      <c r="J1" s="1007"/>
      <c r="K1" s="1007"/>
      <c r="L1" s="287"/>
      <c r="M1" s="288"/>
    </row>
    <row r="2" spans="1:13" ht="78.75">
      <c r="A2" s="189" t="s">
        <v>68</v>
      </c>
      <c r="B2" s="188" t="s">
        <v>40</v>
      </c>
      <c r="C2" s="190" t="s">
        <v>233</v>
      </c>
      <c r="D2" s="188">
        <v>1</v>
      </c>
      <c r="E2" s="188">
        <v>2</v>
      </c>
      <c r="F2" s="188">
        <v>3</v>
      </c>
      <c r="G2" s="188">
        <v>4</v>
      </c>
      <c r="H2" s="189">
        <v>5</v>
      </c>
      <c r="I2" s="189" t="s">
        <v>232</v>
      </c>
      <c r="J2" s="189" t="s">
        <v>231</v>
      </c>
      <c r="K2" s="188" t="s">
        <v>230</v>
      </c>
      <c r="L2" s="185"/>
    </row>
    <row r="3" spans="1:13" ht="21" customHeight="1">
      <c r="A3" s="4">
        <v>1395</v>
      </c>
      <c r="B3" s="4">
        <v>1192417</v>
      </c>
      <c r="C3" s="4">
        <v>34634</v>
      </c>
      <c r="D3" s="4">
        <v>366329</v>
      </c>
      <c r="E3" s="4">
        <v>203039</v>
      </c>
      <c r="F3" s="4">
        <v>126009</v>
      </c>
      <c r="G3" s="4">
        <v>85776</v>
      </c>
      <c r="H3" s="4">
        <v>64283</v>
      </c>
      <c r="I3" s="4">
        <v>140744</v>
      </c>
      <c r="J3" s="4">
        <v>136295</v>
      </c>
      <c r="K3" s="4">
        <v>35308</v>
      </c>
      <c r="L3" s="185"/>
    </row>
    <row r="4" spans="1:13" ht="21" customHeight="1">
      <c r="A4" s="4">
        <v>1396</v>
      </c>
      <c r="B4" s="4">
        <v>1212903</v>
      </c>
      <c r="C4" s="3">
        <v>36780</v>
      </c>
      <c r="D4" s="4">
        <v>371293</v>
      </c>
      <c r="E4" s="3">
        <v>207944</v>
      </c>
      <c r="F4" s="4">
        <v>128047</v>
      </c>
      <c r="G4" s="3">
        <v>86104</v>
      </c>
      <c r="H4" s="4">
        <v>65027</v>
      </c>
      <c r="I4" s="3">
        <v>142643</v>
      </c>
      <c r="J4" s="4">
        <v>138651</v>
      </c>
      <c r="K4" s="3">
        <v>36414</v>
      </c>
      <c r="L4" s="185"/>
    </row>
    <row r="5" spans="1:13" ht="21" customHeight="1">
      <c r="A5" s="4">
        <v>1397</v>
      </c>
      <c r="B5" s="3">
        <v>1299981</v>
      </c>
      <c r="C5" s="3">
        <v>35436</v>
      </c>
      <c r="D5" s="3">
        <v>477460</v>
      </c>
      <c r="E5" s="3">
        <v>238640</v>
      </c>
      <c r="F5" s="3">
        <v>137075</v>
      </c>
      <c r="G5" s="3">
        <v>85299</v>
      </c>
      <c r="H5" s="3">
        <v>60980</v>
      </c>
      <c r="I5" s="3">
        <v>117047</v>
      </c>
      <c r="J5" s="3">
        <v>117139</v>
      </c>
      <c r="K5" s="3">
        <v>30905</v>
      </c>
      <c r="L5" s="314"/>
    </row>
    <row r="6" spans="1:13" ht="21" customHeight="1">
      <c r="A6" s="4">
        <v>1398</v>
      </c>
      <c r="B6" s="3">
        <v>1317540</v>
      </c>
      <c r="C6" s="3">
        <v>27637</v>
      </c>
      <c r="D6" s="3">
        <v>482400</v>
      </c>
      <c r="E6" s="3">
        <v>247449</v>
      </c>
      <c r="F6" s="3">
        <v>140593</v>
      </c>
      <c r="G6" s="3">
        <v>87051</v>
      </c>
      <c r="H6" s="3">
        <v>62510</v>
      </c>
      <c r="I6" s="3">
        <v>118865</v>
      </c>
      <c r="J6" s="3">
        <v>119342</v>
      </c>
      <c r="K6" s="3">
        <v>31693</v>
      </c>
      <c r="L6" s="314"/>
    </row>
    <row r="7" spans="1:13" ht="21" customHeight="1">
      <c r="A7" s="4">
        <v>1399</v>
      </c>
      <c r="B7" s="3">
        <v>1304933</v>
      </c>
      <c r="C7" s="3">
        <v>30829</v>
      </c>
      <c r="D7" s="3">
        <v>477650</v>
      </c>
      <c r="E7" s="3">
        <v>246497</v>
      </c>
      <c r="F7" s="3">
        <v>139427</v>
      </c>
      <c r="G7" s="3">
        <v>86192</v>
      </c>
      <c r="H7" s="3">
        <v>61751</v>
      </c>
      <c r="I7" s="3">
        <v>116967</v>
      </c>
      <c r="J7" s="3">
        <v>114531</v>
      </c>
      <c r="K7" s="3">
        <v>31089</v>
      </c>
      <c r="L7" s="315"/>
    </row>
    <row r="8" spans="1:13" ht="21" customHeight="1">
      <c r="A8" s="4">
        <v>1400</v>
      </c>
      <c r="B8" s="3">
        <v>1299584</v>
      </c>
      <c r="C8" s="3">
        <v>32165</v>
      </c>
      <c r="D8" s="3">
        <v>470150</v>
      </c>
      <c r="E8" s="3">
        <v>246042</v>
      </c>
      <c r="F8" s="3">
        <v>138842</v>
      </c>
      <c r="G8" s="3">
        <v>85620</v>
      </c>
      <c r="H8" s="3">
        <v>60863</v>
      </c>
      <c r="I8" s="3">
        <v>117631</v>
      </c>
      <c r="J8" s="3">
        <v>116310</v>
      </c>
      <c r="K8" s="3">
        <v>31961</v>
      </c>
      <c r="L8" s="315"/>
    </row>
    <row r="9" spans="1:13" ht="21" customHeight="1" thickBot="1">
      <c r="A9" s="4">
        <v>1401</v>
      </c>
      <c r="B9" s="3">
        <f>SUM(B10:B42)</f>
        <v>1316723</v>
      </c>
      <c r="C9" s="3">
        <f t="shared" ref="C9:K9" si="0">SUM(C10:C42)</f>
        <v>35647</v>
      </c>
      <c r="D9" s="3">
        <f t="shared" si="0"/>
        <v>473743</v>
      </c>
      <c r="E9" s="3">
        <f t="shared" si="0"/>
        <v>248398</v>
      </c>
      <c r="F9" s="3">
        <f t="shared" si="0"/>
        <v>139506</v>
      </c>
      <c r="G9" s="3">
        <f t="shared" si="0"/>
        <v>86192</v>
      </c>
      <c r="H9" s="3">
        <f t="shared" si="0"/>
        <v>61103</v>
      </c>
      <c r="I9" s="3">
        <f t="shared" si="0"/>
        <v>119584</v>
      </c>
      <c r="J9" s="3">
        <f t="shared" si="0"/>
        <v>119940</v>
      </c>
      <c r="K9" s="3">
        <f t="shared" si="0"/>
        <v>32610</v>
      </c>
      <c r="L9" s="315"/>
    </row>
    <row r="10" spans="1:13" ht="21" customHeight="1" thickBot="1">
      <c r="A10" s="5" t="s">
        <v>41</v>
      </c>
      <c r="B10" s="183">
        <f t="shared" ref="B10:B42" si="1">SUM(C10:K10)</f>
        <v>53935</v>
      </c>
      <c r="C10" s="186">
        <v>1428</v>
      </c>
      <c r="D10" s="187">
        <v>17919</v>
      </c>
      <c r="E10" s="186">
        <v>10732</v>
      </c>
      <c r="F10" s="187">
        <v>5916</v>
      </c>
      <c r="G10" s="186">
        <v>3579</v>
      </c>
      <c r="H10" s="187">
        <v>2479</v>
      </c>
      <c r="I10" s="186">
        <v>5379</v>
      </c>
      <c r="J10" s="187">
        <v>5199</v>
      </c>
      <c r="K10" s="186">
        <v>1304</v>
      </c>
      <c r="L10" s="314"/>
    </row>
    <row r="11" spans="1:13" ht="21" customHeight="1" thickBot="1">
      <c r="A11" s="11" t="s">
        <v>42</v>
      </c>
      <c r="B11" s="183">
        <f t="shared" si="1"/>
        <v>37958</v>
      </c>
      <c r="C11" s="181">
        <v>636</v>
      </c>
      <c r="D11" s="182">
        <v>16513</v>
      </c>
      <c r="E11" s="181">
        <v>7729</v>
      </c>
      <c r="F11" s="182">
        <v>3748</v>
      </c>
      <c r="G11" s="181">
        <v>2042</v>
      </c>
      <c r="H11" s="182">
        <v>1285</v>
      </c>
      <c r="I11" s="181">
        <v>2614</v>
      </c>
      <c r="J11" s="182">
        <v>2752</v>
      </c>
      <c r="K11" s="181">
        <v>639</v>
      </c>
      <c r="L11" s="316"/>
    </row>
    <row r="12" spans="1:13" ht="21" customHeight="1" thickBot="1">
      <c r="A12" s="11" t="s">
        <v>43</v>
      </c>
      <c r="B12" s="183">
        <f t="shared" si="1"/>
        <v>23209</v>
      </c>
      <c r="C12" s="181">
        <v>791</v>
      </c>
      <c r="D12" s="182">
        <v>9973</v>
      </c>
      <c r="E12" s="181">
        <v>5536</v>
      </c>
      <c r="F12" s="182">
        <v>2354</v>
      </c>
      <c r="G12" s="181">
        <v>1061</v>
      </c>
      <c r="H12" s="182">
        <v>640</v>
      </c>
      <c r="I12" s="181">
        <v>1308</v>
      </c>
      <c r="J12" s="182">
        <v>1246</v>
      </c>
      <c r="K12" s="181">
        <v>300</v>
      </c>
      <c r="L12" s="316"/>
    </row>
    <row r="13" spans="1:13" ht="21" customHeight="1" thickBot="1">
      <c r="A13" s="11" t="s">
        <v>0</v>
      </c>
      <c r="B13" s="183">
        <f t="shared" si="1"/>
        <v>109855</v>
      </c>
      <c r="C13" s="181">
        <v>2486</v>
      </c>
      <c r="D13" s="182">
        <v>40331</v>
      </c>
      <c r="E13" s="181">
        <v>21713</v>
      </c>
      <c r="F13" s="182">
        <v>11804</v>
      </c>
      <c r="G13" s="181">
        <v>7025</v>
      </c>
      <c r="H13" s="182">
        <v>4662</v>
      </c>
      <c r="I13" s="181">
        <v>9953</v>
      </c>
      <c r="J13" s="182">
        <v>9512</v>
      </c>
      <c r="K13" s="181">
        <v>2369</v>
      </c>
      <c r="L13" s="316"/>
    </row>
    <row r="14" spans="1:13" ht="21" customHeight="1" thickBot="1">
      <c r="A14" s="11" t="s">
        <v>33</v>
      </c>
      <c r="B14" s="183">
        <f t="shared" si="1"/>
        <v>31607</v>
      </c>
      <c r="C14" s="181">
        <v>783</v>
      </c>
      <c r="D14" s="182">
        <v>8568</v>
      </c>
      <c r="E14" s="181">
        <v>6100</v>
      </c>
      <c r="F14" s="182">
        <v>3812</v>
      </c>
      <c r="G14" s="181">
        <v>2407</v>
      </c>
      <c r="H14" s="182">
        <v>1654</v>
      </c>
      <c r="I14" s="181">
        <v>3513</v>
      </c>
      <c r="J14" s="182">
        <v>3650</v>
      </c>
      <c r="K14" s="181">
        <v>1120</v>
      </c>
      <c r="L14" s="316"/>
    </row>
    <row r="15" spans="1:13" ht="21" customHeight="1" thickBot="1">
      <c r="A15" s="11" t="s">
        <v>44</v>
      </c>
      <c r="B15" s="183">
        <f t="shared" si="1"/>
        <v>8301</v>
      </c>
      <c r="C15" s="181">
        <v>169</v>
      </c>
      <c r="D15" s="182">
        <v>2733</v>
      </c>
      <c r="E15" s="181">
        <v>1576</v>
      </c>
      <c r="F15" s="182">
        <v>873</v>
      </c>
      <c r="G15" s="181">
        <v>568</v>
      </c>
      <c r="H15" s="182">
        <v>348</v>
      </c>
      <c r="I15" s="181">
        <v>789</v>
      </c>
      <c r="J15" s="182">
        <v>936</v>
      </c>
      <c r="K15" s="181">
        <v>309</v>
      </c>
      <c r="L15" s="316"/>
    </row>
    <row r="16" spans="1:13" ht="21" customHeight="1" thickBot="1">
      <c r="A16" s="11" t="s">
        <v>1</v>
      </c>
      <c r="B16" s="183">
        <f t="shared" si="1"/>
        <v>22901</v>
      </c>
      <c r="C16" s="181">
        <v>426</v>
      </c>
      <c r="D16" s="182">
        <v>5384</v>
      </c>
      <c r="E16" s="181">
        <v>3244</v>
      </c>
      <c r="F16" s="182">
        <v>2195</v>
      </c>
      <c r="G16" s="181">
        <v>1645</v>
      </c>
      <c r="H16" s="182">
        <v>1706</v>
      </c>
      <c r="I16" s="181">
        <v>3855</v>
      </c>
      <c r="J16" s="182">
        <v>3246</v>
      </c>
      <c r="K16" s="181">
        <v>1200</v>
      </c>
      <c r="L16" s="316"/>
    </row>
    <row r="17" spans="1:13" ht="21" customHeight="1" thickBot="1">
      <c r="A17" s="11" t="s">
        <v>45</v>
      </c>
      <c r="B17" s="183">
        <f t="shared" si="1"/>
        <v>12762</v>
      </c>
      <c r="C17" s="181">
        <v>303</v>
      </c>
      <c r="D17" s="182">
        <v>4869</v>
      </c>
      <c r="E17" s="181">
        <v>2420</v>
      </c>
      <c r="F17" s="182">
        <v>1261</v>
      </c>
      <c r="G17" s="181">
        <v>782</v>
      </c>
      <c r="H17" s="182">
        <v>534</v>
      </c>
      <c r="I17" s="181">
        <v>1132</v>
      </c>
      <c r="J17" s="182">
        <v>1225</v>
      </c>
      <c r="K17" s="181">
        <v>236</v>
      </c>
      <c r="L17" s="316"/>
    </row>
    <row r="18" spans="1:13" ht="21" customHeight="1" thickBot="1">
      <c r="A18" s="11" t="s">
        <v>46</v>
      </c>
      <c r="B18" s="183">
        <f t="shared" si="1"/>
        <v>12814</v>
      </c>
      <c r="C18" s="181">
        <v>386</v>
      </c>
      <c r="D18" s="182">
        <v>4853</v>
      </c>
      <c r="E18" s="181">
        <v>2389</v>
      </c>
      <c r="F18" s="182">
        <v>1292</v>
      </c>
      <c r="G18" s="181">
        <v>773</v>
      </c>
      <c r="H18" s="182">
        <v>531</v>
      </c>
      <c r="I18" s="181">
        <v>1071</v>
      </c>
      <c r="J18" s="182">
        <v>1193</v>
      </c>
      <c r="K18" s="181">
        <v>326</v>
      </c>
      <c r="L18" s="316"/>
    </row>
    <row r="19" spans="1:13" ht="21" customHeight="1" thickBot="1">
      <c r="A19" s="11" t="s">
        <v>47</v>
      </c>
      <c r="B19" s="183">
        <f t="shared" si="1"/>
        <v>90790</v>
      </c>
      <c r="C19" s="181">
        <v>3927</v>
      </c>
      <c r="D19" s="182">
        <v>31511</v>
      </c>
      <c r="E19" s="181">
        <v>16554</v>
      </c>
      <c r="F19" s="182">
        <v>9864</v>
      </c>
      <c r="G19" s="181">
        <v>6321</v>
      </c>
      <c r="H19" s="182">
        <v>4316</v>
      </c>
      <c r="I19" s="181">
        <v>7993</v>
      </c>
      <c r="J19" s="182">
        <v>8179</v>
      </c>
      <c r="K19" s="181">
        <v>2125</v>
      </c>
      <c r="L19" s="316"/>
    </row>
    <row r="20" spans="1:13" ht="21" customHeight="1" thickBot="1">
      <c r="A20" s="11" t="s">
        <v>29</v>
      </c>
      <c r="B20" s="183">
        <f t="shared" si="1"/>
        <v>10694</v>
      </c>
      <c r="C20" s="181">
        <v>337</v>
      </c>
      <c r="D20" s="182">
        <v>4138</v>
      </c>
      <c r="E20" s="181">
        <v>2029</v>
      </c>
      <c r="F20" s="182">
        <v>1047</v>
      </c>
      <c r="G20" s="181">
        <v>642</v>
      </c>
      <c r="H20" s="182">
        <v>440</v>
      </c>
      <c r="I20" s="181">
        <v>901</v>
      </c>
      <c r="J20" s="182">
        <v>948</v>
      </c>
      <c r="K20" s="181">
        <v>212</v>
      </c>
      <c r="L20" s="316"/>
    </row>
    <row r="21" spans="1:13" ht="21" customHeight="1" thickBot="1">
      <c r="A21" s="11" t="s">
        <v>2</v>
      </c>
      <c r="B21" s="183">
        <f t="shared" si="1"/>
        <v>84168</v>
      </c>
      <c r="C21" s="181">
        <v>2018</v>
      </c>
      <c r="D21" s="182">
        <v>26219</v>
      </c>
      <c r="E21" s="181">
        <v>18156</v>
      </c>
      <c r="F21" s="182">
        <v>10471</v>
      </c>
      <c r="G21" s="181">
        <v>6067</v>
      </c>
      <c r="H21" s="182">
        <v>4134</v>
      </c>
      <c r="I21" s="181">
        <v>6981</v>
      </c>
      <c r="J21" s="182">
        <v>7394</v>
      </c>
      <c r="K21" s="181">
        <v>2728</v>
      </c>
      <c r="L21" s="316"/>
    </row>
    <row r="22" spans="1:13" ht="21" customHeight="1" thickBot="1">
      <c r="A22" s="11" t="s">
        <v>3</v>
      </c>
      <c r="B22" s="183">
        <f t="shared" si="1"/>
        <v>15389</v>
      </c>
      <c r="C22" s="181">
        <v>762</v>
      </c>
      <c r="D22" s="182">
        <v>5272</v>
      </c>
      <c r="E22" s="181">
        <v>3042</v>
      </c>
      <c r="F22" s="182">
        <v>1537</v>
      </c>
      <c r="G22" s="181">
        <v>942</v>
      </c>
      <c r="H22" s="182">
        <v>702</v>
      </c>
      <c r="I22" s="181">
        <v>1353</v>
      </c>
      <c r="J22" s="182">
        <v>1351</v>
      </c>
      <c r="K22" s="181">
        <v>428</v>
      </c>
      <c r="L22" s="316"/>
    </row>
    <row r="23" spans="1:13" ht="21" customHeight="1" thickBot="1">
      <c r="A23" s="11" t="s">
        <v>4</v>
      </c>
      <c r="B23" s="183">
        <f t="shared" si="1"/>
        <v>17220</v>
      </c>
      <c r="C23" s="181">
        <v>425</v>
      </c>
      <c r="D23" s="182">
        <v>6747</v>
      </c>
      <c r="E23" s="181">
        <v>3302</v>
      </c>
      <c r="F23" s="182">
        <v>1633</v>
      </c>
      <c r="G23" s="181">
        <v>978</v>
      </c>
      <c r="H23" s="182">
        <v>665</v>
      </c>
      <c r="I23" s="181">
        <v>1360</v>
      </c>
      <c r="J23" s="182">
        <v>1677</v>
      </c>
      <c r="K23" s="181">
        <v>433</v>
      </c>
      <c r="L23" s="316"/>
    </row>
    <row r="24" spans="1:13" ht="21" customHeight="1" thickBot="1">
      <c r="A24" s="11" t="s">
        <v>48</v>
      </c>
      <c r="B24" s="183">
        <f t="shared" si="1"/>
        <v>19382</v>
      </c>
      <c r="C24" s="181">
        <v>345</v>
      </c>
      <c r="D24" s="182">
        <v>5717</v>
      </c>
      <c r="E24" s="181">
        <v>3387</v>
      </c>
      <c r="F24" s="182">
        <v>2342</v>
      </c>
      <c r="G24" s="181">
        <v>1594</v>
      </c>
      <c r="H24" s="182">
        <v>1474</v>
      </c>
      <c r="I24" s="181">
        <v>1867</v>
      </c>
      <c r="J24" s="182">
        <v>2019</v>
      </c>
      <c r="K24" s="181">
        <v>637</v>
      </c>
      <c r="L24" s="316"/>
    </row>
    <row r="25" spans="1:13" ht="21" customHeight="1" thickBot="1">
      <c r="A25" s="11" t="s">
        <v>49</v>
      </c>
      <c r="B25" s="183">
        <f t="shared" si="1"/>
        <v>103366</v>
      </c>
      <c r="C25" s="181">
        <v>3512</v>
      </c>
      <c r="D25" s="182">
        <v>24425</v>
      </c>
      <c r="E25" s="181">
        <v>19090</v>
      </c>
      <c r="F25" s="182">
        <v>13138</v>
      </c>
      <c r="G25" s="181">
        <v>8881</v>
      </c>
      <c r="H25" s="182">
        <v>6237</v>
      </c>
      <c r="I25" s="181">
        <v>12690</v>
      </c>
      <c r="J25" s="182">
        <v>12365</v>
      </c>
      <c r="K25" s="181">
        <v>3028</v>
      </c>
      <c r="L25" s="316"/>
    </row>
    <row r="26" spans="1:13" ht="21" customHeight="1" thickBot="1">
      <c r="A26" s="11" t="s">
        <v>50</v>
      </c>
      <c r="B26" s="183">
        <f t="shared" si="1"/>
        <v>51046</v>
      </c>
      <c r="C26" s="181">
        <v>896</v>
      </c>
      <c r="D26" s="182">
        <v>11616</v>
      </c>
      <c r="E26" s="181">
        <v>9691</v>
      </c>
      <c r="F26" s="182">
        <v>6272</v>
      </c>
      <c r="G26" s="181">
        <v>4212</v>
      </c>
      <c r="H26" s="182">
        <v>2961</v>
      </c>
      <c r="I26" s="181">
        <v>6782</v>
      </c>
      <c r="J26" s="182">
        <v>7015</v>
      </c>
      <c r="K26" s="181">
        <v>1601</v>
      </c>
      <c r="L26" s="316"/>
    </row>
    <row r="27" spans="1:13" ht="21" customHeight="1" thickBot="1">
      <c r="A27" s="11" t="s">
        <v>51</v>
      </c>
      <c r="B27" s="183">
        <f t="shared" si="1"/>
        <v>83412</v>
      </c>
      <c r="C27" s="181">
        <v>4498</v>
      </c>
      <c r="D27" s="182">
        <v>16394</v>
      </c>
      <c r="E27" s="181">
        <v>14333</v>
      </c>
      <c r="F27" s="182">
        <v>10604</v>
      </c>
      <c r="G27" s="181">
        <v>7196</v>
      </c>
      <c r="H27" s="182">
        <v>5278</v>
      </c>
      <c r="I27" s="181">
        <v>11214</v>
      </c>
      <c r="J27" s="182">
        <v>10863</v>
      </c>
      <c r="K27" s="181">
        <v>3032</v>
      </c>
      <c r="L27" s="317"/>
      <c r="M27" s="184"/>
    </row>
    <row r="28" spans="1:13" ht="21" customHeight="1" thickBot="1">
      <c r="A28" s="11" t="s">
        <v>5</v>
      </c>
      <c r="B28" s="183">
        <f t="shared" si="1"/>
        <v>75919</v>
      </c>
      <c r="C28" s="181">
        <v>1278</v>
      </c>
      <c r="D28" s="182">
        <v>29483</v>
      </c>
      <c r="E28" s="181">
        <v>15569</v>
      </c>
      <c r="F28" s="182">
        <v>8209</v>
      </c>
      <c r="G28" s="181">
        <v>4815</v>
      </c>
      <c r="H28" s="182">
        <v>3215</v>
      </c>
      <c r="I28" s="181">
        <v>6108</v>
      </c>
      <c r="J28" s="182">
        <v>5815</v>
      </c>
      <c r="K28" s="181">
        <v>1427</v>
      </c>
      <c r="L28" s="316"/>
    </row>
    <row r="29" spans="1:13" ht="21" customHeight="1" thickBot="1">
      <c r="A29" s="11" t="s">
        <v>52</v>
      </c>
      <c r="B29" s="183">
        <f t="shared" si="1"/>
        <v>18768</v>
      </c>
      <c r="C29" s="181">
        <v>615</v>
      </c>
      <c r="D29" s="182">
        <v>6536</v>
      </c>
      <c r="E29" s="181">
        <v>3596</v>
      </c>
      <c r="F29" s="182">
        <v>1972</v>
      </c>
      <c r="G29" s="181">
        <v>1130</v>
      </c>
      <c r="H29" s="182">
        <v>769</v>
      </c>
      <c r="I29" s="181">
        <v>1674</v>
      </c>
      <c r="J29" s="182">
        <v>1846</v>
      </c>
      <c r="K29" s="181">
        <v>630</v>
      </c>
      <c r="L29" s="316"/>
    </row>
    <row r="30" spans="1:13" ht="21" customHeight="1" thickBot="1">
      <c r="A30" s="11" t="s">
        <v>6</v>
      </c>
      <c r="B30" s="183">
        <f t="shared" si="1"/>
        <v>15070</v>
      </c>
      <c r="C30" s="181">
        <v>286</v>
      </c>
      <c r="D30" s="182">
        <v>4199</v>
      </c>
      <c r="E30" s="181">
        <v>2703</v>
      </c>
      <c r="F30" s="182">
        <v>1800</v>
      </c>
      <c r="G30" s="181">
        <v>1215</v>
      </c>
      <c r="H30" s="182">
        <v>794</v>
      </c>
      <c r="I30" s="181">
        <v>1651</v>
      </c>
      <c r="J30" s="182">
        <v>1974</v>
      </c>
      <c r="K30" s="181">
        <v>448</v>
      </c>
      <c r="L30" s="316"/>
    </row>
    <row r="31" spans="1:13" ht="21" customHeight="1" thickBot="1">
      <c r="A31" s="11" t="s">
        <v>53</v>
      </c>
      <c r="B31" s="183">
        <f t="shared" si="1"/>
        <v>18258</v>
      </c>
      <c r="C31" s="181">
        <v>359</v>
      </c>
      <c r="D31" s="182">
        <v>7206</v>
      </c>
      <c r="E31" s="181">
        <v>3706</v>
      </c>
      <c r="F31" s="182">
        <v>1949</v>
      </c>
      <c r="G31" s="181">
        <v>1121</v>
      </c>
      <c r="H31" s="182">
        <v>694</v>
      </c>
      <c r="I31" s="181">
        <v>1431</v>
      </c>
      <c r="J31" s="182">
        <v>1473</v>
      </c>
      <c r="K31" s="181">
        <v>319</v>
      </c>
      <c r="L31" s="316"/>
    </row>
    <row r="32" spans="1:13" ht="21" customHeight="1" thickBot="1">
      <c r="A32" s="11" t="s">
        <v>54</v>
      </c>
      <c r="B32" s="183">
        <f t="shared" si="1"/>
        <v>53703</v>
      </c>
      <c r="C32" s="181">
        <v>1092</v>
      </c>
      <c r="D32" s="182">
        <v>23596</v>
      </c>
      <c r="E32" s="181">
        <v>10032</v>
      </c>
      <c r="F32" s="182">
        <v>4836</v>
      </c>
      <c r="G32" s="181">
        <v>2787</v>
      </c>
      <c r="H32" s="182">
        <v>2039</v>
      </c>
      <c r="I32" s="181">
        <v>3827</v>
      </c>
      <c r="J32" s="182">
        <v>4223</v>
      </c>
      <c r="K32" s="181">
        <v>1271</v>
      </c>
      <c r="L32" s="316"/>
    </row>
    <row r="33" spans="1:12" ht="21" customHeight="1" thickBot="1">
      <c r="A33" s="11" t="s">
        <v>55</v>
      </c>
      <c r="B33" s="183">
        <f t="shared" si="1"/>
        <v>20855</v>
      </c>
      <c r="C33" s="181">
        <v>518</v>
      </c>
      <c r="D33" s="182">
        <v>9180</v>
      </c>
      <c r="E33" s="181">
        <v>3878</v>
      </c>
      <c r="F33" s="182">
        <v>1777</v>
      </c>
      <c r="G33" s="181">
        <v>1067</v>
      </c>
      <c r="H33" s="182">
        <v>731</v>
      </c>
      <c r="I33" s="181">
        <v>1554</v>
      </c>
      <c r="J33" s="182">
        <v>1654</v>
      </c>
      <c r="K33" s="181">
        <v>496</v>
      </c>
      <c r="L33" s="316"/>
    </row>
    <row r="34" spans="1:12" ht="21" customHeight="1" thickBot="1">
      <c r="A34" s="11" t="s">
        <v>56</v>
      </c>
      <c r="B34" s="183">
        <f t="shared" si="1"/>
        <v>11442</v>
      </c>
      <c r="C34" s="181">
        <v>159</v>
      </c>
      <c r="D34" s="182">
        <v>4747</v>
      </c>
      <c r="E34" s="181">
        <v>1912</v>
      </c>
      <c r="F34" s="182">
        <v>981</v>
      </c>
      <c r="G34" s="181">
        <v>595</v>
      </c>
      <c r="H34" s="182">
        <v>439</v>
      </c>
      <c r="I34" s="181">
        <v>998</v>
      </c>
      <c r="J34" s="182">
        <v>1259</v>
      </c>
      <c r="K34" s="181">
        <v>352</v>
      </c>
      <c r="L34" s="316"/>
    </row>
    <row r="35" spans="1:12" ht="21" customHeight="1" thickBot="1">
      <c r="A35" s="11" t="s">
        <v>7</v>
      </c>
      <c r="B35" s="183">
        <f t="shared" si="1"/>
        <v>46708</v>
      </c>
      <c r="C35" s="181">
        <v>1214</v>
      </c>
      <c r="D35" s="182">
        <v>25399</v>
      </c>
      <c r="E35" s="181">
        <v>8914</v>
      </c>
      <c r="F35" s="182">
        <v>3726</v>
      </c>
      <c r="G35" s="181">
        <v>1843</v>
      </c>
      <c r="H35" s="182">
        <v>1152</v>
      </c>
      <c r="I35" s="181">
        <v>1975</v>
      </c>
      <c r="J35" s="182">
        <v>2026</v>
      </c>
      <c r="K35" s="181">
        <v>459</v>
      </c>
      <c r="L35" s="316"/>
    </row>
    <row r="36" spans="1:12" ht="21" customHeight="1" thickBot="1">
      <c r="A36" s="11" t="s">
        <v>57</v>
      </c>
      <c r="B36" s="183">
        <f t="shared" si="1"/>
        <v>41349</v>
      </c>
      <c r="C36" s="181">
        <v>995</v>
      </c>
      <c r="D36" s="182">
        <v>16641</v>
      </c>
      <c r="E36" s="181">
        <v>7821</v>
      </c>
      <c r="F36" s="182">
        <v>4223</v>
      </c>
      <c r="G36" s="181">
        <v>2631</v>
      </c>
      <c r="H36" s="182">
        <v>1837</v>
      </c>
      <c r="I36" s="181">
        <v>3402</v>
      </c>
      <c r="J36" s="182">
        <v>3015</v>
      </c>
      <c r="K36" s="181">
        <v>784</v>
      </c>
      <c r="L36" s="316"/>
    </row>
    <row r="37" spans="1:12" ht="21" customHeight="1" thickBot="1">
      <c r="A37" s="11" t="s">
        <v>8</v>
      </c>
      <c r="B37" s="183">
        <f t="shared" si="1"/>
        <v>18915</v>
      </c>
      <c r="C37" s="181">
        <v>307</v>
      </c>
      <c r="D37" s="182">
        <v>7048</v>
      </c>
      <c r="E37" s="181">
        <v>3912</v>
      </c>
      <c r="F37" s="182">
        <v>2146</v>
      </c>
      <c r="G37" s="181">
        <v>1161</v>
      </c>
      <c r="H37" s="182">
        <v>789</v>
      </c>
      <c r="I37" s="181">
        <v>1520</v>
      </c>
      <c r="J37" s="182">
        <v>1609</v>
      </c>
      <c r="K37" s="181">
        <v>423</v>
      </c>
      <c r="L37" s="316"/>
    </row>
    <row r="38" spans="1:12" ht="21" customHeight="1" thickBot="1">
      <c r="A38" s="11" t="s">
        <v>9</v>
      </c>
      <c r="B38" s="183">
        <f t="shared" si="1"/>
        <v>100490</v>
      </c>
      <c r="C38" s="181">
        <v>1734</v>
      </c>
      <c r="D38" s="182">
        <v>62368</v>
      </c>
      <c r="E38" s="181">
        <v>15647</v>
      </c>
      <c r="F38" s="182">
        <v>6106</v>
      </c>
      <c r="G38" s="181">
        <v>3352</v>
      </c>
      <c r="H38" s="182">
        <v>2069</v>
      </c>
      <c r="I38" s="181">
        <v>4052</v>
      </c>
      <c r="J38" s="182">
        <v>4126</v>
      </c>
      <c r="K38" s="181">
        <v>1036</v>
      </c>
      <c r="L38" s="316"/>
    </row>
    <row r="39" spans="1:12" ht="21" customHeight="1" thickBot="1">
      <c r="A39" s="11" t="s">
        <v>58</v>
      </c>
      <c r="B39" s="183">
        <f t="shared" si="1"/>
        <v>23600</v>
      </c>
      <c r="C39" s="181">
        <v>779</v>
      </c>
      <c r="D39" s="182">
        <v>8143</v>
      </c>
      <c r="E39" s="181">
        <v>4372</v>
      </c>
      <c r="F39" s="182">
        <v>2335</v>
      </c>
      <c r="G39" s="181">
        <v>1478</v>
      </c>
      <c r="H39" s="182">
        <v>994</v>
      </c>
      <c r="I39" s="181">
        <v>2255</v>
      </c>
      <c r="J39" s="182">
        <v>2461</v>
      </c>
      <c r="K39" s="181">
        <v>783</v>
      </c>
    </row>
    <row r="40" spans="1:12" ht="21" customHeight="1" thickBot="1">
      <c r="A40" s="11" t="s">
        <v>10</v>
      </c>
      <c r="B40" s="183">
        <f t="shared" si="1"/>
        <v>30027</v>
      </c>
      <c r="C40" s="181">
        <v>630</v>
      </c>
      <c r="D40" s="182">
        <v>6983</v>
      </c>
      <c r="E40" s="181">
        <v>4841</v>
      </c>
      <c r="F40" s="182">
        <v>3518</v>
      </c>
      <c r="G40" s="181">
        <v>2924</v>
      </c>
      <c r="H40" s="182">
        <v>3207</v>
      </c>
      <c r="I40" s="181">
        <v>3782</v>
      </c>
      <c r="J40" s="182">
        <v>3195</v>
      </c>
      <c r="K40" s="181">
        <v>947</v>
      </c>
    </row>
    <row r="41" spans="1:12" ht="21" customHeight="1" thickBot="1">
      <c r="A41" s="11" t="s">
        <v>11</v>
      </c>
      <c r="B41" s="183">
        <f t="shared" si="1"/>
        <v>24333</v>
      </c>
      <c r="C41" s="181">
        <v>541</v>
      </c>
      <c r="D41" s="182">
        <v>9170</v>
      </c>
      <c r="E41" s="181">
        <v>5252</v>
      </c>
      <c r="F41" s="182">
        <v>2897</v>
      </c>
      <c r="G41" s="181">
        <v>1507</v>
      </c>
      <c r="H41" s="182">
        <v>1068</v>
      </c>
      <c r="I41" s="181">
        <v>1823</v>
      </c>
      <c r="J41" s="182">
        <v>1671</v>
      </c>
      <c r="K41" s="181">
        <v>404</v>
      </c>
    </row>
    <row r="42" spans="1:12" ht="21" customHeight="1" thickBot="1">
      <c r="A42" s="11" t="s">
        <v>59</v>
      </c>
      <c r="B42" s="183">
        <f t="shared" si="1"/>
        <v>28477</v>
      </c>
      <c r="C42" s="181">
        <v>1012</v>
      </c>
      <c r="D42" s="182">
        <v>9862</v>
      </c>
      <c r="E42" s="181">
        <v>5220</v>
      </c>
      <c r="F42" s="182">
        <v>2868</v>
      </c>
      <c r="G42" s="181">
        <v>1851</v>
      </c>
      <c r="H42" s="182">
        <v>1260</v>
      </c>
      <c r="I42" s="181">
        <v>2777</v>
      </c>
      <c r="J42" s="182">
        <v>2823</v>
      </c>
      <c r="K42" s="181">
        <v>804</v>
      </c>
    </row>
    <row r="43" spans="1:12">
      <c r="A43" s="1090" t="s">
        <v>415</v>
      </c>
      <c r="B43" s="1090"/>
      <c r="C43" s="1090"/>
      <c r="D43" s="1090"/>
      <c r="E43" s="1090"/>
      <c r="F43" s="1090"/>
    </row>
  </sheetData>
  <mergeCells count="2">
    <mergeCell ref="A1:K1"/>
    <mergeCell ref="A43:F43"/>
  </mergeCells>
  <printOptions horizontalCentered="1" verticalCentered="1"/>
  <pageMargins left="0.39370078740157483" right="0.59055118110236227" top="0.19685039370078741" bottom="0.39370078740157483" header="0" footer="0"/>
  <pageSetup paperSize="9" scale="77" orientation="portrait" r:id="rId1"/>
  <headerFooter alignWithMargins="0"/>
  <colBreaks count="1" manualBreakCount="1">
    <brk id="11" max="1048575" man="1"/>
  </colBreak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5C9B2-143E-4E9A-BA6B-41311D2252F6}">
  <sheetPr>
    <tabColor rgb="FF9999FF"/>
    <pageSetUpPr fitToPage="1"/>
  </sheetPr>
  <dimension ref="A1:V44"/>
  <sheetViews>
    <sheetView rightToLeft="1" view="pageBreakPreview" zoomScale="60" zoomScaleNormal="100" workbookViewId="0">
      <selection sqref="A1:O1"/>
    </sheetView>
  </sheetViews>
  <sheetFormatPr defaultColWidth="10.140625" defaultRowHeight="18"/>
  <cols>
    <col min="1" max="1" width="19.7109375" style="192" customWidth="1"/>
    <col min="2" max="2" width="11.5703125" style="192" bestFit="1" customWidth="1"/>
    <col min="3" max="3" width="8.7109375" style="191" bestFit="1" customWidth="1"/>
    <col min="4" max="4" width="10.5703125" style="191" bestFit="1" customWidth="1"/>
    <col min="5" max="5" width="7" style="191" bestFit="1" customWidth="1"/>
    <col min="6" max="6" width="11.5703125" style="191" bestFit="1" customWidth="1"/>
    <col min="7" max="7" width="8.7109375" style="191" bestFit="1" customWidth="1"/>
    <col min="8" max="8" width="10.140625" style="191" bestFit="1" customWidth="1"/>
    <col min="9" max="9" width="10.5703125" style="191" bestFit="1" customWidth="1"/>
    <col min="10" max="10" width="7" style="191" bestFit="1" customWidth="1"/>
    <col min="11" max="12" width="11.5703125" style="191" bestFit="1" customWidth="1"/>
    <col min="13" max="13" width="13.28515625" style="191" bestFit="1" customWidth="1"/>
    <col min="14" max="14" width="10.5703125" style="191" bestFit="1" customWidth="1"/>
    <col min="15" max="15" width="10.140625" style="191" customWidth="1"/>
    <col min="16" max="229" width="10.140625" style="191"/>
    <col min="230" max="230" width="19.7109375" style="191" customWidth="1"/>
    <col min="231" max="231" width="10" style="191" customWidth="1"/>
    <col min="232" max="239" width="7.7109375" style="191" customWidth="1"/>
    <col min="240" max="240" width="8.28515625" style="191" customWidth="1"/>
    <col min="241" max="485" width="10.140625" style="191"/>
    <col min="486" max="486" width="19.7109375" style="191" customWidth="1"/>
    <col min="487" max="487" width="10" style="191" customWidth="1"/>
    <col min="488" max="495" width="7.7109375" style="191" customWidth="1"/>
    <col min="496" max="496" width="8.28515625" style="191" customWidth="1"/>
    <col min="497" max="741" width="10.140625" style="191"/>
    <col min="742" max="742" width="19.7109375" style="191" customWidth="1"/>
    <col min="743" max="743" width="10" style="191" customWidth="1"/>
    <col min="744" max="751" width="7.7109375" style="191" customWidth="1"/>
    <col min="752" max="752" width="8.28515625" style="191" customWidth="1"/>
    <col min="753" max="997" width="10.140625" style="191"/>
    <col min="998" max="998" width="19.7109375" style="191" customWidth="1"/>
    <col min="999" max="999" width="10" style="191" customWidth="1"/>
    <col min="1000" max="1007" width="7.7109375" style="191" customWidth="1"/>
    <col min="1008" max="1008" width="8.28515625" style="191" customWidth="1"/>
    <col min="1009" max="1253" width="10.140625" style="191"/>
    <col min="1254" max="1254" width="19.7109375" style="191" customWidth="1"/>
    <col min="1255" max="1255" width="10" style="191" customWidth="1"/>
    <col min="1256" max="1263" width="7.7109375" style="191" customWidth="1"/>
    <col min="1264" max="1264" width="8.28515625" style="191" customWidth="1"/>
    <col min="1265" max="1509" width="10.140625" style="191"/>
    <col min="1510" max="1510" width="19.7109375" style="191" customWidth="1"/>
    <col min="1511" max="1511" width="10" style="191" customWidth="1"/>
    <col min="1512" max="1519" width="7.7109375" style="191" customWidth="1"/>
    <col min="1520" max="1520" width="8.28515625" style="191" customWidth="1"/>
    <col min="1521" max="1765" width="10.140625" style="191"/>
    <col min="1766" max="1766" width="19.7109375" style="191" customWidth="1"/>
    <col min="1767" max="1767" width="10" style="191" customWidth="1"/>
    <col min="1768" max="1775" width="7.7109375" style="191" customWidth="1"/>
    <col min="1776" max="1776" width="8.28515625" style="191" customWidth="1"/>
    <col min="1777" max="2021" width="10.140625" style="191"/>
    <col min="2022" max="2022" width="19.7109375" style="191" customWidth="1"/>
    <col min="2023" max="2023" width="10" style="191" customWidth="1"/>
    <col min="2024" max="2031" width="7.7109375" style="191" customWidth="1"/>
    <col min="2032" max="2032" width="8.28515625" style="191" customWidth="1"/>
    <col min="2033" max="2277" width="10.140625" style="191"/>
    <col min="2278" max="2278" width="19.7109375" style="191" customWidth="1"/>
    <col min="2279" max="2279" width="10" style="191" customWidth="1"/>
    <col min="2280" max="2287" width="7.7109375" style="191" customWidth="1"/>
    <col min="2288" max="2288" width="8.28515625" style="191" customWidth="1"/>
    <col min="2289" max="2533" width="10.140625" style="191"/>
    <col min="2534" max="2534" width="19.7109375" style="191" customWidth="1"/>
    <col min="2535" max="2535" width="10" style="191" customWidth="1"/>
    <col min="2536" max="2543" width="7.7109375" style="191" customWidth="1"/>
    <col min="2544" max="2544" width="8.28515625" style="191" customWidth="1"/>
    <col min="2545" max="2789" width="10.140625" style="191"/>
    <col min="2790" max="2790" width="19.7109375" style="191" customWidth="1"/>
    <col min="2791" max="2791" width="10" style="191" customWidth="1"/>
    <col min="2792" max="2799" width="7.7109375" style="191" customWidth="1"/>
    <col min="2800" max="2800" width="8.28515625" style="191" customWidth="1"/>
    <col min="2801" max="3045" width="10.140625" style="191"/>
    <col min="3046" max="3046" width="19.7109375" style="191" customWidth="1"/>
    <col min="3047" max="3047" width="10" style="191" customWidth="1"/>
    <col min="3048" max="3055" width="7.7109375" style="191" customWidth="1"/>
    <col min="3056" max="3056" width="8.28515625" style="191" customWidth="1"/>
    <col min="3057" max="3301" width="10.140625" style="191"/>
    <col min="3302" max="3302" width="19.7109375" style="191" customWidth="1"/>
    <col min="3303" max="3303" width="10" style="191" customWidth="1"/>
    <col min="3304" max="3311" width="7.7109375" style="191" customWidth="1"/>
    <col min="3312" max="3312" width="8.28515625" style="191" customWidth="1"/>
    <col min="3313" max="3557" width="10.140625" style="191"/>
    <col min="3558" max="3558" width="19.7109375" style="191" customWidth="1"/>
    <col min="3559" max="3559" width="10" style="191" customWidth="1"/>
    <col min="3560" max="3567" width="7.7109375" style="191" customWidth="1"/>
    <col min="3568" max="3568" width="8.28515625" style="191" customWidth="1"/>
    <col min="3569" max="3813" width="10.140625" style="191"/>
    <col min="3814" max="3814" width="19.7109375" style="191" customWidth="1"/>
    <col min="3815" max="3815" width="10" style="191" customWidth="1"/>
    <col min="3816" max="3823" width="7.7109375" style="191" customWidth="1"/>
    <col min="3824" max="3824" width="8.28515625" style="191" customWidth="1"/>
    <col min="3825" max="4069" width="10.140625" style="191"/>
    <col min="4070" max="4070" width="19.7109375" style="191" customWidth="1"/>
    <col min="4071" max="4071" width="10" style="191" customWidth="1"/>
    <col min="4072" max="4079" width="7.7109375" style="191" customWidth="1"/>
    <col min="4080" max="4080" width="8.28515625" style="191" customWidth="1"/>
    <col min="4081" max="4325" width="10.140625" style="191"/>
    <col min="4326" max="4326" width="19.7109375" style="191" customWidth="1"/>
    <col min="4327" max="4327" width="10" style="191" customWidth="1"/>
    <col min="4328" max="4335" width="7.7109375" style="191" customWidth="1"/>
    <col min="4336" max="4336" width="8.28515625" style="191" customWidth="1"/>
    <col min="4337" max="4581" width="10.140625" style="191"/>
    <col min="4582" max="4582" width="19.7109375" style="191" customWidth="1"/>
    <col min="4583" max="4583" width="10" style="191" customWidth="1"/>
    <col min="4584" max="4591" width="7.7109375" style="191" customWidth="1"/>
    <col min="4592" max="4592" width="8.28515625" style="191" customWidth="1"/>
    <col min="4593" max="4837" width="10.140625" style="191"/>
    <col min="4838" max="4838" width="19.7109375" style="191" customWidth="1"/>
    <col min="4839" max="4839" width="10" style="191" customWidth="1"/>
    <col min="4840" max="4847" width="7.7109375" style="191" customWidth="1"/>
    <col min="4848" max="4848" width="8.28515625" style="191" customWidth="1"/>
    <col min="4849" max="5093" width="10.140625" style="191"/>
    <col min="5094" max="5094" width="19.7109375" style="191" customWidth="1"/>
    <col min="5095" max="5095" width="10" style="191" customWidth="1"/>
    <col min="5096" max="5103" width="7.7109375" style="191" customWidth="1"/>
    <col min="5104" max="5104" width="8.28515625" style="191" customWidth="1"/>
    <col min="5105" max="5349" width="10.140625" style="191"/>
    <col min="5350" max="5350" width="19.7109375" style="191" customWidth="1"/>
    <col min="5351" max="5351" width="10" style="191" customWidth="1"/>
    <col min="5352" max="5359" width="7.7109375" style="191" customWidth="1"/>
    <col min="5360" max="5360" width="8.28515625" style="191" customWidth="1"/>
    <col min="5361" max="5605" width="10.140625" style="191"/>
    <col min="5606" max="5606" width="19.7109375" style="191" customWidth="1"/>
    <col min="5607" max="5607" width="10" style="191" customWidth="1"/>
    <col min="5608" max="5615" width="7.7109375" style="191" customWidth="1"/>
    <col min="5616" max="5616" width="8.28515625" style="191" customWidth="1"/>
    <col min="5617" max="5861" width="10.140625" style="191"/>
    <col min="5862" max="5862" width="19.7109375" style="191" customWidth="1"/>
    <col min="5863" max="5863" width="10" style="191" customWidth="1"/>
    <col min="5864" max="5871" width="7.7109375" style="191" customWidth="1"/>
    <col min="5872" max="5872" width="8.28515625" style="191" customWidth="1"/>
    <col min="5873" max="6117" width="10.140625" style="191"/>
    <col min="6118" max="6118" width="19.7109375" style="191" customWidth="1"/>
    <col min="6119" max="6119" width="10" style="191" customWidth="1"/>
    <col min="6120" max="6127" width="7.7109375" style="191" customWidth="1"/>
    <col min="6128" max="6128" width="8.28515625" style="191" customWidth="1"/>
    <col min="6129" max="6373" width="10.140625" style="191"/>
    <col min="6374" max="6374" width="19.7109375" style="191" customWidth="1"/>
    <col min="6375" max="6375" width="10" style="191" customWidth="1"/>
    <col min="6376" max="6383" width="7.7109375" style="191" customWidth="1"/>
    <col min="6384" max="6384" width="8.28515625" style="191" customWidth="1"/>
    <col min="6385" max="6629" width="10.140625" style="191"/>
    <col min="6630" max="6630" width="19.7109375" style="191" customWidth="1"/>
    <col min="6631" max="6631" width="10" style="191" customWidth="1"/>
    <col min="6632" max="6639" width="7.7109375" style="191" customWidth="1"/>
    <col min="6640" max="6640" width="8.28515625" style="191" customWidth="1"/>
    <col min="6641" max="6885" width="10.140625" style="191"/>
    <col min="6886" max="6886" width="19.7109375" style="191" customWidth="1"/>
    <col min="6887" max="6887" width="10" style="191" customWidth="1"/>
    <col min="6888" max="6895" width="7.7109375" style="191" customWidth="1"/>
    <col min="6896" max="6896" width="8.28515625" style="191" customWidth="1"/>
    <col min="6897" max="7141" width="10.140625" style="191"/>
    <col min="7142" max="7142" width="19.7109375" style="191" customWidth="1"/>
    <col min="7143" max="7143" width="10" style="191" customWidth="1"/>
    <col min="7144" max="7151" width="7.7109375" style="191" customWidth="1"/>
    <col min="7152" max="7152" width="8.28515625" style="191" customWidth="1"/>
    <col min="7153" max="7397" width="10.140625" style="191"/>
    <col min="7398" max="7398" width="19.7109375" style="191" customWidth="1"/>
    <col min="7399" max="7399" width="10" style="191" customWidth="1"/>
    <col min="7400" max="7407" width="7.7109375" style="191" customWidth="1"/>
    <col min="7408" max="7408" width="8.28515625" style="191" customWidth="1"/>
    <col min="7409" max="7653" width="10.140625" style="191"/>
    <col min="7654" max="7654" width="19.7109375" style="191" customWidth="1"/>
    <col min="7655" max="7655" width="10" style="191" customWidth="1"/>
    <col min="7656" max="7663" width="7.7109375" style="191" customWidth="1"/>
    <col min="7664" max="7664" width="8.28515625" style="191" customWidth="1"/>
    <col min="7665" max="7909" width="10.140625" style="191"/>
    <col min="7910" max="7910" width="19.7109375" style="191" customWidth="1"/>
    <col min="7911" max="7911" width="10" style="191" customWidth="1"/>
    <col min="7912" max="7919" width="7.7109375" style="191" customWidth="1"/>
    <col min="7920" max="7920" width="8.28515625" style="191" customWidth="1"/>
    <col min="7921" max="8165" width="10.140625" style="191"/>
    <col min="8166" max="8166" width="19.7109375" style="191" customWidth="1"/>
    <col min="8167" max="8167" width="10" style="191" customWidth="1"/>
    <col min="8168" max="8175" width="7.7109375" style="191" customWidth="1"/>
    <col min="8176" max="8176" width="8.28515625" style="191" customWidth="1"/>
    <col min="8177" max="8421" width="10.140625" style="191"/>
    <col min="8422" max="8422" width="19.7109375" style="191" customWidth="1"/>
    <col min="8423" max="8423" width="10" style="191" customWidth="1"/>
    <col min="8424" max="8431" width="7.7109375" style="191" customWidth="1"/>
    <col min="8432" max="8432" width="8.28515625" style="191" customWidth="1"/>
    <col min="8433" max="8677" width="10.140625" style="191"/>
    <col min="8678" max="8678" width="19.7109375" style="191" customWidth="1"/>
    <col min="8679" max="8679" width="10" style="191" customWidth="1"/>
    <col min="8680" max="8687" width="7.7109375" style="191" customWidth="1"/>
    <col min="8688" max="8688" width="8.28515625" style="191" customWidth="1"/>
    <col min="8689" max="8933" width="10.140625" style="191"/>
    <col min="8934" max="8934" width="19.7109375" style="191" customWidth="1"/>
    <col min="8935" max="8935" width="10" style="191" customWidth="1"/>
    <col min="8936" max="8943" width="7.7109375" style="191" customWidth="1"/>
    <col min="8944" max="8944" width="8.28515625" style="191" customWidth="1"/>
    <col min="8945" max="9189" width="10.140625" style="191"/>
    <col min="9190" max="9190" width="19.7109375" style="191" customWidth="1"/>
    <col min="9191" max="9191" width="10" style="191" customWidth="1"/>
    <col min="9192" max="9199" width="7.7109375" style="191" customWidth="1"/>
    <col min="9200" max="9200" width="8.28515625" style="191" customWidth="1"/>
    <col min="9201" max="9445" width="10.140625" style="191"/>
    <col min="9446" max="9446" width="19.7109375" style="191" customWidth="1"/>
    <col min="9447" max="9447" width="10" style="191" customWidth="1"/>
    <col min="9448" max="9455" width="7.7109375" style="191" customWidth="1"/>
    <col min="9456" max="9456" width="8.28515625" style="191" customWidth="1"/>
    <col min="9457" max="9701" width="10.140625" style="191"/>
    <col min="9702" max="9702" width="19.7109375" style="191" customWidth="1"/>
    <col min="9703" max="9703" width="10" style="191" customWidth="1"/>
    <col min="9704" max="9711" width="7.7109375" style="191" customWidth="1"/>
    <col min="9712" max="9712" width="8.28515625" style="191" customWidth="1"/>
    <col min="9713" max="9957" width="10.140625" style="191"/>
    <col min="9958" max="9958" width="19.7109375" style="191" customWidth="1"/>
    <col min="9959" max="9959" width="10" style="191" customWidth="1"/>
    <col min="9960" max="9967" width="7.7109375" style="191" customWidth="1"/>
    <col min="9968" max="9968" width="8.28515625" style="191" customWidth="1"/>
    <col min="9969" max="10213" width="10.140625" style="191"/>
    <col min="10214" max="10214" width="19.7109375" style="191" customWidth="1"/>
    <col min="10215" max="10215" width="10" style="191" customWidth="1"/>
    <col min="10216" max="10223" width="7.7109375" style="191" customWidth="1"/>
    <col min="10224" max="10224" width="8.28515625" style="191" customWidth="1"/>
    <col min="10225" max="10469" width="10.140625" style="191"/>
    <col min="10470" max="10470" width="19.7109375" style="191" customWidth="1"/>
    <col min="10471" max="10471" width="10" style="191" customWidth="1"/>
    <col min="10472" max="10479" width="7.7109375" style="191" customWidth="1"/>
    <col min="10480" max="10480" width="8.28515625" style="191" customWidth="1"/>
    <col min="10481" max="10725" width="10.140625" style="191"/>
    <col min="10726" max="10726" width="19.7109375" style="191" customWidth="1"/>
    <col min="10727" max="10727" width="10" style="191" customWidth="1"/>
    <col min="10728" max="10735" width="7.7109375" style="191" customWidth="1"/>
    <col min="10736" max="10736" width="8.28515625" style="191" customWidth="1"/>
    <col min="10737" max="10981" width="10.140625" style="191"/>
    <col min="10982" max="10982" width="19.7109375" style="191" customWidth="1"/>
    <col min="10983" max="10983" width="10" style="191" customWidth="1"/>
    <col min="10984" max="10991" width="7.7109375" style="191" customWidth="1"/>
    <col min="10992" max="10992" width="8.28515625" style="191" customWidth="1"/>
    <col min="10993" max="11237" width="10.140625" style="191"/>
    <col min="11238" max="11238" width="19.7109375" style="191" customWidth="1"/>
    <col min="11239" max="11239" width="10" style="191" customWidth="1"/>
    <col min="11240" max="11247" width="7.7109375" style="191" customWidth="1"/>
    <col min="11248" max="11248" width="8.28515625" style="191" customWidth="1"/>
    <col min="11249" max="11493" width="10.140625" style="191"/>
    <col min="11494" max="11494" width="19.7109375" style="191" customWidth="1"/>
    <col min="11495" max="11495" width="10" style="191" customWidth="1"/>
    <col min="11496" max="11503" width="7.7109375" style="191" customWidth="1"/>
    <col min="11504" max="11504" width="8.28515625" style="191" customWidth="1"/>
    <col min="11505" max="11749" width="10.140625" style="191"/>
    <col min="11750" max="11750" width="19.7109375" style="191" customWidth="1"/>
    <col min="11751" max="11751" width="10" style="191" customWidth="1"/>
    <col min="11752" max="11759" width="7.7109375" style="191" customWidth="1"/>
    <col min="11760" max="11760" width="8.28515625" style="191" customWidth="1"/>
    <col min="11761" max="12005" width="10.140625" style="191"/>
    <col min="12006" max="12006" width="19.7109375" style="191" customWidth="1"/>
    <col min="12007" max="12007" width="10" style="191" customWidth="1"/>
    <col min="12008" max="12015" width="7.7109375" style="191" customWidth="1"/>
    <col min="12016" max="12016" width="8.28515625" style="191" customWidth="1"/>
    <col min="12017" max="12261" width="10.140625" style="191"/>
    <col min="12262" max="12262" width="19.7109375" style="191" customWidth="1"/>
    <col min="12263" max="12263" width="10" style="191" customWidth="1"/>
    <col min="12264" max="12271" width="7.7109375" style="191" customWidth="1"/>
    <col min="12272" max="12272" width="8.28515625" style="191" customWidth="1"/>
    <col min="12273" max="12517" width="10.140625" style="191"/>
    <col min="12518" max="12518" width="19.7109375" style="191" customWidth="1"/>
    <col min="12519" max="12519" width="10" style="191" customWidth="1"/>
    <col min="12520" max="12527" width="7.7109375" style="191" customWidth="1"/>
    <col min="12528" max="12528" width="8.28515625" style="191" customWidth="1"/>
    <col min="12529" max="12773" width="10.140625" style="191"/>
    <col min="12774" max="12774" width="19.7109375" style="191" customWidth="1"/>
    <col min="12775" max="12775" width="10" style="191" customWidth="1"/>
    <col min="12776" max="12783" width="7.7109375" style="191" customWidth="1"/>
    <col min="12784" max="12784" width="8.28515625" style="191" customWidth="1"/>
    <col min="12785" max="13029" width="10.140625" style="191"/>
    <col min="13030" max="13030" width="19.7109375" style="191" customWidth="1"/>
    <col min="13031" max="13031" width="10" style="191" customWidth="1"/>
    <col min="13032" max="13039" width="7.7109375" style="191" customWidth="1"/>
    <col min="13040" max="13040" width="8.28515625" style="191" customWidth="1"/>
    <col min="13041" max="13285" width="10.140625" style="191"/>
    <col min="13286" max="13286" width="19.7109375" style="191" customWidth="1"/>
    <col min="13287" max="13287" width="10" style="191" customWidth="1"/>
    <col min="13288" max="13295" width="7.7109375" style="191" customWidth="1"/>
    <col min="13296" max="13296" width="8.28515625" style="191" customWidth="1"/>
    <col min="13297" max="13541" width="10.140625" style="191"/>
    <col min="13542" max="13542" width="19.7109375" style="191" customWidth="1"/>
    <col min="13543" max="13543" width="10" style="191" customWidth="1"/>
    <col min="13544" max="13551" width="7.7109375" style="191" customWidth="1"/>
    <col min="13552" max="13552" width="8.28515625" style="191" customWidth="1"/>
    <col min="13553" max="13797" width="10.140625" style="191"/>
    <col min="13798" max="13798" width="19.7109375" style="191" customWidth="1"/>
    <col min="13799" max="13799" width="10" style="191" customWidth="1"/>
    <col min="13800" max="13807" width="7.7109375" style="191" customWidth="1"/>
    <col min="13808" max="13808" width="8.28515625" style="191" customWidth="1"/>
    <col min="13809" max="14053" width="10.140625" style="191"/>
    <col min="14054" max="14054" width="19.7109375" style="191" customWidth="1"/>
    <col min="14055" max="14055" width="10" style="191" customWidth="1"/>
    <col min="14056" max="14063" width="7.7109375" style="191" customWidth="1"/>
    <col min="14064" max="14064" width="8.28515625" style="191" customWidth="1"/>
    <col min="14065" max="14309" width="10.140625" style="191"/>
    <col min="14310" max="14310" width="19.7109375" style="191" customWidth="1"/>
    <col min="14311" max="14311" width="10" style="191" customWidth="1"/>
    <col min="14312" max="14319" width="7.7109375" style="191" customWidth="1"/>
    <col min="14320" max="14320" width="8.28515625" style="191" customWidth="1"/>
    <col min="14321" max="14565" width="10.140625" style="191"/>
    <col min="14566" max="14566" width="19.7109375" style="191" customWidth="1"/>
    <col min="14567" max="14567" width="10" style="191" customWidth="1"/>
    <col min="14568" max="14575" width="7.7109375" style="191" customWidth="1"/>
    <col min="14576" max="14576" width="8.28515625" style="191" customWidth="1"/>
    <col min="14577" max="14821" width="10.140625" style="191"/>
    <col min="14822" max="14822" width="19.7109375" style="191" customWidth="1"/>
    <col min="14823" max="14823" width="10" style="191" customWidth="1"/>
    <col min="14824" max="14831" width="7.7109375" style="191" customWidth="1"/>
    <col min="14832" max="14832" width="8.28515625" style="191" customWidth="1"/>
    <col min="14833" max="15077" width="10.140625" style="191"/>
    <col min="15078" max="15078" width="19.7109375" style="191" customWidth="1"/>
    <col min="15079" max="15079" width="10" style="191" customWidth="1"/>
    <col min="15080" max="15087" width="7.7109375" style="191" customWidth="1"/>
    <col min="15088" max="15088" width="8.28515625" style="191" customWidth="1"/>
    <col min="15089" max="15333" width="10.140625" style="191"/>
    <col min="15334" max="15334" width="19.7109375" style="191" customWidth="1"/>
    <col min="15335" max="15335" width="10" style="191" customWidth="1"/>
    <col min="15336" max="15343" width="7.7109375" style="191" customWidth="1"/>
    <col min="15344" max="15344" width="8.28515625" style="191" customWidth="1"/>
    <col min="15345" max="15589" width="10.140625" style="191"/>
    <col min="15590" max="15590" width="19.7109375" style="191" customWidth="1"/>
    <col min="15591" max="15591" width="10" style="191" customWidth="1"/>
    <col min="15592" max="15599" width="7.7109375" style="191" customWidth="1"/>
    <col min="15600" max="15600" width="8.28515625" style="191" customWidth="1"/>
    <col min="15601" max="15845" width="10.140625" style="191"/>
    <col min="15846" max="15846" width="19.7109375" style="191" customWidth="1"/>
    <col min="15847" max="15847" width="10" style="191" customWidth="1"/>
    <col min="15848" max="15855" width="7.7109375" style="191" customWidth="1"/>
    <col min="15856" max="15856" width="8.28515625" style="191" customWidth="1"/>
    <col min="15857" max="16101" width="10.140625" style="191"/>
    <col min="16102" max="16102" width="19.7109375" style="191" customWidth="1"/>
    <col min="16103" max="16103" width="10" style="191" customWidth="1"/>
    <col min="16104" max="16111" width="7.7109375" style="191" customWidth="1"/>
    <col min="16112" max="16112" width="8.28515625" style="191" customWidth="1"/>
    <col min="16113" max="16384" width="10.140625" style="191"/>
  </cols>
  <sheetData>
    <row r="1" spans="1:22" ht="34.5" customHeight="1" thickBot="1">
      <c r="A1" s="1017" t="s">
        <v>425</v>
      </c>
      <c r="B1" s="1017"/>
      <c r="C1" s="1017"/>
      <c r="D1" s="1017"/>
      <c r="E1" s="1017"/>
      <c r="F1" s="1017"/>
      <c r="G1" s="1017"/>
      <c r="H1" s="1017"/>
      <c r="I1" s="1017"/>
      <c r="J1" s="1017"/>
      <c r="K1" s="1017"/>
      <c r="L1" s="1017"/>
      <c r="M1" s="1017"/>
      <c r="N1" s="1017"/>
      <c r="O1" s="1017"/>
    </row>
    <row r="2" spans="1:22" ht="20.25" thickBot="1">
      <c r="A2" s="1092" t="s">
        <v>34</v>
      </c>
      <c r="B2" s="1092" t="s">
        <v>40</v>
      </c>
      <c r="C2" s="1094" t="s">
        <v>241</v>
      </c>
      <c r="D2" s="1095"/>
      <c r="E2" s="1095"/>
      <c r="F2" s="1095"/>
      <c r="G2" s="1096"/>
      <c r="H2" s="1094" t="s">
        <v>240</v>
      </c>
      <c r="I2" s="1095"/>
      <c r="J2" s="1095"/>
      <c r="K2" s="1095"/>
      <c r="L2" s="1096"/>
      <c r="M2" s="1094" t="s">
        <v>239</v>
      </c>
      <c r="N2" s="1095"/>
      <c r="O2" s="1097"/>
    </row>
    <row r="3" spans="1:22" ht="32.25" thickBot="1">
      <c r="A3" s="1093"/>
      <c r="B3" s="1093"/>
      <c r="C3" s="197" t="s">
        <v>238</v>
      </c>
      <c r="D3" s="196" t="s">
        <v>237</v>
      </c>
      <c r="E3" s="196" t="s">
        <v>236</v>
      </c>
      <c r="F3" s="196" t="s">
        <v>235</v>
      </c>
      <c r="G3" s="198" t="s">
        <v>32</v>
      </c>
      <c r="H3" s="197" t="s">
        <v>238</v>
      </c>
      <c r="I3" s="196" t="s">
        <v>237</v>
      </c>
      <c r="J3" s="196" t="s">
        <v>236</v>
      </c>
      <c r="K3" s="196" t="s">
        <v>235</v>
      </c>
      <c r="L3" s="198" t="s">
        <v>32</v>
      </c>
      <c r="M3" s="272" t="s">
        <v>416</v>
      </c>
      <c r="N3" s="196" t="s">
        <v>234</v>
      </c>
      <c r="O3" s="195" t="s">
        <v>32</v>
      </c>
      <c r="Q3" s="194"/>
    </row>
    <row r="4" spans="1:22" ht="21">
      <c r="A4" s="4">
        <v>1395</v>
      </c>
      <c r="B4" s="4">
        <f t="shared" ref="B4:B8" si="0">G4+L4+O4</f>
        <v>1200897</v>
      </c>
      <c r="C4" s="4">
        <v>27161</v>
      </c>
      <c r="D4" s="4">
        <v>2218</v>
      </c>
      <c r="E4" s="4">
        <v>485</v>
      </c>
      <c r="F4" s="4">
        <v>11</v>
      </c>
      <c r="G4" s="4">
        <f>SUM(C4:F4)</f>
        <v>29875</v>
      </c>
      <c r="H4" s="4">
        <v>588368</v>
      </c>
      <c r="I4" s="4">
        <v>416921</v>
      </c>
      <c r="J4" s="4">
        <v>174</v>
      </c>
      <c r="K4" s="4">
        <v>5</v>
      </c>
      <c r="L4" s="4">
        <f>SUM(H4:K4)</f>
        <v>1005468</v>
      </c>
      <c r="M4" s="4">
        <v>180</v>
      </c>
      <c r="N4" s="4">
        <v>165374</v>
      </c>
      <c r="O4" s="4">
        <f>N4+M4</f>
        <v>165554</v>
      </c>
    </row>
    <row r="5" spans="1:22" ht="21">
      <c r="A5" s="4">
        <v>1396</v>
      </c>
      <c r="B5" s="4">
        <f t="shared" si="0"/>
        <v>1216188</v>
      </c>
      <c r="C5" s="4">
        <v>28435</v>
      </c>
      <c r="D5" s="4">
        <v>1262</v>
      </c>
      <c r="E5" s="4">
        <v>519</v>
      </c>
      <c r="F5" s="4">
        <v>12</v>
      </c>
      <c r="G5" s="4">
        <f>SUM(C5:F5)</f>
        <v>30228</v>
      </c>
      <c r="H5" s="4">
        <v>590752</v>
      </c>
      <c r="I5" s="4">
        <v>425496</v>
      </c>
      <c r="J5" s="4">
        <v>160</v>
      </c>
      <c r="K5" s="4">
        <v>1</v>
      </c>
      <c r="L5" s="312">
        <f>SUM(H5:K5)</f>
        <v>1016409</v>
      </c>
      <c r="M5" s="4">
        <v>160</v>
      </c>
      <c r="N5" s="4">
        <v>169391</v>
      </c>
      <c r="O5" s="4">
        <f>N5+M5</f>
        <v>169551</v>
      </c>
    </row>
    <row r="6" spans="1:22" ht="21">
      <c r="A6" s="3">
        <v>1397</v>
      </c>
      <c r="B6" s="3">
        <f t="shared" si="0"/>
        <v>1256703</v>
      </c>
      <c r="C6" s="3">
        <v>28502</v>
      </c>
      <c r="D6" s="3">
        <v>907</v>
      </c>
      <c r="E6" s="3">
        <v>515</v>
      </c>
      <c r="F6" s="3">
        <v>10</v>
      </c>
      <c r="G6" s="3">
        <f>SUM(C6:F6)</f>
        <v>29934</v>
      </c>
      <c r="H6" s="3">
        <v>596728</v>
      </c>
      <c r="I6" s="3">
        <v>442722</v>
      </c>
      <c r="J6" s="3">
        <v>143</v>
      </c>
      <c r="K6" s="3">
        <v>0</v>
      </c>
      <c r="L6" s="313">
        <f>SUM(H6:K6)</f>
        <v>1039593</v>
      </c>
      <c r="M6" s="3">
        <v>8</v>
      </c>
      <c r="N6" s="3">
        <v>187168</v>
      </c>
      <c r="O6" s="3">
        <f>N6+M6</f>
        <v>187176</v>
      </c>
    </row>
    <row r="7" spans="1:22" ht="21">
      <c r="A7" s="3">
        <v>1398</v>
      </c>
      <c r="B7" s="3">
        <f t="shared" si="0"/>
        <v>1259918</v>
      </c>
      <c r="C7" s="3">
        <v>28762</v>
      </c>
      <c r="D7" s="3">
        <v>859</v>
      </c>
      <c r="E7" s="3">
        <v>512</v>
      </c>
      <c r="F7" s="3">
        <v>10</v>
      </c>
      <c r="G7" s="3">
        <f>SUM(C7:F7)</f>
        <v>30143</v>
      </c>
      <c r="H7" s="3">
        <v>603274</v>
      </c>
      <c r="I7" s="3">
        <v>461324</v>
      </c>
      <c r="J7" s="3">
        <v>133</v>
      </c>
      <c r="K7" s="3">
        <v>0</v>
      </c>
      <c r="L7" s="313">
        <f>SUM(H7:K7)</f>
        <v>1064731</v>
      </c>
      <c r="M7" s="3">
        <v>0</v>
      </c>
      <c r="N7" s="3">
        <v>165044</v>
      </c>
      <c r="O7" s="3">
        <f>N7+M7</f>
        <v>165044</v>
      </c>
    </row>
    <row r="8" spans="1:22" ht="21">
      <c r="A8" s="3">
        <v>1399</v>
      </c>
      <c r="B8" s="3">
        <f t="shared" si="0"/>
        <v>1245149</v>
      </c>
      <c r="C8" s="3">
        <v>28263</v>
      </c>
      <c r="D8" s="3">
        <v>724</v>
      </c>
      <c r="E8" s="3">
        <v>451</v>
      </c>
      <c r="F8" s="3">
        <v>10</v>
      </c>
      <c r="G8" s="3">
        <f>SUM(C8:F8)</f>
        <v>29448</v>
      </c>
      <c r="H8" s="3">
        <v>600590</v>
      </c>
      <c r="I8" s="3">
        <v>459295</v>
      </c>
      <c r="J8" s="3">
        <v>147</v>
      </c>
      <c r="K8" s="3">
        <v>0</v>
      </c>
      <c r="L8" s="313">
        <f>SUM(H8:K8)</f>
        <v>1060032</v>
      </c>
      <c r="M8" s="3">
        <v>1</v>
      </c>
      <c r="N8" s="3">
        <v>155668</v>
      </c>
      <c r="O8" s="3">
        <f>N8+M8</f>
        <v>155669</v>
      </c>
    </row>
    <row r="9" spans="1:22" ht="21">
      <c r="A9" s="3">
        <v>1400</v>
      </c>
      <c r="B9" s="3">
        <v>1240681</v>
      </c>
      <c r="C9" s="3">
        <v>27708</v>
      </c>
      <c r="D9" s="3">
        <v>621</v>
      </c>
      <c r="E9" s="3">
        <v>438</v>
      </c>
      <c r="F9" s="3">
        <v>1</v>
      </c>
      <c r="G9" s="3">
        <v>28768</v>
      </c>
      <c r="H9" s="3">
        <v>615503</v>
      </c>
      <c r="I9" s="3">
        <v>442869</v>
      </c>
      <c r="J9" s="3">
        <v>140</v>
      </c>
      <c r="K9" s="3">
        <v>0</v>
      </c>
      <c r="L9" s="313">
        <v>1058512</v>
      </c>
      <c r="M9" s="3">
        <v>21</v>
      </c>
      <c r="N9" s="3">
        <v>153380</v>
      </c>
      <c r="O9" s="3">
        <v>153401</v>
      </c>
      <c r="P9" s="194"/>
    </row>
    <row r="10" spans="1:22" ht="21.75" thickBot="1">
      <c r="A10" s="3">
        <v>1401</v>
      </c>
      <c r="B10" s="3">
        <f>SUM(B11:B43)</f>
        <v>1262922</v>
      </c>
      <c r="C10" s="3">
        <f>SUM(C11:C43)</f>
        <v>27409</v>
      </c>
      <c r="D10" s="3">
        <f t="shared" ref="D10:O10" si="1">SUM(D11:D43)</f>
        <v>551</v>
      </c>
      <c r="E10" s="3">
        <f t="shared" si="1"/>
        <v>371</v>
      </c>
      <c r="F10" s="3">
        <f t="shared" si="1"/>
        <v>0</v>
      </c>
      <c r="G10" s="3">
        <f>C10+D10+E10+F10</f>
        <v>28331</v>
      </c>
      <c r="H10" s="3">
        <f t="shared" si="1"/>
        <v>621513</v>
      </c>
      <c r="I10" s="3">
        <f t="shared" si="1"/>
        <v>439156</v>
      </c>
      <c r="J10" s="3">
        <f t="shared" si="1"/>
        <v>188</v>
      </c>
      <c r="K10" s="3">
        <f t="shared" si="1"/>
        <v>0</v>
      </c>
      <c r="L10" s="313">
        <f>H10+I10+J10+K10</f>
        <v>1060857</v>
      </c>
      <c r="M10" s="3">
        <f t="shared" si="1"/>
        <v>76</v>
      </c>
      <c r="N10" s="3">
        <f t="shared" si="1"/>
        <v>173658</v>
      </c>
      <c r="O10" s="3">
        <f t="shared" si="1"/>
        <v>173734</v>
      </c>
      <c r="P10" s="194"/>
      <c r="Q10" s="194"/>
    </row>
    <row r="11" spans="1:22" ht="24.75" thickBot="1">
      <c r="A11" s="5" t="s">
        <v>120</v>
      </c>
      <c r="B11" s="110">
        <f>G11+L11+O11</f>
        <v>51898</v>
      </c>
      <c r="C11" s="93">
        <v>812</v>
      </c>
      <c r="D11" s="246">
        <v>5</v>
      </c>
      <c r="E11" s="93">
        <v>17</v>
      </c>
      <c r="F11" s="246">
        <v>0</v>
      </c>
      <c r="G11" s="93">
        <f>F11+E11+D11+C11</f>
        <v>834</v>
      </c>
      <c r="H11" s="246">
        <v>29194</v>
      </c>
      <c r="I11" s="93">
        <v>14967</v>
      </c>
      <c r="J11" s="246">
        <v>5</v>
      </c>
      <c r="K11" s="93">
        <v>0</v>
      </c>
      <c r="L11" s="142">
        <f t="shared" ref="L11:L43" si="2">H11+I11+J11+K11</f>
        <v>44166</v>
      </c>
      <c r="M11" s="93">
        <v>2</v>
      </c>
      <c r="N11" s="246">
        <v>6896</v>
      </c>
      <c r="O11" s="93">
        <f>N11+M11</f>
        <v>6898</v>
      </c>
      <c r="P11" s="193"/>
      <c r="R11" s="194"/>
      <c r="S11" s="194"/>
      <c r="V11" s="194"/>
    </row>
    <row r="12" spans="1:22" ht="21.75" thickBot="1">
      <c r="A12" s="11" t="s">
        <v>121</v>
      </c>
      <c r="B12" s="3">
        <f t="shared" ref="B12:B43" si="3">G12+L12+O12</f>
        <v>36841</v>
      </c>
      <c r="C12" s="94">
        <v>1871</v>
      </c>
      <c r="D12" s="246">
        <v>15</v>
      </c>
      <c r="E12" s="94">
        <v>18</v>
      </c>
      <c r="F12" s="246">
        <v>0</v>
      </c>
      <c r="G12" s="93">
        <f t="shared" ref="G12:G43" si="4">F12+E12+D12+C12</f>
        <v>1904</v>
      </c>
      <c r="H12" s="246">
        <v>18019</v>
      </c>
      <c r="I12" s="94">
        <v>12784</v>
      </c>
      <c r="J12" s="246">
        <v>1</v>
      </c>
      <c r="K12" s="93">
        <v>0</v>
      </c>
      <c r="L12" s="142">
        <f t="shared" si="2"/>
        <v>30804</v>
      </c>
      <c r="M12" s="94">
        <v>2</v>
      </c>
      <c r="N12" s="246">
        <v>4131</v>
      </c>
      <c r="O12" s="93">
        <f t="shared" ref="O12:O43" si="5">N12+M12</f>
        <v>4133</v>
      </c>
      <c r="R12" s="194"/>
      <c r="S12" s="194"/>
    </row>
    <row r="13" spans="1:22" ht="21.75" thickBot="1">
      <c r="A13" s="11" t="s">
        <v>149</v>
      </c>
      <c r="B13" s="3">
        <f t="shared" si="3"/>
        <v>22517</v>
      </c>
      <c r="C13" s="94">
        <v>955</v>
      </c>
      <c r="D13" s="246">
        <v>28</v>
      </c>
      <c r="E13" s="94">
        <v>9</v>
      </c>
      <c r="F13" s="246">
        <v>0</v>
      </c>
      <c r="G13" s="93">
        <f t="shared" si="4"/>
        <v>992</v>
      </c>
      <c r="H13" s="246">
        <v>6284</v>
      </c>
      <c r="I13" s="94">
        <v>12390</v>
      </c>
      <c r="J13" s="246">
        <v>0</v>
      </c>
      <c r="K13" s="93">
        <v>0</v>
      </c>
      <c r="L13" s="142">
        <f t="shared" si="2"/>
        <v>18674</v>
      </c>
      <c r="M13" s="94">
        <v>1</v>
      </c>
      <c r="N13" s="246">
        <v>2850</v>
      </c>
      <c r="O13" s="93">
        <f t="shared" si="5"/>
        <v>2851</v>
      </c>
      <c r="R13" s="194"/>
      <c r="S13" s="194"/>
    </row>
    <row r="14" spans="1:22" ht="21.75" thickBot="1">
      <c r="A14" s="11" t="s">
        <v>14</v>
      </c>
      <c r="B14" s="3">
        <f t="shared" si="3"/>
        <v>106367</v>
      </c>
      <c r="C14" s="94">
        <v>1250</v>
      </c>
      <c r="D14" s="246">
        <v>32</v>
      </c>
      <c r="E14" s="94">
        <v>24</v>
      </c>
      <c r="F14" s="246">
        <v>0</v>
      </c>
      <c r="G14" s="93">
        <f t="shared" si="4"/>
        <v>1306</v>
      </c>
      <c r="H14" s="246">
        <v>52287</v>
      </c>
      <c r="I14" s="94">
        <v>39907</v>
      </c>
      <c r="J14" s="246">
        <v>5</v>
      </c>
      <c r="K14" s="93">
        <v>0</v>
      </c>
      <c r="L14" s="142">
        <f t="shared" si="2"/>
        <v>92199</v>
      </c>
      <c r="M14" s="94">
        <v>9</v>
      </c>
      <c r="N14" s="246">
        <v>12853</v>
      </c>
      <c r="O14" s="93">
        <f t="shared" si="5"/>
        <v>12862</v>
      </c>
      <c r="R14" s="194"/>
      <c r="S14" s="194"/>
    </row>
    <row r="15" spans="1:22" ht="21.75" thickBot="1">
      <c r="A15" s="11" t="s">
        <v>33</v>
      </c>
      <c r="B15" s="3">
        <f t="shared" si="3"/>
        <v>30512</v>
      </c>
      <c r="C15" s="94">
        <v>247</v>
      </c>
      <c r="D15" s="246">
        <v>2</v>
      </c>
      <c r="E15" s="94">
        <v>2</v>
      </c>
      <c r="F15" s="246">
        <v>0</v>
      </c>
      <c r="G15" s="93">
        <f t="shared" si="4"/>
        <v>251</v>
      </c>
      <c r="H15" s="246">
        <v>20285</v>
      </c>
      <c r="I15" s="94">
        <v>6185</v>
      </c>
      <c r="J15" s="246">
        <v>5</v>
      </c>
      <c r="K15" s="93">
        <v>0</v>
      </c>
      <c r="L15" s="142">
        <f t="shared" si="2"/>
        <v>26475</v>
      </c>
      <c r="M15" s="94">
        <v>0</v>
      </c>
      <c r="N15" s="246">
        <v>3786</v>
      </c>
      <c r="O15" s="93">
        <f t="shared" si="5"/>
        <v>3786</v>
      </c>
      <c r="R15" s="194"/>
      <c r="S15" s="194"/>
    </row>
    <row r="16" spans="1:22" ht="21.75" thickBot="1">
      <c r="A16" s="11" t="s">
        <v>122</v>
      </c>
      <c r="B16" s="3">
        <f t="shared" si="3"/>
        <v>7808</v>
      </c>
      <c r="C16" s="94">
        <v>543</v>
      </c>
      <c r="D16" s="246">
        <v>7</v>
      </c>
      <c r="E16" s="94">
        <v>14</v>
      </c>
      <c r="F16" s="246">
        <v>0</v>
      </c>
      <c r="G16" s="93">
        <f t="shared" si="4"/>
        <v>564</v>
      </c>
      <c r="H16" s="246">
        <v>2722</v>
      </c>
      <c r="I16" s="94">
        <v>2683</v>
      </c>
      <c r="J16" s="246">
        <v>5</v>
      </c>
      <c r="K16" s="93">
        <v>0</v>
      </c>
      <c r="L16" s="142">
        <f t="shared" si="2"/>
        <v>5410</v>
      </c>
      <c r="M16" s="94">
        <v>5</v>
      </c>
      <c r="N16" s="246">
        <v>1829</v>
      </c>
      <c r="O16" s="93">
        <f t="shared" si="5"/>
        <v>1834</v>
      </c>
      <c r="R16" s="194"/>
      <c r="S16" s="194"/>
    </row>
    <row r="17" spans="1:19" ht="21.75" thickBot="1">
      <c r="A17" s="11" t="s">
        <v>16</v>
      </c>
      <c r="B17" s="3">
        <f t="shared" si="3"/>
        <v>20863</v>
      </c>
      <c r="C17" s="94">
        <v>419</v>
      </c>
      <c r="D17" s="246">
        <v>56</v>
      </c>
      <c r="E17" s="94">
        <v>5</v>
      </c>
      <c r="F17" s="246">
        <v>0</v>
      </c>
      <c r="G17" s="93">
        <f t="shared" si="4"/>
        <v>480</v>
      </c>
      <c r="H17" s="246">
        <v>8416</v>
      </c>
      <c r="I17" s="94">
        <v>7546</v>
      </c>
      <c r="J17" s="246">
        <v>3</v>
      </c>
      <c r="K17" s="93">
        <v>0</v>
      </c>
      <c r="L17" s="142">
        <f t="shared" si="2"/>
        <v>15965</v>
      </c>
      <c r="M17" s="94">
        <v>6</v>
      </c>
      <c r="N17" s="246">
        <v>4412</v>
      </c>
      <c r="O17" s="93">
        <f t="shared" si="5"/>
        <v>4418</v>
      </c>
      <c r="R17" s="194"/>
      <c r="S17" s="194"/>
    </row>
    <row r="18" spans="1:19" ht="21.75" thickBot="1">
      <c r="A18" s="11" t="s">
        <v>123</v>
      </c>
      <c r="B18" s="3">
        <f t="shared" si="3"/>
        <v>12028</v>
      </c>
      <c r="C18" s="94">
        <v>444</v>
      </c>
      <c r="D18" s="246">
        <v>2</v>
      </c>
      <c r="E18" s="94">
        <v>0</v>
      </c>
      <c r="F18" s="246">
        <v>0</v>
      </c>
      <c r="G18" s="93">
        <f t="shared" si="4"/>
        <v>446</v>
      </c>
      <c r="H18" s="246">
        <v>5838</v>
      </c>
      <c r="I18" s="94">
        <v>3099</v>
      </c>
      <c r="J18" s="246">
        <v>0</v>
      </c>
      <c r="K18" s="93">
        <v>0</v>
      </c>
      <c r="L18" s="142">
        <f t="shared" si="2"/>
        <v>8937</v>
      </c>
      <c r="M18" s="94">
        <v>1</v>
      </c>
      <c r="N18" s="246">
        <v>2644</v>
      </c>
      <c r="O18" s="93">
        <f t="shared" si="5"/>
        <v>2645</v>
      </c>
      <c r="R18" s="194"/>
      <c r="S18" s="194"/>
    </row>
    <row r="19" spans="1:19" ht="21.75" thickBot="1">
      <c r="A19" s="11" t="s">
        <v>31</v>
      </c>
      <c r="B19" s="3">
        <f t="shared" si="3"/>
        <v>12047</v>
      </c>
      <c r="C19" s="94">
        <v>346</v>
      </c>
      <c r="D19" s="246">
        <v>2</v>
      </c>
      <c r="E19" s="94">
        <v>3</v>
      </c>
      <c r="F19" s="246">
        <v>0</v>
      </c>
      <c r="G19" s="93">
        <f t="shared" si="4"/>
        <v>351</v>
      </c>
      <c r="H19" s="246">
        <v>4693</v>
      </c>
      <c r="I19" s="94">
        <v>4199</v>
      </c>
      <c r="J19" s="246">
        <v>6</v>
      </c>
      <c r="K19" s="93">
        <v>0</v>
      </c>
      <c r="L19" s="142">
        <f t="shared" si="2"/>
        <v>8898</v>
      </c>
      <c r="M19" s="94">
        <v>1</v>
      </c>
      <c r="N19" s="246">
        <v>2797</v>
      </c>
      <c r="O19" s="93">
        <f t="shared" si="5"/>
        <v>2798</v>
      </c>
      <c r="R19" s="194"/>
      <c r="S19" s="194"/>
    </row>
    <row r="20" spans="1:19" ht="21.75" thickBot="1">
      <c r="A20" s="11" t="s">
        <v>30</v>
      </c>
      <c r="B20" s="3">
        <f t="shared" si="3"/>
        <v>86021</v>
      </c>
      <c r="C20" s="94">
        <v>2259</v>
      </c>
      <c r="D20" s="246">
        <v>41</v>
      </c>
      <c r="E20" s="94">
        <v>31</v>
      </c>
      <c r="F20" s="246">
        <v>0</v>
      </c>
      <c r="G20" s="93">
        <f t="shared" si="4"/>
        <v>2331</v>
      </c>
      <c r="H20" s="246">
        <v>39928</v>
      </c>
      <c r="I20" s="94">
        <v>29867</v>
      </c>
      <c r="J20" s="246">
        <v>20</v>
      </c>
      <c r="K20" s="93">
        <v>0</v>
      </c>
      <c r="L20" s="142">
        <f t="shared" si="2"/>
        <v>69815</v>
      </c>
      <c r="M20" s="94">
        <v>2</v>
      </c>
      <c r="N20" s="246">
        <v>13873</v>
      </c>
      <c r="O20" s="93">
        <f t="shared" si="5"/>
        <v>13875</v>
      </c>
      <c r="R20" s="194"/>
      <c r="S20" s="194"/>
    </row>
    <row r="21" spans="1:19" ht="21.75" thickBot="1">
      <c r="A21" s="11" t="s">
        <v>29</v>
      </c>
      <c r="B21" s="3">
        <f t="shared" si="3"/>
        <v>9825</v>
      </c>
      <c r="C21" s="94">
        <v>410</v>
      </c>
      <c r="D21" s="246">
        <v>4</v>
      </c>
      <c r="E21" s="94">
        <v>4</v>
      </c>
      <c r="F21" s="246">
        <v>0</v>
      </c>
      <c r="G21" s="93">
        <f t="shared" si="4"/>
        <v>418</v>
      </c>
      <c r="H21" s="246">
        <v>4618</v>
      </c>
      <c r="I21" s="94">
        <v>2779</v>
      </c>
      <c r="J21" s="246">
        <v>7</v>
      </c>
      <c r="K21" s="93">
        <v>0</v>
      </c>
      <c r="L21" s="142">
        <f t="shared" si="2"/>
        <v>7404</v>
      </c>
      <c r="M21" s="94">
        <v>3</v>
      </c>
      <c r="N21" s="246">
        <v>2000</v>
      </c>
      <c r="O21" s="93">
        <f t="shared" si="5"/>
        <v>2003</v>
      </c>
      <c r="R21" s="194"/>
      <c r="S21" s="194"/>
    </row>
    <row r="22" spans="1:19" ht="21.75" thickBot="1">
      <c r="A22" s="11" t="s">
        <v>17</v>
      </c>
      <c r="B22" s="3">
        <f t="shared" si="3"/>
        <v>79427</v>
      </c>
      <c r="C22" s="93">
        <v>1006</v>
      </c>
      <c r="D22" s="246">
        <v>3</v>
      </c>
      <c r="E22" s="93">
        <v>17</v>
      </c>
      <c r="F22" s="246">
        <v>0</v>
      </c>
      <c r="G22" s="93">
        <f t="shared" si="4"/>
        <v>1026</v>
      </c>
      <c r="H22" s="246">
        <v>28914</v>
      </c>
      <c r="I22" s="93">
        <v>36489</v>
      </c>
      <c r="J22" s="246">
        <v>14</v>
      </c>
      <c r="K22" s="93">
        <v>0</v>
      </c>
      <c r="L22" s="142">
        <f t="shared" si="2"/>
        <v>65417</v>
      </c>
      <c r="M22" s="93">
        <v>9</v>
      </c>
      <c r="N22" s="246">
        <v>12975</v>
      </c>
      <c r="O22" s="93">
        <f t="shared" si="5"/>
        <v>12984</v>
      </c>
      <c r="R22" s="194"/>
      <c r="S22" s="194"/>
    </row>
    <row r="23" spans="1:19" ht="21.75" thickBot="1">
      <c r="A23" s="11" t="s">
        <v>18</v>
      </c>
      <c r="B23" s="3">
        <f t="shared" si="3"/>
        <v>14964</v>
      </c>
      <c r="C23" s="94">
        <v>702</v>
      </c>
      <c r="D23" s="246">
        <v>1</v>
      </c>
      <c r="E23" s="94">
        <v>3</v>
      </c>
      <c r="F23" s="246">
        <v>0</v>
      </c>
      <c r="G23" s="93">
        <f t="shared" si="4"/>
        <v>706</v>
      </c>
      <c r="H23" s="246">
        <v>6809</v>
      </c>
      <c r="I23" s="94">
        <v>4114</v>
      </c>
      <c r="J23" s="246">
        <v>1</v>
      </c>
      <c r="K23" s="93">
        <v>0</v>
      </c>
      <c r="L23" s="142">
        <f t="shared" si="2"/>
        <v>10924</v>
      </c>
      <c r="M23" s="94">
        <v>2</v>
      </c>
      <c r="N23" s="246">
        <v>3332</v>
      </c>
      <c r="O23" s="93">
        <f t="shared" si="5"/>
        <v>3334</v>
      </c>
      <c r="R23" s="194"/>
      <c r="S23" s="194"/>
    </row>
    <row r="24" spans="1:19" ht="21.75" thickBot="1">
      <c r="A24" s="11" t="s">
        <v>19</v>
      </c>
      <c r="B24" s="3">
        <f t="shared" si="3"/>
        <v>16618</v>
      </c>
      <c r="C24" s="94">
        <v>426</v>
      </c>
      <c r="D24" s="246">
        <v>8</v>
      </c>
      <c r="E24" s="94">
        <v>10</v>
      </c>
      <c r="F24" s="246">
        <v>0</v>
      </c>
      <c r="G24" s="93">
        <f t="shared" si="4"/>
        <v>444</v>
      </c>
      <c r="H24" s="246">
        <v>7295</v>
      </c>
      <c r="I24" s="94">
        <v>6460</v>
      </c>
      <c r="J24" s="246">
        <v>1</v>
      </c>
      <c r="K24" s="93">
        <v>0</v>
      </c>
      <c r="L24" s="142">
        <f t="shared" si="2"/>
        <v>13756</v>
      </c>
      <c r="M24" s="94">
        <v>1</v>
      </c>
      <c r="N24" s="246">
        <v>2417</v>
      </c>
      <c r="O24" s="93">
        <f t="shared" si="5"/>
        <v>2418</v>
      </c>
      <c r="R24" s="194"/>
      <c r="S24" s="194"/>
    </row>
    <row r="25" spans="1:19" ht="21.75" thickBot="1">
      <c r="A25" s="11" t="s">
        <v>124</v>
      </c>
      <c r="B25" s="3">
        <f t="shared" si="3"/>
        <v>18048</v>
      </c>
      <c r="C25" s="94">
        <v>1145</v>
      </c>
      <c r="D25" s="246">
        <v>9</v>
      </c>
      <c r="E25" s="94">
        <v>23</v>
      </c>
      <c r="F25" s="246">
        <v>0</v>
      </c>
      <c r="G25" s="93">
        <f t="shared" si="4"/>
        <v>1177</v>
      </c>
      <c r="H25" s="246">
        <v>6684</v>
      </c>
      <c r="I25" s="94">
        <v>6779</v>
      </c>
      <c r="J25" s="246">
        <v>2</v>
      </c>
      <c r="K25" s="93">
        <v>0</v>
      </c>
      <c r="L25" s="142">
        <f t="shared" si="2"/>
        <v>13465</v>
      </c>
      <c r="M25" s="94">
        <v>2</v>
      </c>
      <c r="N25" s="246">
        <v>3404</v>
      </c>
      <c r="O25" s="93">
        <f t="shared" si="5"/>
        <v>3406</v>
      </c>
      <c r="R25" s="194"/>
      <c r="S25" s="194"/>
    </row>
    <row r="26" spans="1:19" ht="21.75" thickBot="1">
      <c r="A26" s="11" t="s">
        <v>49</v>
      </c>
      <c r="B26" s="3">
        <f t="shared" si="3"/>
        <v>99174</v>
      </c>
      <c r="C26" s="94">
        <v>552</v>
      </c>
      <c r="D26" s="246">
        <v>11</v>
      </c>
      <c r="E26" s="94">
        <v>3</v>
      </c>
      <c r="F26" s="246">
        <v>0</v>
      </c>
      <c r="G26" s="93">
        <f t="shared" si="4"/>
        <v>566</v>
      </c>
      <c r="H26" s="246">
        <v>77333</v>
      </c>
      <c r="I26" s="94">
        <v>10484</v>
      </c>
      <c r="J26" s="246">
        <v>17</v>
      </c>
      <c r="K26" s="93">
        <v>0</v>
      </c>
      <c r="L26" s="142">
        <f t="shared" si="2"/>
        <v>87834</v>
      </c>
      <c r="M26" s="94">
        <v>1</v>
      </c>
      <c r="N26" s="246">
        <v>10773</v>
      </c>
      <c r="O26" s="93">
        <f t="shared" si="5"/>
        <v>10774</v>
      </c>
      <c r="R26" s="194"/>
      <c r="S26" s="194"/>
    </row>
    <row r="27" spans="1:19" ht="21.75" thickBot="1">
      <c r="A27" s="11" t="s">
        <v>126</v>
      </c>
      <c r="B27" s="3">
        <f t="shared" si="3"/>
        <v>49766</v>
      </c>
      <c r="C27" s="94">
        <v>233</v>
      </c>
      <c r="D27" s="246">
        <v>1</v>
      </c>
      <c r="E27" s="94">
        <v>2</v>
      </c>
      <c r="F27" s="246">
        <v>0</v>
      </c>
      <c r="G27" s="93">
        <f t="shared" si="4"/>
        <v>236</v>
      </c>
      <c r="H27" s="246">
        <v>33342</v>
      </c>
      <c r="I27" s="94">
        <v>11597</v>
      </c>
      <c r="J27" s="246">
        <v>2</v>
      </c>
      <c r="K27" s="93">
        <v>0</v>
      </c>
      <c r="L27" s="142">
        <f t="shared" si="2"/>
        <v>44941</v>
      </c>
      <c r="M27" s="94">
        <v>2</v>
      </c>
      <c r="N27" s="246">
        <v>4587</v>
      </c>
      <c r="O27" s="93">
        <f t="shared" si="5"/>
        <v>4589</v>
      </c>
      <c r="R27" s="194"/>
      <c r="S27" s="194"/>
    </row>
    <row r="28" spans="1:19" ht="21.75" thickBot="1">
      <c r="A28" s="11" t="s">
        <v>51</v>
      </c>
      <c r="B28" s="3">
        <f t="shared" si="3"/>
        <v>80051</v>
      </c>
      <c r="C28" s="94">
        <v>549</v>
      </c>
      <c r="D28" s="246">
        <v>11</v>
      </c>
      <c r="E28" s="94">
        <v>1</v>
      </c>
      <c r="F28" s="246">
        <v>0</v>
      </c>
      <c r="G28" s="93">
        <f t="shared" si="4"/>
        <v>561</v>
      </c>
      <c r="H28" s="246">
        <v>61134</v>
      </c>
      <c r="I28" s="94">
        <v>6365</v>
      </c>
      <c r="J28" s="246">
        <v>3</v>
      </c>
      <c r="K28" s="93">
        <v>0</v>
      </c>
      <c r="L28" s="142">
        <f t="shared" si="2"/>
        <v>67502</v>
      </c>
      <c r="M28" s="94">
        <v>6</v>
      </c>
      <c r="N28" s="246">
        <v>11982</v>
      </c>
      <c r="O28" s="93">
        <f t="shared" si="5"/>
        <v>11988</v>
      </c>
      <c r="R28" s="194"/>
      <c r="S28" s="194"/>
    </row>
    <row r="29" spans="1:19" ht="21.75" thickBot="1">
      <c r="A29" s="11" t="s">
        <v>20</v>
      </c>
      <c r="B29" s="3">
        <f t="shared" si="3"/>
        <v>73350</v>
      </c>
      <c r="C29" s="94">
        <v>1588</v>
      </c>
      <c r="D29" s="246">
        <v>63</v>
      </c>
      <c r="E29" s="94">
        <v>25</v>
      </c>
      <c r="F29" s="246">
        <v>0</v>
      </c>
      <c r="G29" s="93">
        <f t="shared" si="4"/>
        <v>1676</v>
      </c>
      <c r="H29" s="246">
        <v>38950</v>
      </c>
      <c r="I29" s="94">
        <v>24614</v>
      </c>
      <c r="J29" s="246">
        <v>8</v>
      </c>
      <c r="K29" s="93">
        <v>0</v>
      </c>
      <c r="L29" s="142">
        <f t="shared" si="2"/>
        <v>63572</v>
      </c>
      <c r="M29" s="94">
        <v>1</v>
      </c>
      <c r="N29" s="246">
        <v>8101</v>
      </c>
      <c r="O29" s="93">
        <f t="shared" si="5"/>
        <v>8102</v>
      </c>
      <c r="R29" s="194"/>
      <c r="S29" s="194"/>
    </row>
    <row r="30" spans="1:19" ht="21.75" thickBot="1">
      <c r="A30" s="11" t="s">
        <v>128</v>
      </c>
      <c r="B30" s="3">
        <f t="shared" si="3"/>
        <v>18185</v>
      </c>
      <c r="C30" s="94">
        <v>349</v>
      </c>
      <c r="D30" s="246">
        <v>3</v>
      </c>
      <c r="E30" s="94">
        <v>3</v>
      </c>
      <c r="F30" s="246">
        <v>0</v>
      </c>
      <c r="G30" s="93">
        <f t="shared" si="4"/>
        <v>355</v>
      </c>
      <c r="H30" s="246">
        <v>9171</v>
      </c>
      <c r="I30" s="94">
        <v>5606</v>
      </c>
      <c r="J30" s="246">
        <v>1</v>
      </c>
      <c r="K30" s="93">
        <v>0</v>
      </c>
      <c r="L30" s="142">
        <f t="shared" si="2"/>
        <v>14778</v>
      </c>
      <c r="M30" s="94">
        <v>1</v>
      </c>
      <c r="N30" s="246">
        <v>3051</v>
      </c>
      <c r="O30" s="93">
        <f t="shared" si="5"/>
        <v>3052</v>
      </c>
      <c r="R30" s="194"/>
      <c r="S30" s="194"/>
    </row>
    <row r="31" spans="1:19" ht="21.75" thickBot="1">
      <c r="A31" s="11" t="s">
        <v>22</v>
      </c>
      <c r="B31" s="3">
        <f t="shared" si="3"/>
        <v>14185</v>
      </c>
      <c r="C31" s="94">
        <v>202</v>
      </c>
      <c r="D31" s="246">
        <v>30</v>
      </c>
      <c r="E31" s="94">
        <v>2</v>
      </c>
      <c r="F31" s="246">
        <v>0</v>
      </c>
      <c r="G31" s="93">
        <f t="shared" si="4"/>
        <v>234</v>
      </c>
      <c r="H31" s="246">
        <v>7636</v>
      </c>
      <c r="I31" s="94">
        <v>4135</v>
      </c>
      <c r="J31" s="246">
        <v>0</v>
      </c>
      <c r="K31" s="93">
        <v>0</v>
      </c>
      <c r="L31" s="142">
        <f t="shared" si="2"/>
        <v>11771</v>
      </c>
      <c r="M31" s="94">
        <v>1</v>
      </c>
      <c r="N31" s="246">
        <v>2179</v>
      </c>
      <c r="O31" s="93">
        <f t="shared" si="5"/>
        <v>2180</v>
      </c>
      <c r="R31" s="194"/>
      <c r="S31" s="194"/>
    </row>
    <row r="32" spans="1:19" ht="21.75" thickBot="1">
      <c r="A32" s="11" t="s">
        <v>129</v>
      </c>
      <c r="B32" s="3">
        <f t="shared" si="3"/>
        <v>17652</v>
      </c>
      <c r="C32" s="94">
        <v>1243</v>
      </c>
      <c r="D32" s="246">
        <v>14</v>
      </c>
      <c r="E32" s="94">
        <v>7</v>
      </c>
      <c r="F32" s="246">
        <v>0</v>
      </c>
      <c r="G32" s="93">
        <f t="shared" si="4"/>
        <v>1264</v>
      </c>
      <c r="H32" s="246">
        <v>7495</v>
      </c>
      <c r="I32" s="94">
        <v>6570</v>
      </c>
      <c r="J32" s="246">
        <v>4</v>
      </c>
      <c r="K32" s="93">
        <v>0</v>
      </c>
      <c r="L32" s="142">
        <f t="shared" si="2"/>
        <v>14069</v>
      </c>
      <c r="M32" s="94">
        <v>0</v>
      </c>
      <c r="N32" s="246">
        <v>2319</v>
      </c>
      <c r="O32" s="93">
        <f t="shared" si="5"/>
        <v>2319</v>
      </c>
      <c r="R32" s="194"/>
      <c r="S32" s="194"/>
    </row>
    <row r="33" spans="1:19" ht="21.75" thickBot="1">
      <c r="A33" s="11" t="s">
        <v>130</v>
      </c>
      <c r="B33" s="3">
        <f t="shared" si="3"/>
        <v>50582</v>
      </c>
      <c r="C33" s="93">
        <v>1160</v>
      </c>
      <c r="D33" s="246">
        <v>5</v>
      </c>
      <c r="E33" s="93">
        <v>8</v>
      </c>
      <c r="F33" s="246">
        <v>0</v>
      </c>
      <c r="G33" s="93">
        <f t="shared" si="4"/>
        <v>1173</v>
      </c>
      <c r="H33" s="246">
        <v>19438</v>
      </c>
      <c r="I33" s="93">
        <v>22218</v>
      </c>
      <c r="J33" s="246">
        <v>6</v>
      </c>
      <c r="K33" s="93">
        <v>0</v>
      </c>
      <c r="L33" s="142">
        <f t="shared" si="2"/>
        <v>41662</v>
      </c>
      <c r="M33" s="93">
        <v>4</v>
      </c>
      <c r="N33" s="246">
        <v>7743</v>
      </c>
      <c r="O33" s="93">
        <f t="shared" si="5"/>
        <v>7747</v>
      </c>
      <c r="R33" s="194"/>
      <c r="S33" s="194"/>
    </row>
    <row r="34" spans="1:19" ht="21.75" thickBot="1">
      <c r="A34" s="11" t="s">
        <v>131</v>
      </c>
      <c r="B34" s="3">
        <f t="shared" si="3"/>
        <v>20060</v>
      </c>
      <c r="C34" s="94">
        <v>1461</v>
      </c>
      <c r="D34" s="246">
        <v>8</v>
      </c>
      <c r="E34" s="94">
        <v>11</v>
      </c>
      <c r="F34" s="246">
        <v>0</v>
      </c>
      <c r="G34" s="93">
        <f t="shared" si="4"/>
        <v>1480</v>
      </c>
      <c r="H34" s="246">
        <v>8026</v>
      </c>
      <c r="I34" s="94">
        <v>6979</v>
      </c>
      <c r="J34" s="246">
        <v>3</v>
      </c>
      <c r="K34" s="93">
        <v>0</v>
      </c>
      <c r="L34" s="142">
        <f t="shared" si="2"/>
        <v>15008</v>
      </c>
      <c r="M34" s="94">
        <v>2</v>
      </c>
      <c r="N34" s="246">
        <v>3570</v>
      </c>
      <c r="O34" s="93">
        <f t="shared" si="5"/>
        <v>3572</v>
      </c>
      <c r="R34" s="194"/>
      <c r="S34" s="194"/>
    </row>
    <row r="35" spans="1:19" ht="21.75" thickBot="1">
      <c r="A35" s="11" t="s">
        <v>150</v>
      </c>
      <c r="B35" s="3">
        <f t="shared" si="3"/>
        <v>10688</v>
      </c>
      <c r="C35" s="94">
        <v>722</v>
      </c>
      <c r="D35" s="246">
        <v>1</v>
      </c>
      <c r="E35" s="94">
        <v>7</v>
      </c>
      <c r="F35" s="246">
        <v>0</v>
      </c>
      <c r="G35" s="93">
        <f t="shared" si="4"/>
        <v>730</v>
      </c>
      <c r="H35" s="246">
        <v>4016</v>
      </c>
      <c r="I35" s="94">
        <v>3563</v>
      </c>
      <c r="J35" s="246">
        <v>6</v>
      </c>
      <c r="K35" s="93">
        <v>0</v>
      </c>
      <c r="L35" s="246">
        <f t="shared" si="2"/>
        <v>7585</v>
      </c>
      <c r="M35" s="94">
        <v>0</v>
      </c>
      <c r="N35" s="246">
        <v>2373</v>
      </c>
      <c r="O35" s="93">
        <f t="shared" si="5"/>
        <v>2373</v>
      </c>
      <c r="R35" s="194"/>
      <c r="S35" s="194"/>
    </row>
    <row r="36" spans="1:19" ht="21.75" thickBot="1">
      <c r="A36" s="11" t="s">
        <v>132</v>
      </c>
      <c r="B36" s="3">
        <f t="shared" si="3"/>
        <v>45533</v>
      </c>
      <c r="C36" s="94">
        <v>1085</v>
      </c>
      <c r="D36" s="246">
        <v>18</v>
      </c>
      <c r="E36" s="94">
        <v>12</v>
      </c>
      <c r="F36" s="246">
        <v>0</v>
      </c>
      <c r="G36" s="93">
        <f t="shared" si="4"/>
        <v>1115</v>
      </c>
      <c r="H36" s="246">
        <v>12123</v>
      </c>
      <c r="I36" s="94">
        <v>28308</v>
      </c>
      <c r="J36" s="246">
        <v>0</v>
      </c>
      <c r="K36" s="93">
        <v>0</v>
      </c>
      <c r="L36" s="246">
        <f t="shared" si="2"/>
        <v>40431</v>
      </c>
      <c r="M36" s="94">
        <v>1</v>
      </c>
      <c r="N36" s="246">
        <v>3986</v>
      </c>
      <c r="O36" s="93">
        <f t="shared" si="5"/>
        <v>3987</v>
      </c>
      <c r="R36" s="194"/>
      <c r="S36" s="194"/>
    </row>
    <row r="37" spans="1:19" ht="21.75" thickBot="1">
      <c r="A37" s="11" t="s">
        <v>133</v>
      </c>
      <c r="B37" s="3">
        <f t="shared" si="3"/>
        <v>40290</v>
      </c>
      <c r="C37" s="94">
        <v>1801</v>
      </c>
      <c r="D37" s="246">
        <v>5</v>
      </c>
      <c r="E37" s="94">
        <v>24</v>
      </c>
      <c r="F37" s="246">
        <v>0</v>
      </c>
      <c r="G37" s="93">
        <f t="shared" si="4"/>
        <v>1830</v>
      </c>
      <c r="H37" s="246">
        <v>20493</v>
      </c>
      <c r="I37" s="94">
        <v>13233</v>
      </c>
      <c r="J37" s="246">
        <v>7</v>
      </c>
      <c r="K37" s="93">
        <v>0</v>
      </c>
      <c r="L37" s="246">
        <f t="shared" si="2"/>
        <v>33733</v>
      </c>
      <c r="M37" s="94">
        <v>2</v>
      </c>
      <c r="N37" s="246">
        <v>4725</v>
      </c>
      <c r="O37" s="93">
        <f t="shared" si="5"/>
        <v>4727</v>
      </c>
      <c r="R37" s="194"/>
      <c r="S37" s="194"/>
    </row>
    <row r="38" spans="1:19" ht="21.75" thickBot="1">
      <c r="A38" s="11" t="s">
        <v>24</v>
      </c>
      <c r="B38" s="3">
        <f t="shared" si="3"/>
        <v>17997</v>
      </c>
      <c r="C38" s="94">
        <v>584</v>
      </c>
      <c r="D38" s="246">
        <v>61</v>
      </c>
      <c r="E38" s="94">
        <v>13</v>
      </c>
      <c r="F38" s="246">
        <v>0</v>
      </c>
      <c r="G38" s="93">
        <f t="shared" si="4"/>
        <v>658</v>
      </c>
      <c r="H38" s="246">
        <v>7589</v>
      </c>
      <c r="I38" s="94">
        <v>6641</v>
      </c>
      <c r="J38" s="246">
        <v>7</v>
      </c>
      <c r="K38" s="93">
        <v>0</v>
      </c>
      <c r="L38" s="246">
        <f t="shared" si="2"/>
        <v>14237</v>
      </c>
      <c r="M38" s="94">
        <v>1</v>
      </c>
      <c r="N38" s="246">
        <v>3101</v>
      </c>
      <c r="O38" s="93">
        <f t="shared" si="5"/>
        <v>3102</v>
      </c>
      <c r="R38" s="194"/>
      <c r="S38" s="194"/>
    </row>
    <row r="39" spans="1:19" ht="21.75" thickBot="1">
      <c r="A39" s="11" t="s">
        <v>25</v>
      </c>
      <c r="B39" s="3">
        <f t="shared" si="3"/>
        <v>98958</v>
      </c>
      <c r="C39" s="94">
        <v>832</v>
      </c>
      <c r="D39" s="246">
        <v>53</v>
      </c>
      <c r="E39" s="94">
        <v>14</v>
      </c>
      <c r="F39" s="246">
        <v>0</v>
      </c>
      <c r="G39" s="93">
        <f t="shared" si="4"/>
        <v>899</v>
      </c>
      <c r="H39" s="246">
        <v>26890</v>
      </c>
      <c r="I39" s="94">
        <v>64250</v>
      </c>
      <c r="J39" s="246">
        <v>22</v>
      </c>
      <c r="K39" s="93">
        <v>0</v>
      </c>
      <c r="L39" s="246">
        <f t="shared" si="2"/>
        <v>91162</v>
      </c>
      <c r="M39" s="94">
        <v>1</v>
      </c>
      <c r="N39" s="246">
        <v>6896</v>
      </c>
      <c r="O39" s="93">
        <f t="shared" si="5"/>
        <v>6897</v>
      </c>
      <c r="R39" s="194"/>
      <c r="S39" s="194"/>
    </row>
    <row r="40" spans="1:19" ht="21.75" thickBot="1">
      <c r="A40" s="11" t="s">
        <v>58</v>
      </c>
      <c r="B40" s="3">
        <f t="shared" si="3"/>
        <v>22077</v>
      </c>
      <c r="C40" s="94">
        <v>614</v>
      </c>
      <c r="D40" s="246">
        <v>2</v>
      </c>
      <c r="E40" s="94">
        <v>21</v>
      </c>
      <c r="F40" s="246">
        <v>0</v>
      </c>
      <c r="G40" s="93">
        <f t="shared" si="4"/>
        <v>637</v>
      </c>
      <c r="H40" s="246">
        <v>10873</v>
      </c>
      <c r="I40" s="94">
        <v>6367</v>
      </c>
      <c r="J40" s="246">
        <v>6</v>
      </c>
      <c r="K40" s="93">
        <v>0</v>
      </c>
      <c r="L40" s="246">
        <f t="shared" si="2"/>
        <v>17246</v>
      </c>
      <c r="M40" s="94">
        <v>0</v>
      </c>
      <c r="N40" s="246">
        <v>4194</v>
      </c>
      <c r="O40" s="93">
        <f t="shared" si="5"/>
        <v>4194</v>
      </c>
      <c r="R40" s="194"/>
      <c r="S40" s="194"/>
    </row>
    <row r="41" spans="1:19" ht="21.75" thickBot="1">
      <c r="A41" s="11" t="s">
        <v>26</v>
      </c>
      <c r="B41" s="3">
        <f t="shared" si="3"/>
        <v>28803</v>
      </c>
      <c r="C41" s="94">
        <v>550</v>
      </c>
      <c r="D41" s="246">
        <v>31</v>
      </c>
      <c r="E41" s="94">
        <v>15</v>
      </c>
      <c r="F41" s="246">
        <v>0</v>
      </c>
      <c r="G41" s="93">
        <f t="shared" si="4"/>
        <v>596</v>
      </c>
      <c r="H41" s="246">
        <v>11650</v>
      </c>
      <c r="I41" s="94">
        <v>10888</v>
      </c>
      <c r="J41" s="246">
        <v>3</v>
      </c>
      <c r="K41" s="93">
        <v>0</v>
      </c>
      <c r="L41" s="246">
        <f t="shared" si="2"/>
        <v>22541</v>
      </c>
      <c r="M41" s="94">
        <v>5</v>
      </c>
      <c r="N41" s="246">
        <v>5661</v>
      </c>
      <c r="O41" s="93">
        <f t="shared" si="5"/>
        <v>5666</v>
      </c>
      <c r="R41" s="194"/>
      <c r="S41" s="194"/>
    </row>
    <row r="42" spans="1:19" ht="21.75" thickBot="1">
      <c r="A42" s="11" t="s">
        <v>27</v>
      </c>
      <c r="B42" s="3">
        <f t="shared" si="3"/>
        <v>23007</v>
      </c>
      <c r="C42" s="94">
        <v>656</v>
      </c>
      <c r="D42" s="246">
        <v>9</v>
      </c>
      <c r="E42" s="94">
        <v>11</v>
      </c>
      <c r="F42" s="246">
        <v>0</v>
      </c>
      <c r="G42" s="93">
        <f t="shared" si="4"/>
        <v>676</v>
      </c>
      <c r="H42" s="246">
        <v>8955</v>
      </c>
      <c r="I42" s="94">
        <v>9915</v>
      </c>
      <c r="J42" s="246">
        <v>10</v>
      </c>
      <c r="K42" s="93">
        <v>0</v>
      </c>
      <c r="L42" s="246">
        <f t="shared" si="2"/>
        <v>18880</v>
      </c>
      <c r="M42" s="94">
        <v>1</v>
      </c>
      <c r="N42" s="246">
        <v>3450</v>
      </c>
      <c r="O42" s="93">
        <f t="shared" si="5"/>
        <v>3451</v>
      </c>
      <c r="R42" s="194"/>
      <c r="S42" s="194"/>
    </row>
    <row r="43" spans="1:19" ht="21.75" thickBot="1">
      <c r="A43" s="11" t="s">
        <v>135</v>
      </c>
      <c r="B43" s="3">
        <f t="shared" si="3"/>
        <v>26780</v>
      </c>
      <c r="C43" s="94">
        <v>393</v>
      </c>
      <c r="D43" s="246">
        <v>10</v>
      </c>
      <c r="E43" s="94">
        <v>12</v>
      </c>
      <c r="F43" s="246">
        <v>0</v>
      </c>
      <c r="G43" s="93">
        <f t="shared" si="4"/>
        <v>415</v>
      </c>
      <c r="H43" s="246">
        <v>14413</v>
      </c>
      <c r="I43" s="94">
        <v>7175</v>
      </c>
      <c r="J43" s="246">
        <v>8</v>
      </c>
      <c r="K43" s="93">
        <v>0</v>
      </c>
      <c r="L43" s="246">
        <f t="shared" si="2"/>
        <v>21596</v>
      </c>
      <c r="M43" s="94">
        <v>1</v>
      </c>
      <c r="N43" s="246">
        <v>4768</v>
      </c>
      <c r="O43" s="93">
        <f t="shared" si="5"/>
        <v>4769</v>
      </c>
      <c r="R43" s="194"/>
      <c r="S43" s="194"/>
    </row>
    <row r="44" spans="1:19">
      <c r="A44" s="1091" t="s">
        <v>415</v>
      </c>
      <c r="B44" s="1091"/>
      <c r="C44" s="1091"/>
      <c r="D44" s="1091"/>
      <c r="E44" s="1091"/>
      <c r="F44" s="1091"/>
      <c r="G44" s="1091"/>
      <c r="H44" s="1091"/>
      <c r="I44" s="1091"/>
      <c r="J44" s="1091"/>
      <c r="K44" s="1091"/>
      <c r="L44" s="1091"/>
      <c r="M44" s="1091"/>
      <c r="N44" s="1091"/>
      <c r="O44" s="1091"/>
      <c r="P44" s="339"/>
    </row>
  </sheetData>
  <mergeCells count="7">
    <mergeCell ref="A44:O44"/>
    <mergeCell ref="A2:A3"/>
    <mergeCell ref="A1:O1"/>
    <mergeCell ref="C2:G2"/>
    <mergeCell ref="H2:L2"/>
    <mergeCell ref="M2:O2"/>
    <mergeCell ref="B2:B3"/>
  </mergeCells>
  <printOptions horizontalCentered="1" verticalCentered="1"/>
  <pageMargins left="0.39370078740157483" right="0.59055118110236227" top="0.19685039370078741" bottom="0.39370078740157483" header="0" footer="0"/>
  <pageSetup paperSize="9" scale="56" orientation="portrait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CE9BD-657B-4859-AC4F-6B48B64009CB}">
  <sheetPr>
    <tabColor rgb="FF9999FF"/>
    <pageSetUpPr fitToPage="1"/>
  </sheetPr>
  <dimension ref="A1:L44"/>
  <sheetViews>
    <sheetView rightToLeft="1" view="pageBreakPreview" zoomScale="60" zoomScaleNormal="100" workbookViewId="0">
      <selection sqref="A1:F1"/>
    </sheetView>
  </sheetViews>
  <sheetFormatPr defaultRowHeight="22.5"/>
  <cols>
    <col min="1" max="1" width="22.5703125" style="238" customWidth="1"/>
    <col min="2" max="2" width="16.140625" style="238" customWidth="1"/>
    <col min="3" max="3" width="12" style="238" customWidth="1"/>
    <col min="4" max="4" width="14.140625" style="238" customWidth="1"/>
    <col min="5" max="5" width="13.140625" style="238" customWidth="1"/>
    <col min="6" max="6" width="13.85546875" style="238" customWidth="1"/>
    <col min="7" max="16384" width="9.140625" style="238"/>
  </cols>
  <sheetData>
    <row r="1" spans="1:12" ht="34.5" customHeight="1" thickBot="1">
      <c r="A1" s="1102" t="s">
        <v>426</v>
      </c>
      <c r="B1" s="1102"/>
      <c r="C1" s="1102"/>
      <c r="D1" s="1102"/>
      <c r="E1" s="1102"/>
      <c r="F1" s="1102"/>
    </row>
    <row r="2" spans="1:12" ht="27.75" customHeight="1" thickBot="1">
      <c r="A2" s="1098" t="s">
        <v>34</v>
      </c>
      <c r="B2" s="1098" t="s">
        <v>32</v>
      </c>
      <c r="C2" s="1100" t="s">
        <v>243</v>
      </c>
      <c r="D2" s="1101"/>
      <c r="E2" s="1101"/>
      <c r="F2" s="1101"/>
    </row>
    <row r="3" spans="1:12" ht="36.75" customHeight="1" thickBot="1">
      <c r="A3" s="1099"/>
      <c r="B3" s="1099"/>
      <c r="C3" s="255" t="s">
        <v>238</v>
      </c>
      <c r="D3" s="256" t="s">
        <v>237</v>
      </c>
      <c r="E3" s="256" t="s">
        <v>236</v>
      </c>
      <c r="F3" s="256" t="s">
        <v>242</v>
      </c>
    </row>
    <row r="4" spans="1:12" ht="20.100000000000001" customHeight="1">
      <c r="A4" s="4">
        <v>1395</v>
      </c>
      <c r="B4" s="4">
        <v>1200897</v>
      </c>
      <c r="C4" s="4">
        <f>'1-43'!C4+'1-43'!H4+'1-43'!M4</f>
        <v>615709</v>
      </c>
      <c r="D4" s="4">
        <f>'1-43'!D4+'1-43'!I4</f>
        <v>419139</v>
      </c>
      <c r="E4" s="4">
        <f>'1-43'!E4+'1-43'!J4</f>
        <v>659</v>
      </c>
      <c r="F4" s="4">
        <f>'1-43'!F4+'1-43'!K4+'1-43'!N4</f>
        <v>165390</v>
      </c>
    </row>
    <row r="5" spans="1:12" ht="20.100000000000001" customHeight="1">
      <c r="A5" s="4">
        <v>1396</v>
      </c>
      <c r="B5" s="4">
        <v>1216188</v>
      </c>
      <c r="C5" s="4">
        <f>'1-43'!C5+'1-43'!H5+'1-43'!M5</f>
        <v>619347</v>
      </c>
      <c r="D5" s="4">
        <f>'1-43'!D5+'1-43'!I5</f>
        <v>426758</v>
      </c>
      <c r="E5" s="4">
        <f>'1-43'!E5+'1-43'!J5</f>
        <v>679</v>
      </c>
      <c r="F5" s="4">
        <f>'1-43'!F5+'1-43'!K5+'1-43'!N5</f>
        <v>169404</v>
      </c>
      <c r="L5" s="311"/>
    </row>
    <row r="6" spans="1:12" ht="20.100000000000001" customHeight="1">
      <c r="A6" s="3">
        <v>1397</v>
      </c>
      <c r="B6" s="3">
        <v>1256703</v>
      </c>
      <c r="C6" s="3">
        <f>'1-43'!C6+'1-43'!H6+'1-43'!M6</f>
        <v>625238</v>
      </c>
      <c r="D6" s="3">
        <f>'1-43'!D6+'1-43'!I6</f>
        <v>443629</v>
      </c>
      <c r="E6" s="3">
        <f>'1-43'!E6+'1-43'!J6</f>
        <v>658</v>
      </c>
      <c r="F6" s="3">
        <f>'1-43'!F6+'1-43'!K6+'1-43'!N6</f>
        <v>187178</v>
      </c>
      <c r="L6" s="311"/>
    </row>
    <row r="7" spans="1:12" ht="20.100000000000001" customHeight="1">
      <c r="A7" s="3">
        <v>1398</v>
      </c>
      <c r="B7" s="3">
        <v>1259918</v>
      </c>
      <c r="C7" s="3">
        <f>'1-43'!C7+'1-43'!H7+'1-43'!M7</f>
        <v>632036</v>
      </c>
      <c r="D7" s="3">
        <f>'1-43'!D7+'1-43'!I7</f>
        <v>462183</v>
      </c>
      <c r="E7" s="3">
        <f>'1-43'!E7+'1-43'!J7</f>
        <v>645</v>
      </c>
      <c r="F7" s="3">
        <f>'1-43'!F7+'1-43'!K7+'1-43'!N7</f>
        <v>165054</v>
      </c>
      <c r="L7" s="311"/>
    </row>
    <row r="8" spans="1:12" ht="20.100000000000001" customHeight="1">
      <c r="A8" s="3">
        <v>1399</v>
      </c>
      <c r="B8" s="3">
        <v>1245149</v>
      </c>
      <c r="C8" s="3">
        <f>'1-43'!C8+'1-43'!H8+'1-43'!M8</f>
        <v>628854</v>
      </c>
      <c r="D8" s="3">
        <f>'1-43'!D8+'1-43'!I8</f>
        <v>460019</v>
      </c>
      <c r="E8" s="3">
        <f>'1-43'!E8+'1-43'!J8</f>
        <v>598</v>
      </c>
      <c r="F8" s="3">
        <f>'1-43'!F8+'1-43'!K8+'1-43'!N8</f>
        <v>155678</v>
      </c>
      <c r="L8" s="311"/>
    </row>
    <row r="9" spans="1:12" ht="20.100000000000001" customHeight="1">
      <c r="A9" s="3">
        <v>1400</v>
      </c>
      <c r="B9" s="3">
        <v>1240681</v>
      </c>
      <c r="C9" s="3">
        <v>643232</v>
      </c>
      <c r="D9" s="3">
        <v>443490</v>
      </c>
      <c r="E9" s="3">
        <v>578</v>
      </c>
      <c r="F9" s="3">
        <v>153381</v>
      </c>
      <c r="L9" s="311"/>
    </row>
    <row r="10" spans="1:12" ht="20.100000000000001" customHeight="1" thickBot="1">
      <c r="A10" s="3">
        <v>1401</v>
      </c>
      <c r="B10" s="3">
        <f>SUM(C10:F10)</f>
        <v>1262922</v>
      </c>
      <c r="C10" s="3">
        <f>SUM(C11:C43)</f>
        <v>648998</v>
      </c>
      <c r="D10" s="3">
        <f t="shared" ref="D10:E10" si="0">SUM(D11:D43)</f>
        <v>439707</v>
      </c>
      <c r="E10" s="3">
        <f t="shared" si="0"/>
        <v>559</v>
      </c>
      <c r="F10" s="3">
        <f>SUM(F11:F43)</f>
        <v>173658</v>
      </c>
      <c r="L10" s="311"/>
    </row>
    <row r="11" spans="1:12" ht="20.100000000000001" customHeight="1" thickBot="1">
      <c r="A11" s="5" t="s">
        <v>120</v>
      </c>
      <c r="B11" s="110">
        <f t="shared" ref="B11:B43" si="1">SUM(C11:F11)</f>
        <v>51898</v>
      </c>
      <c r="C11" s="93">
        <v>30008</v>
      </c>
      <c r="D11" s="246">
        <v>14972</v>
      </c>
      <c r="E11" s="93">
        <v>22</v>
      </c>
      <c r="F11" s="246">
        <v>6896</v>
      </c>
      <c r="L11" s="311"/>
    </row>
    <row r="12" spans="1:12" ht="20.100000000000001" customHeight="1" thickBot="1">
      <c r="A12" s="11" t="s">
        <v>121</v>
      </c>
      <c r="B12" s="110">
        <f t="shared" si="1"/>
        <v>36841</v>
      </c>
      <c r="C12" s="94">
        <v>19892</v>
      </c>
      <c r="D12" s="246">
        <v>12799</v>
      </c>
      <c r="E12" s="94">
        <v>19</v>
      </c>
      <c r="F12" s="246">
        <v>4131</v>
      </c>
      <c r="L12" s="311"/>
    </row>
    <row r="13" spans="1:12" ht="20.100000000000001" customHeight="1" thickBot="1">
      <c r="A13" s="11" t="s">
        <v>149</v>
      </c>
      <c r="B13" s="110">
        <f t="shared" si="1"/>
        <v>22517</v>
      </c>
      <c r="C13" s="94">
        <v>7240</v>
      </c>
      <c r="D13" s="246">
        <v>12418</v>
      </c>
      <c r="E13" s="94">
        <v>9</v>
      </c>
      <c r="F13" s="246">
        <v>2850</v>
      </c>
      <c r="L13" s="311"/>
    </row>
    <row r="14" spans="1:12" ht="20.100000000000001" customHeight="1" thickBot="1">
      <c r="A14" s="11" t="s">
        <v>14</v>
      </c>
      <c r="B14" s="110">
        <f t="shared" si="1"/>
        <v>106367</v>
      </c>
      <c r="C14" s="94">
        <v>53546</v>
      </c>
      <c r="D14" s="246">
        <v>39939</v>
      </c>
      <c r="E14" s="94">
        <v>29</v>
      </c>
      <c r="F14" s="246">
        <v>12853</v>
      </c>
      <c r="L14" s="311"/>
    </row>
    <row r="15" spans="1:12" ht="20.100000000000001" customHeight="1" thickBot="1">
      <c r="A15" s="11" t="s">
        <v>33</v>
      </c>
      <c r="B15" s="110">
        <f t="shared" si="1"/>
        <v>30512</v>
      </c>
      <c r="C15" s="94">
        <v>20532</v>
      </c>
      <c r="D15" s="246">
        <v>6187</v>
      </c>
      <c r="E15" s="94">
        <v>7</v>
      </c>
      <c r="F15" s="246">
        <v>3786</v>
      </c>
      <c r="L15" s="311"/>
    </row>
    <row r="16" spans="1:12" ht="20.100000000000001" customHeight="1" thickBot="1">
      <c r="A16" s="11" t="s">
        <v>122</v>
      </c>
      <c r="B16" s="110">
        <f t="shared" si="1"/>
        <v>7808</v>
      </c>
      <c r="C16" s="94">
        <v>3270</v>
      </c>
      <c r="D16" s="246">
        <v>2690</v>
      </c>
      <c r="E16" s="94">
        <v>19</v>
      </c>
      <c r="F16" s="246">
        <v>1829</v>
      </c>
      <c r="L16" s="311"/>
    </row>
    <row r="17" spans="1:12" ht="20.100000000000001" customHeight="1" thickBot="1">
      <c r="A17" s="11" t="s">
        <v>16</v>
      </c>
      <c r="B17" s="110">
        <f t="shared" si="1"/>
        <v>20863</v>
      </c>
      <c r="C17" s="94">
        <v>8841</v>
      </c>
      <c r="D17" s="246">
        <v>7602</v>
      </c>
      <c r="E17" s="94">
        <v>8</v>
      </c>
      <c r="F17" s="246">
        <v>4412</v>
      </c>
      <c r="L17" s="311"/>
    </row>
    <row r="18" spans="1:12" ht="20.100000000000001" customHeight="1" thickBot="1">
      <c r="A18" s="11" t="s">
        <v>123</v>
      </c>
      <c r="B18" s="110">
        <f t="shared" si="1"/>
        <v>12028</v>
      </c>
      <c r="C18" s="94">
        <v>6283</v>
      </c>
      <c r="D18" s="246">
        <v>3101</v>
      </c>
      <c r="E18" s="94">
        <v>0</v>
      </c>
      <c r="F18" s="246">
        <v>2644</v>
      </c>
      <c r="L18" s="311"/>
    </row>
    <row r="19" spans="1:12" ht="20.100000000000001" customHeight="1" thickBot="1">
      <c r="A19" s="11" t="s">
        <v>31</v>
      </c>
      <c r="B19" s="110">
        <f t="shared" si="1"/>
        <v>12047</v>
      </c>
      <c r="C19" s="94">
        <v>5040</v>
      </c>
      <c r="D19" s="246">
        <v>4201</v>
      </c>
      <c r="E19" s="94">
        <v>9</v>
      </c>
      <c r="F19" s="246">
        <v>2797</v>
      </c>
      <c r="L19" s="311"/>
    </row>
    <row r="20" spans="1:12" ht="20.100000000000001" customHeight="1" thickBot="1">
      <c r="A20" s="11" t="s">
        <v>30</v>
      </c>
      <c r="B20" s="110">
        <f t="shared" si="1"/>
        <v>86021</v>
      </c>
      <c r="C20" s="94">
        <v>42189</v>
      </c>
      <c r="D20" s="246">
        <v>29908</v>
      </c>
      <c r="E20" s="94">
        <v>51</v>
      </c>
      <c r="F20" s="246">
        <v>13873</v>
      </c>
      <c r="L20" s="311"/>
    </row>
    <row r="21" spans="1:12" ht="20.100000000000001" customHeight="1" thickBot="1">
      <c r="A21" s="11" t="s">
        <v>29</v>
      </c>
      <c r="B21" s="110">
        <f t="shared" si="1"/>
        <v>9825</v>
      </c>
      <c r="C21" s="94">
        <v>5031</v>
      </c>
      <c r="D21" s="246">
        <v>2783</v>
      </c>
      <c r="E21" s="94">
        <v>11</v>
      </c>
      <c r="F21" s="246">
        <v>2000</v>
      </c>
      <c r="L21" s="311"/>
    </row>
    <row r="22" spans="1:12" ht="20.100000000000001" customHeight="1" thickBot="1">
      <c r="A22" s="11" t="s">
        <v>17</v>
      </c>
      <c r="B22" s="110">
        <f t="shared" si="1"/>
        <v>79427</v>
      </c>
      <c r="C22" s="93">
        <v>29929</v>
      </c>
      <c r="D22" s="246">
        <v>36492</v>
      </c>
      <c r="E22" s="93">
        <v>31</v>
      </c>
      <c r="F22" s="246">
        <v>12975</v>
      </c>
      <c r="L22" s="311"/>
    </row>
    <row r="23" spans="1:12" ht="20.100000000000001" customHeight="1" thickBot="1">
      <c r="A23" s="11" t="s">
        <v>18</v>
      </c>
      <c r="B23" s="110">
        <f t="shared" si="1"/>
        <v>14964</v>
      </c>
      <c r="C23" s="94">
        <v>7513</v>
      </c>
      <c r="D23" s="246">
        <v>4115</v>
      </c>
      <c r="E23" s="94">
        <v>4</v>
      </c>
      <c r="F23" s="246">
        <v>3332</v>
      </c>
      <c r="L23" s="311"/>
    </row>
    <row r="24" spans="1:12" ht="20.100000000000001" customHeight="1" thickBot="1">
      <c r="A24" s="11" t="s">
        <v>19</v>
      </c>
      <c r="B24" s="110">
        <f t="shared" si="1"/>
        <v>16618</v>
      </c>
      <c r="C24" s="94">
        <v>7722</v>
      </c>
      <c r="D24" s="246">
        <v>6468</v>
      </c>
      <c r="E24" s="94">
        <v>11</v>
      </c>
      <c r="F24" s="246">
        <v>2417</v>
      </c>
      <c r="L24" s="311"/>
    </row>
    <row r="25" spans="1:12" ht="20.100000000000001" customHeight="1" thickBot="1">
      <c r="A25" s="11" t="s">
        <v>124</v>
      </c>
      <c r="B25" s="110">
        <f t="shared" si="1"/>
        <v>18048</v>
      </c>
      <c r="C25" s="94">
        <v>7831</v>
      </c>
      <c r="D25" s="246">
        <v>6788</v>
      </c>
      <c r="E25" s="94">
        <v>25</v>
      </c>
      <c r="F25" s="246">
        <v>3404</v>
      </c>
      <c r="L25" s="311"/>
    </row>
    <row r="26" spans="1:12" ht="20.100000000000001" customHeight="1" thickBot="1">
      <c r="A26" s="11" t="s">
        <v>49</v>
      </c>
      <c r="B26" s="110">
        <f t="shared" si="1"/>
        <v>99174</v>
      </c>
      <c r="C26" s="94">
        <v>77886</v>
      </c>
      <c r="D26" s="246">
        <v>10495</v>
      </c>
      <c r="E26" s="94">
        <v>20</v>
      </c>
      <c r="F26" s="246">
        <v>10773</v>
      </c>
      <c r="L26" s="311"/>
    </row>
    <row r="27" spans="1:12" ht="20.100000000000001" customHeight="1" thickBot="1">
      <c r="A27" s="11" t="s">
        <v>126</v>
      </c>
      <c r="B27" s="110">
        <f t="shared" si="1"/>
        <v>49766</v>
      </c>
      <c r="C27" s="94">
        <v>33577</v>
      </c>
      <c r="D27" s="246">
        <v>11598</v>
      </c>
      <c r="E27" s="94">
        <v>4</v>
      </c>
      <c r="F27" s="246">
        <v>4587</v>
      </c>
      <c r="L27" s="311"/>
    </row>
    <row r="28" spans="1:12" ht="20.100000000000001" customHeight="1" thickBot="1">
      <c r="A28" s="11" t="s">
        <v>51</v>
      </c>
      <c r="B28" s="110">
        <f t="shared" si="1"/>
        <v>80051</v>
      </c>
      <c r="C28" s="94">
        <v>61689</v>
      </c>
      <c r="D28" s="246">
        <v>6376</v>
      </c>
      <c r="E28" s="94">
        <v>4</v>
      </c>
      <c r="F28" s="246">
        <v>11982</v>
      </c>
      <c r="L28" s="311"/>
    </row>
    <row r="29" spans="1:12" ht="20.100000000000001" customHeight="1" thickBot="1">
      <c r="A29" s="11" t="s">
        <v>20</v>
      </c>
      <c r="B29" s="110">
        <f t="shared" si="1"/>
        <v>73350</v>
      </c>
      <c r="C29" s="94">
        <v>40539</v>
      </c>
      <c r="D29" s="246">
        <v>24677</v>
      </c>
      <c r="E29" s="94">
        <v>33</v>
      </c>
      <c r="F29" s="246">
        <v>8101</v>
      </c>
      <c r="L29" s="311"/>
    </row>
    <row r="30" spans="1:12" ht="20.100000000000001" customHeight="1" thickBot="1">
      <c r="A30" s="11" t="s">
        <v>128</v>
      </c>
      <c r="B30" s="110">
        <f t="shared" si="1"/>
        <v>18185</v>
      </c>
      <c r="C30" s="94">
        <v>9521</v>
      </c>
      <c r="D30" s="246">
        <v>5609</v>
      </c>
      <c r="E30" s="94">
        <v>4</v>
      </c>
      <c r="F30" s="246">
        <v>3051</v>
      </c>
      <c r="L30" s="311"/>
    </row>
    <row r="31" spans="1:12" ht="20.100000000000001" customHeight="1" thickBot="1">
      <c r="A31" s="11" t="s">
        <v>22</v>
      </c>
      <c r="B31" s="110">
        <f t="shared" si="1"/>
        <v>14185</v>
      </c>
      <c r="C31" s="94">
        <v>7839</v>
      </c>
      <c r="D31" s="246">
        <v>4165</v>
      </c>
      <c r="E31" s="94">
        <v>2</v>
      </c>
      <c r="F31" s="246">
        <v>2179</v>
      </c>
      <c r="L31" s="311"/>
    </row>
    <row r="32" spans="1:12" ht="20.100000000000001" customHeight="1" thickBot="1">
      <c r="A32" s="11" t="s">
        <v>129</v>
      </c>
      <c r="B32" s="110">
        <f t="shared" si="1"/>
        <v>17652</v>
      </c>
      <c r="C32" s="94">
        <v>8738</v>
      </c>
      <c r="D32" s="246">
        <v>6584</v>
      </c>
      <c r="E32" s="94">
        <v>11</v>
      </c>
      <c r="F32" s="246">
        <v>2319</v>
      </c>
      <c r="L32" s="311"/>
    </row>
    <row r="33" spans="1:12" ht="20.100000000000001" customHeight="1" thickBot="1">
      <c r="A33" s="11" t="s">
        <v>130</v>
      </c>
      <c r="B33" s="110">
        <f t="shared" si="1"/>
        <v>50582</v>
      </c>
      <c r="C33" s="93">
        <v>20602</v>
      </c>
      <c r="D33" s="246">
        <v>22223</v>
      </c>
      <c r="E33" s="93">
        <v>14</v>
      </c>
      <c r="F33" s="246">
        <v>7743</v>
      </c>
      <c r="L33" s="311"/>
    </row>
    <row r="34" spans="1:12" ht="20.100000000000001" customHeight="1" thickBot="1">
      <c r="A34" s="11" t="s">
        <v>131</v>
      </c>
      <c r="B34" s="110">
        <f t="shared" si="1"/>
        <v>20060</v>
      </c>
      <c r="C34" s="94">
        <v>9489</v>
      </c>
      <c r="D34" s="246">
        <v>6987</v>
      </c>
      <c r="E34" s="94">
        <v>14</v>
      </c>
      <c r="F34" s="246">
        <v>3570</v>
      </c>
      <c r="L34" s="311"/>
    </row>
    <row r="35" spans="1:12" ht="20.100000000000001" customHeight="1" thickBot="1">
      <c r="A35" s="11" t="s">
        <v>150</v>
      </c>
      <c r="B35" s="110">
        <f t="shared" si="1"/>
        <v>10688</v>
      </c>
      <c r="C35" s="94">
        <v>4738</v>
      </c>
      <c r="D35" s="246">
        <v>3564</v>
      </c>
      <c r="E35" s="94">
        <v>13</v>
      </c>
      <c r="F35" s="246">
        <v>2373</v>
      </c>
      <c r="L35" s="311"/>
    </row>
    <row r="36" spans="1:12" ht="20.100000000000001" customHeight="1" thickBot="1">
      <c r="A36" s="11" t="s">
        <v>132</v>
      </c>
      <c r="B36" s="110">
        <f t="shared" si="1"/>
        <v>45533</v>
      </c>
      <c r="C36" s="94">
        <v>13209</v>
      </c>
      <c r="D36" s="246">
        <v>28326</v>
      </c>
      <c r="E36" s="94">
        <v>12</v>
      </c>
      <c r="F36" s="246">
        <v>3986</v>
      </c>
      <c r="L36" s="311"/>
    </row>
    <row r="37" spans="1:12" ht="20.100000000000001" customHeight="1" thickBot="1">
      <c r="A37" s="11" t="s">
        <v>133</v>
      </c>
      <c r="B37" s="110">
        <f t="shared" si="1"/>
        <v>40290</v>
      </c>
      <c r="C37" s="94">
        <v>22296</v>
      </c>
      <c r="D37" s="246">
        <v>13238</v>
      </c>
      <c r="E37" s="94">
        <v>31</v>
      </c>
      <c r="F37" s="246">
        <v>4725</v>
      </c>
      <c r="L37" s="311"/>
    </row>
    <row r="38" spans="1:12" ht="20.100000000000001" customHeight="1" thickBot="1">
      <c r="A38" s="11" t="s">
        <v>24</v>
      </c>
      <c r="B38" s="110">
        <f t="shared" si="1"/>
        <v>17997</v>
      </c>
      <c r="C38" s="94">
        <v>8174</v>
      </c>
      <c r="D38" s="246">
        <v>6702</v>
      </c>
      <c r="E38" s="94">
        <v>20</v>
      </c>
      <c r="F38" s="246">
        <v>3101</v>
      </c>
      <c r="L38" s="311"/>
    </row>
    <row r="39" spans="1:12" ht="20.100000000000001" customHeight="1" thickBot="1">
      <c r="A39" s="11" t="s">
        <v>25</v>
      </c>
      <c r="B39" s="110">
        <f t="shared" si="1"/>
        <v>98958</v>
      </c>
      <c r="C39" s="94">
        <v>27723</v>
      </c>
      <c r="D39" s="246">
        <v>64303</v>
      </c>
      <c r="E39" s="94">
        <v>36</v>
      </c>
      <c r="F39" s="246">
        <v>6896</v>
      </c>
    </row>
    <row r="40" spans="1:12" ht="20.100000000000001" customHeight="1" thickBot="1">
      <c r="A40" s="11" t="s">
        <v>58</v>
      </c>
      <c r="B40" s="110">
        <f t="shared" si="1"/>
        <v>22077</v>
      </c>
      <c r="C40" s="94">
        <v>11487</v>
      </c>
      <c r="D40" s="246">
        <v>6369</v>
      </c>
      <c r="E40" s="94">
        <v>27</v>
      </c>
      <c r="F40" s="246">
        <v>4194</v>
      </c>
    </row>
    <row r="41" spans="1:12" ht="20.100000000000001" customHeight="1" thickBot="1">
      <c r="A41" s="11" t="s">
        <v>26</v>
      </c>
      <c r="B41" s="110">
        <f t="shared" si="1"/>
        <v>28803</v>
      </c>
      <c r="C41" s="94">
        <v>12205</v>
      </c>
      <c r="D41" s="246">
        <v>10919</v>
      </c>
      <c r="E41" s="94">
        <v>18</v>
      </c>
      <c r="F41" s="246">
        <v>5661</v>
      </c>
    </row>
    <row r="42" spans="1:12" ht="20.100000000000001" customHeight="1" thickBot="1">
      <c r="A42" s="11" t="s">
        <v>27</v>
      </c>
      <c r="B42" s="110">
        <f t="shared" si="1"/>
        <v>23007</v>
      </c>
      <c r="C42" s="94">
        <v>9612</v>
      </c>
      <c r="D42" s="246">
        <v>9924</v>
      </c>
      <c r="E42" s="94">
        <v>21</v>
      </c>
      <c r="F42" s="246">
        <v>3450</v>
      </c>
    </row>
    <row r="43" spans="1:12" ht="20.100000000000001" customHeight="1" thickBot="1">
      <c r="A43" s="11" t="s">
        <v>135</v>
      </c>
      <c r="B43" s="110">
        <f t="shared" si="1"/>
        <v>26780</v>
      </c>
      <c r="C43" s="94">
        <v>14807</v>
      </c>
      <c r="D43" s="246">
        <v>7185</v>
      </c>
      <c r="E43" s="94">
        <v>20</v>
      </c>
      <c r="F43" s="246">
        <v>4768</v>
      </c>
    </row>
    <row r="44" spans="1:12">
      <c r="A44" s="1103" t="s">
        <v>415</v>
      </c>
      <c r="B44" s="1103"/>
      <c r="C44" s="1103"/>
      <c r="D44" s="1103"/>
      <c r="E44" s="1103"/>
      <c r="F44" s="1103"/>
    </row>
  </sheetData>
  <mergeCells count="5">
    <mergeCell ref="A2:A3"/>
    <mergeCell ref="C2:F2"/>
    <mergeCell ref="B2:B3"/>
    <mergeCell ref="A1:F1"/>
    <mergeCell ref="A44:F44"/>
  </mergeCells>
  <printOptions horizontalCentered="1" verticalCentered="1"/>
  <pageMargins left="0.39370078740157483" right="0.59055118110236227" top="0.19685039370078741" bottom="0.39370078740157483" header="0" footer="0"/>
  <pageSetup paperSize="9" scale="89" orientation="portrait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4CA44-C122-43F2-B1B5-5A2F1E30C5C2}">
  <sheetPr>
    <tabColor rgb="FF9999FF"/>
    <pageSetUpPr fitToPage="1"/>
  </sheetPr>
  <dimension ref="A1:L43"/>
  <sheetViews>
    <sheetView rightToLeft="1" view="pageBreakPreview" zoomScale="60" workbookViewId="0">
      <selection sqref="A1:D1"/>
    </sheetView>
  </sheetViews>
  <sheetFormatPr defaultColWidth="9" defaultRowHeight="20.100000000000001" customHeight="1"/>
  <cols>
    <col min="1" max="1" width="23.28515625" style="99" customWidth="1"/>
    <col min="2" max="2" width="22.7109375" style="100" customWidth="1"/>
    <col min="3" max="4" width="22.7109375" style="101" customWidth="1"/>
    <col min="5" max="256" width="9" style="97"/>
    <col min="257" max="257" width="20.7109375" style="97" customWidth="1"/>
    <col min="258" max="258" width="18.140625" style="97" customWidth="1"/>
    <col min="259" max="260" width="16.7109375" style="97" customWidth="1"/>
    <col min="261" max="512" width="9" style="97"/>
    <col min="513" max="513" width="20.7109375" style="97" customWidth="1"/>
    <col min="514" max="514" width="18.140625" style="97" customWidth="1"/>
    <col min="515" max="516" width="16.7109375" style="97" customWidth="1"/>
    <col min="517" max="768" width="9" style="97"/>
    <col min="769" max="769" width="20.7109375" style="97" customWidth="1"/>
    <col min="770" max="770" width="18.140625" style="97" customWidth="1"/>
    <col min="771" max="772" width="16.7109375" style="97" customWidth="1"/>
    <col min="773" max="1024" width="9" style="97"/>
    <col min="1025" max="1025" width="20.7109375" style="97" customWidth="1"/>
    <col min="1026" max="1026" width="18.140625" style="97" customWidth="1"/>
    <col min="1027" max="1028" width="16.7109375" style="97" customWidth="1"/>
    <col min="1029" max="1280" width="9" style="97"/>
    <col min="1281" max="1281" width="20.7109375" style="97" customWidth="1"/>
    <col min="1282" max="1282" width="18.140625" style="97" customWidth="1"/>
    <col min="1283" max="1284" width="16.7109375" style="97" customWidth="1"/>
    <col min="1285" max="1536" width="9" style="97"/>
    <col min="1537" max="1537" width="20.7109375" style="97" customWidth="1"/>
    <col min="1538" max="1538" width="18.140625" style="97" customWidth="1"/>
    <col min="1539" max="1540" width="16.7109375" style="97" customWidth="1"/>
    <col min="1541" max="1792" width="9" style="97"/>
    <col min="1793" max="1793" width="20.7109375" style="97" customWidth="1"/>
    <col min="1794" max="1794" width="18.140625" style="97" customWidth="1"/>
    <col min="1795" max="1796" width="16.7109375" style="97" customWidth="1"/>
    <col min="1797" max="2048" width="9" style="97"/>
    <col min="2049" max="2049" width="20.7109375" style="97" customWidth="1"/>
    <col min="2050" max="2050" width="18.140625" style="97" customWidth="1"/>
    <col min="2051" max="2052" width="16.7109375" style="97" customWidth="1"/>
    <col min="2053" max="2304" width="9" style="97"/>
    <col min="2305" max="2305" width="20.7109375" style="97" customWidth="1"/>
    <col min="2306" max="2306" width="18.140625" style="97" customWidth="1"/>
    <col min="2307" max="2308" width="16.7109375" style="97" customWidth="1"/>
    <col min="2309" max="2560" width="9" style="97"/>
    <col min="2561" max="2561" width="20.7109375" style="97" customWidth="1"/>
    <col min="2562" max="2562" width="18.140625" style="97" customWidth="1"/>
    <col min="2563" max="2564" width="16.7109375" style="97" customWidth="1"/>
    <col min="2565" max="2816" width="9" style="97"/>
    <col min="2817" max="2817" width="20.7109375" style="97" customWidth="1"/>
    <col min="2818" max="2818" width="18.140625" style="97" customWidth="1"/>
    <col min="2819" max="2820" width="16.7109375" style="97" customWidth="1"/>
    <col min="2821" max="3072" width="9" style="97"/>
    <col min="3073" max="3073" width="20.7109375" style="97" customWidth="1"/>
    <col min="3074" max="3074" width="18.140625" style="97" customWidth="1"/>
    <col min="3075" max="3076" width="16.7109375" style="97" customWidth="1"/>
    <col min="3077" max="3328" width="9" style="97"/>
    <col min="3329" max="3329" width="20.7109375" style="97" customWidth="1"/>
    <col min="3330" max="3330" width="18.140625" style="97" customWidth="1"/>
    <col min="3331" max="3332" width="16.7109375" style="97" customWidth="1"/>
    <col min="3333" max="3584" width="9" style="97"/>
    <col min="3585" max="3585" width="20.7109375" style="97" customWidth="1"/>
    <col min="3586" max="3586" width="18.140625" style="97" customWidth="1"/>
    <col min="3587" max="3588" width="16.7109375" style="97" customWidth="1"/>
    <col min="3589" max="3840" width="9" style="97"/>
    <col min="3841" max="3841" width="20.7109375" style="97" customWidth="1"/>
    <col min="3842" max="3842" width="18.140625" style="97" customWidth="1"/>
    <col min="3843" max="3844" width="16.7109375" style="97" customWidth="1"/>
    <col min="3845" max="4096" width="9" style="97"/>
    <col min="4097" max="4097" width="20.7109375" style="97" customWidth="1"/>
    <col min="4098" max="4098" width="18.140625" style="97" customWidth="1"/>
    <col min="4099" max="4100" width="16.7109375" style="97" customWidth="1"/>
    <col min="4101" max="4352" width="9" style="97"/>
    <col min="4353" max="4353" width="20.7109375" style="97" customWidth="1"/>
    <col min="4354" max="4354" width="18.140625" style="97" customWidth="1"/>
    <col min="4355" max="4356" width="16.7109375" style="97" customWidth="1"/>
    <col min="4357" max="4608" width="9" style="97"/>
    <col min="4609" max="4609" width="20.7109375" style="97" customWidth="1"/>
    <col min="4610" max="4610" width="18.140625" style="97" customWidth="1"/>
    <col min="4611" max="4612" width="16.7109375" style="97" customWidth="1"/>
    <col min="4613" max="4864" width="9" style="97"/>
    <col min="4865" max="4865" width="20.7109375" style="97" customWidth="1"/>
    <col min="4866" max="4866" width="18.140625" style="97" customWidth="1"/>
    <col min="4867" max="4868" width="16.7109375" style="97" customWidth="1"/>
    <col min="4869" max="5120" width="9" style="97"/>
    <col min="5121" max="5121" width="20.7109375" style="97" customWidth="1"/>
    <col min="5122" max="5122" width="18.140625" style="97" customWidth="1"/>
    <col min="5123" max="5124" width="16.7109375" style="97" customWidth="1"/>
    <col min="5125" max="5376" width="9" style="97"/>
    <col min="5377" max="5377" width="20.7109375" style="97" customWidth="1"/>
    <col min="5378" max="5378" width="18.140625" style="97" customWidth="1"/>
    <col min="5379" max="5380" width="16.7109375" style="97" customWidth="1"/>
    <col min="5381" max="5632" width="9" style="97"/>
    <col min="5633" max="5633" width="20.7109375" style="97" customWidth="1"/>
    <col min="5634" max="5634" width="18.140625" style="97" customWidth="1"/>
    <col min="5635" max="5636" width="16.7109375" style="97" customWidth="1"/>
    <col min="5637" max="5888" width="9" style="97"/>
    <col min="5889" max="5889" width="20.7109375" style="97" customWidth="1"/>
    <col min="5890" max="5890" width="18.140625" style="97" customWidth="1"/>
    <col min="5891" max="5892" width="16.7109375" style="97" customWidth="1"/>
    <col min="5893" max="6144" width="9" style="97"/>
    <col min="6145" max="6145" width="20.7109375" style="97" customWidth="1"/>
    <col min="6146" max="6146" width="18.140625" style="97" customWidth="1"/>
    <col min="6147" max="6148" width="16.7109375" style="97" customWidth="1"/>
    <col min="6149" max="6400" width="9" style="97"/>
    <col min="6401" max="6401" width="20.7109375" style="97" customWidth="1"/>
    <col min="6402" max="6402" width="18.140625" style="97" customWidth="1"/>
    <col min="6403" max="6404" width="16.7109375" style="97" customWidth="1"/>
    <col min="6405" max="6656" width="9" style="97"/>
    <col min="6657" max="6657" width="20.7109375" style="97" customWidth="1"/>
    <col min="6658" max="6658" width="18.140625" style="97" customWidth="1"/>
    <col min="6659" max="6660" width="16.7109375" style="97" customWidth="1"/>
    <col min="6661" max="6912" width="9" style="97"/>
    <col min="6913" max="6913" width="20.7109375" style="97" customWidth="1"/>
    <col min="6914" max="6914" width="18.140625" style="97" customWidth="1"/>
    <col min="6915" max="6916" width="16.7109375" style="97" customWidth="1"/>
    <col min="6917" max="7168" width="9" style="97"/>
    <col min="7169" max="7169" width="20.7109375" style="97" customWidth="1"/>
    <col min="7170" max="7170" width="18.140625" style="97" customWidth="1"/>
    <col min="7171" max="7172" width="16.7109375" style="97" customWidth="1"/>
    <col min="7173" max="7424" width="9" style="97"/>
    <col min="7425" max="7425" width="20.7109375" style="97" customWidth="1"/>
    <col min="7426" max="7426" width="18.140625" style="97" customWidth="1"/>
    <col min="7427" max="7428" width="16.7109375" style="97" customWidth="1"/>
    <col min="7429" max="7680" width="9" style="97"/>
    <col min="7681" max="7681" width="20.7109375" style="97" customWidth="1"/>
    <col min="7682" max="7682" width="18.140625" style="97" customWidth="1"/>
    <col min="7683" max="7684" width="16.7109375" style="97" customWidth="1"/>
    <col min="7685" max="7936" width="9" style="97"/>
    <col min="7937" max="7937" width="20.7109375" style="97" customWidth="1"/>
    <col min="7938" max="7938" width="18.140625" style="97" customWidth="1"/>
    <col min="7939" max="7940" width="16.7109375" style="97" customWidth="1"/>
    <col min="7941" max="8192" width="9" style="97"/>
    <col min="8193" max="8193" width="20.7109375" style="97" customWidth="1"/>
    <col min="8194" max="8194" width="18.140625" style="97" customWidth="1"/>
    <col min="8195" max="8196" width="16.7109375" style="97" customWidth="1"/>
    <col min="8197" max="8448" width="9" style="97"/>
    <col min="8449" max="8449" width="20.7109375" style="97" customWidth="1"/>
    <col min="8450" max="8450" width="18.140625" style="97" customWidth="1"/>
    <col min="8451" max="8452" width="16.7109375" style="97" customWidth="1"/>
    <col min="8453" max="8704" width="9" style="97"/>
    <col min="8705" max="8705" width="20.7109375" style="97" customWidth="1"/>
    <col min="8706" max="8706" width="18.140625" style="97" customWidth="1"/>
    <col min="8707" max="8708" width="16.7109375" style="97" customWidth="1"/>
    <col min="8709" max="8960" width="9" style="97"/>
    <col min="8961" max="8961" width="20.7109375" style="97" customWidth="1"/>
    <col min="8962" max="8962" width="18.140625" style="97" customWidth="1"/>
    <col min="8963" max="8964" width="16.7109375" style="97" customWidth="1"/>
    <col min="8965" max="9216" width="9" style="97"/>
    <col min="9217" max="9217" width="20.7109375" style="97" customWidth="1"/>
    <col min="9218" max="9218" width="18.140625" style="97" customWidth="1"/>
    <col min="9219" max="9220" width="16.7109375" style="97" customWidth="1"/>
    <col min="9221" max="9472" width="9" style="97"/>
    <col min="9473" max="9473" width="20.7109375" style="97" customWidth="1"/>
    <col min="9474" max="9474" width="18.140625" style="97" customWidth="1"/>
    <col min="9475" max="9476" width="16.7109375" style="97" customWidth="1"/>
    <col min="9477" max="9728" width="9" style="97"/>
    <col min="9729" max="9729" width="20.7109375" style="97" customWidth="1"/>
    <col min="9730" max="9730" width="18.140625" style="97" customWidth="1"/>
    <col min="9731" max="9732" width="16.7109375" style="97" customWidth="1"/>
    <col min="9733" max="9984" width="9" style="97"/>
    <col min="9985" max="9985" width="20.7109375" style="97" customWidth="1"/>
    <col min="9986" max="9986" width="18.140625" style="97" customWidth="1"/>
    <col min="9987" max="9988" width="16.7109375" style="97" customWidth="1"/>
    <col min="9989" max="10240" width="9" style="97"/>
    <col min="10241" max="10241" width="20.7109375" style="97" customWidth="1"/>
    <col min="10242" max="10242" width="18.140625" style="97" customWidth="1"/>
    <col min="10243" max="10244" width="16.7109375" style="97" customWidth="1"/>
    <col min="10245" max="10496" width="9" style="97"/>
    <col min="10497" max="10497" width="20.7109375" style="97" customWidth="1"/>
    <col min="10498" max="10498" width="18.140625" style="97" customWidth="1"/>
    <col min="10499" max="10500" width="16.7109375" style="97" customWidth="1"/>
    <col min="10501" max="10752" width="9" style="97"/>
    <col min="10753" max="10753" width="20.7109375" style="97" customWidth="1"/>
    <col min="10754" max="10754" width="18.140625" style="97" customWidth="1"/>
    <col min="10755" max="10756" width="16.7109375" style="97" customWidth="1"/>
    <col min="10757" max="11008" width="9" style="97"/>
    <col min="11009" max="11009" width="20.7109375" style="97" customWidth="1"/>
    <col min="11010" max="11010" width="18.140625" style="97" customWidth="1"/>
    <col min="11011" max="11012" width="16.7109375" style="97" customWidth="1"/>
    <col min="11013" max="11264" width="9" style="97"/>
    <col min="11265" max="11265" width="20.7109375" style="97" customWidth="1"/>
    <col min="11266" max="11266" width="18.140625" style="97" customWidth="1"/>
    <col min="11267" max="11268" width="16.7109375" style="97" customWidth="1"/>
    <col min="11269" max="11520" width="9" style="97"/>
    <col min="11521" max="11521" width="20.7109375" style="97" customWidth="1"/>
    <col min="11522" max="11522" width="18.140625" style="97" customWidth="1"/>
    <col min="11523" max="11524" width="16.7109375" style="97" customWidth="1"/>
    <col min="11525" max="11776" width="9" style="97"/>
    <col min="11777" max="11777" width="20.7109375" style="97" customWidth="1"/>
    <col min="11778" max="11778" width="18.140625" style="97" customWidth="1"/>
    <col min="11779" max="11780" width="16.7109375" style="97" customWidth="1"/>
    <col min="11781" max="12032" width="9" style="97"/>
    <col min="12033" max="12033" width="20.7109375" style="97" customWidth="1"/>
    <col min="12034" max="12034" width="18.140625" style="97" customWidth="1"/>
    <col min="12035" max="12036" width="16.7109375" style="97" customWidth="1"/>
    <col min="12037" max="12288" width="9" style="97"/>
    <col min="12289" max="12289" width="20.7109375" style="97" customWidth="1"/>
    <col min="12290" max="12290" width="18.140625" style="97" customWidth="1"/>
    <col min="12291" max="12292" width="16.7109375" style="97" customWidth="1"/>
    <col min="12293" max="12544" width="9" style="97"/>
    <col min="12545" max="12545" width="20.7109375" style="97" customWidth="1"/>
    <col min="12546" max="12546" width="18.140625" style="97" customWidth="1"/>
    <col min="12547" max="12548" width="16.7109375" style="97" customWidth="1"/>
    <col min="12549" max="12800" width="9" style="97"/>
    <col min="12801" max="12801" width="20.7109375" style="97" customWidth="1"/>
    <col min="12802" max="12802" width="18.140625" style="97" customWidth="1"/>
    <col min="12803" max="12804" width="16.7109375" style="97" customWidth="1"/>
    <col min="12805" max="13056" width="9" style="97"/>
    <col min="13057" max="13057" width="20.7109375" style="97" customWidth="1"/>
    <col min="13058" max="13058" width="18.140625" style="97" customWidth="1"/>
    <col min="13059" max="13060" width="16.7109375" style="97" customWidth="1"/>
    <col min="13061" max="13312" width="9" style="97"/>
    <col min="13313" max="13313" width="20.7109375" style="97" customWidth="1"/>
    <col min="13314" max="13314" width="18.140625" style="97" customWidth="1"/>
    <col min="13315" max="13316" width="16.7109375" style="97" customWidth="1"/>
    <col min="13317" max="13568" width="9" style="97"/>
    <col min="13569" max="13569" width="20.7109375" style="97" customWidth="1"/>
    <col min="13570" max="13570" width="18.140625" style="97" customWidth="1"/>
    <col min="13571" max="13572" width="16.7109375" style="97" customWidth="1"/>
    <col min="13573" max="13824" width="9" style="97"/>
    <col min="13825" max="13825" width="20.7109375" style="97" customWidth="1"/>
    <col min="13826" max="13826" width="18.140625" style="97" customWidth="1"/>
    <col min="13827" max="13828" width="16.7109375" style="97" customWidth="1"/>
    <col min="13829" max="14080" width="9" style="97"/>
    <col min="14081" max="14081" width="20.7109375" style="97" customWidth="1"/>
    <col min="14082" max="14082" width="18.140625" style="97" customWidth="1"/>
    <col min="14083" max="14084" width="16.7109375" style="97" customWidth="1"/>
    <col min="14085" max="14336" width="9" style="97"/>
    <col min="14337" max="14337" width="20.7109375" style="97" customWidth="1"/>
    <col min="14338" max="14338" width="18.140625" style="97" customWidth="1"/>
    <col min="14339" max="14340" width="16.7109375" style="97" customWidth="1"/>
    <col min="14341" max="14592" width="9" style="97"/>
    <col min="14593" max="14593" width="20.7109375" style="97" customWidth="1"/>
    <col min="14594" max="14594" width="18.140625" style="97" customWidth="1"/>
    <col min="14595" max="14596" width="16.7109375" style="97" customWidth="1"/>
    <col min="14597" max="14848" width="9" style="97"/>
    <col min="14849" max="14849" width="20.7109375" style="97" customWidth="1"/>
    <col min="14850" max="14850" width="18.140625" style="97" customWidth="1"/>
    <col min="14851" max="14852" width="16.7109375" style="97" customWidth="1"/>
    <col min="14853" max="15104" width="9" style="97"/>
    <col min="15105" max="15105" width="20.7109375" style="97" customWidth="1"/>
    <col min="15106" max="15106" width="18.140625" style="97" customWidth="1"/>
    <col min="15107" max="15108" width="16.7109375" style="97" customWidth="1"/>
    <col min="15109" max="15360" width="9" style="97"/>
    <col min="15361" max="15361" width="20.7109375" style="97" customWidth="1"/>
    <col min="15362" max="15362" width="18.140625" style="97" customWidth="1"/>
    <col min="15363" max="15364" width="16.7109375" style="97" customWidth="1"/>
    <col min="15365" max="15616" width="9" style="97"/>
    <col min="15617" max="15617" width="20.7109375" style="97" customWidth="1"/>
    <col min="15618" max="15618" width="18.140625" style="97" customWidth="1"/>
    <col min="15619" max="15620" width="16.7109375" style="97" customWidth="1"/>
    <col min="15621" max="15872" width="9" style="97"/>
    <col min="15873" max="15873" width="20.7109375" style="97" customWidth="1"/>
    <col min="15874" max="15874" width="18.140625" style="97" customWidth="1"/>
    <col min="15875" max="15876" width="16.7109375" style="97" customWidth="1"/>
    <col min="15877" max="16128" width="9" style="97"/>
    <col min="16129" max="16129" width="20.7109375" style="97" customWidth="1"/>
    <col min="16130" max="16130" width="18.140625" style="97" customWidth="1"/>
    <col min="16131" max="16132" width="16.7109375" style="97" customWidth="1"/>
    <col min="16133" max="16384" width="9" style="97"/>
  </cols>
  <sheetData>
    <row r="1" spans="1:12" ht="34.5" customHeight="1" thickBot="1">
      <c r="A1" s="1104" t="s">
        <v>427</v>
      </c>
      <c r="B1" s="1104"/>
      <c r="C1" s="1104"/>
      <c r="D1" s="1104"/>
    </row>
    <row r="2" spans="1:12" ht="35.25" customHeight="1" thickBot="1">
      <c r="A2" s="104" t="s">
        <v>34</v>
      </c>
      <c r="B2" s="105" t="s">
        <v>151</v>
      </c>
      <c r="C2" s="106" t="s">
        <v>152</v>
      </c>
      <c r="D2" s="106" t="s">
        <v>153</v>
      </c>
    </row>
    <row r="3" spans="1:12" s="98" customFormat="1" ht="20.100000000000001" customHeight="1">
      <c r="A3" s="107">
        <v>1395</v>
      </c>
      <c r="B3" s="109">
        <v>950874</v>
      </c>
      <c r="C3" s="109">
        <v>523</v>
      </c>
      <c r="D3" s="109">
        <v>950351</v>
      </c>
    </row>
    <row r="4" spans="1:12" s="98" customFormat="1" ht="20.100000000000001" customHeight="1">
      <c r="A4" s="107">
        <v>1396</v>
      </c>
      <c r="B4" s="109">
        <v>967477</v>
      </c>
      <c r="C4" s="109">
        <v>294</v>
      </c>
      <c r="D4" s="109">
        <v>967183</v>
      </c>
    </row>
    <row r="5" spans="1:12" s="98" customFormat="1" ht="20.100000000000001" customHeight="1">
      <c r="A5" s="107">
        <v>1397</v>
      </c>
      <c r="B5" s="109">
        <v>1002976</v>
      </c>
      <c r="C5" s="109">
        <v>373</v>
      </c>
      <c r="D5" s="109">
        <v>1002603</v>
      </c>
      <c r="L5" s="302"/>
    </row>
    <row r="6" spans="1:12" s="98" customFormat="1" ht="20.100000000000001" customHeight="1">
      <c r="A6" s="107">
        <v>1398</v>
      </c>
      <c r="B6" s="109">
        <v>1016603</v>
      </c>
      <c r="C6" s="109">
        <v>278</v>
      </c>
      <c r="D6" s="109">
        <v>1016325</v>
      </c>
      <c r="L6" s="302"/>
    </row>
    <row r="7" spans="1:12" s="98" customFormat="1" ht="20.100000000000001" customHeight="1">
      <c r="A7" s="107">
        <v>1399</v>
      </c>
      <c r="B7" s="109">
        <v>1059982</v>
      </c>
      <c r="C7" s="109">
        <v>343</v>
      </c>
      <c r="D7" s="109">
        <v>1059639</v>
      </c>
      <c r="F7" s="137"/>
      <c r="L7" s="302"/>
    </row>
    <row r="8" spans="1:12" s="98" customFormat="1" ht="20.100000000000001" customHeight="1">
      <c r="A8" s="107">
        <v>1400</v>
      </c>
      <c r="B8" s="109">
        <v>1042529</v>
      </c>
      <c r="C8" s="109">
        <v>523</v>
      </c>
      <c r="D8" s="109">
        <v>1042006</v>
      </c>
      <c r="F8" s="137"/>
      <c r="H8" s="137"/>
      <c r="L8" s="302"/>
    </row>
    <row r="9" spans="1:12" s="98" customFormat="1" ht="20.100000000000001" customHeight="1" thickBot="1">
      <c r="A9" s="107">
        <v>1401</v>
      </c>
      <c r="B9" s="109">
        <f>C9+D9</f>
        <v>1050943</v>
      </c>
      <c r="C9" s="109">
        <f>SUM(C10:C42)</f>
        <v>478</v>
      </c>
      <c r="D9" s="109">
        <f>SUM(D10:D42)</f>
        <v>1050465</v>
      </c>
      <c r="F9" s="137"/>
      <c r="L9" s="302"/>
    </row>
    <row r="10" spans="1:12" ht="20.100000000000001" customHeight="1" thickBot="1">
      <c r="A10" s="5" t="s">
        <v>41</v>
      </c>
      <c r="B10" s="220">
        <f t="shared" ref="B10:B42" si="0">C10+D10</f>
        <v>42922</v>
      </c>
      <c r="C10" s="93">
        <v>37</v>
      </c>
      <c r="D10" s="95">
        <v>42885</v>
      </c>
      <c r="F10" s="138"/>
      <c r="L10" s="302"/>
    </row>
    <row r="11" spans="1:12" ht="20.100000000000001" customHeight="1" thickBot="1">
      <c r="A11" s="11" t="s">
        <v>42</v>
      </c>
      <c r="B11" s="297">
        <f t="shared" si="0"/>
        <v>30283</v>
      </c>
      <c r="C11" s="94">
        <v>25</v>
      </c>
      <c r="D11" s="115">
        <v>30258</v>
      </c>
      <c r="F11" s="138"/>
      <c r="L11" s="302"/>
    </row>
    <row r="12" spans="1:12" ht="20.100000000000001" customHeight="1" thickBot="1">
      <c r="A12" s="11" t="s">
        <v>43</v>
      </c>
      <c r="B12" s="297">
        <f t="shared" si="0"/>
        <v>19386</v>
      </c>
      <c r="C12" s="94">
        <v>9</v>
      </c>
      <c r="D12" s="115">
        <v>19377</v>
      </c>
      <c r="F12" s="138"/>
      <c r="L12" s="302"/>
    </row>
    <row r="13" spans="1:12" ht="20.100000000000001" customHeight="1" thickBot="1">
      <c r="A13" s="11" t="s">
        <v>0</v>
      </c>
      <c r="B13" s="297">
        <f t="shared" si="0"/>
        <v>89124</v>
      </c>
      <c r="C13" s="94">
        <v>25</v>
      </c>
      <c r="D13" s="115">
        <v>89099</v>
      </c>
      <c r="F13" s="138"/>
      <c r="L13" s="302"/>
    </row>
    <row r="14" spans="1:12" ht="20.100000000000001" customHeight="1" thickBot="1">
      <c r="A14" s="11" t="s">
        <v>33</v>
      </c>
      <c r="B14" s="297">
        <f t="shared" si="0"/>
        <v>26234</v>
      </c>
      <c r="C14" s="94">
        <v>7</v>
      </c>
      <c r="D14" s="115">
        <v>26227</v>
      </c>
      <c r="F14" s="138"/>
      <c r="L14" s="302"/>
    </row>
    <row r="15" spans="1:12" ht="20.100000000000001" customHeight="1" thickBot="1">
      <c r="A15" s="11" t="s">
        <v>44</v>
      </c>
      <c r="B15" s="297">
        <f t="shared" si="0"/>
        <v>6119</v>
      </c>
      <c r="C15" s="94">
        <v>5</v>
      </c>
      <c r="D15" s="115">
        <v>6114</v>
      </c>
      <c r="F15" s="138"/>
      <c r="L15" s="302"/>
    </row>
    <row r="16" spans="1:12" ht="20.100000000000001" customHeight="1" thickBot="1">
      <c r="A16" s="11" t="s">
        <v>1</v>
      </c>
      <c r="B16" s="297">
        <f t="shared" si="0"/>
        <v>15618</v>
      </c>
      <c r="C16" s="94">
        <v>4</v>
      </c>
      <c r="D16" s="115">
        <v>15614</v>
      </c>
      <c r="F16" s="138"/>
      <c r="L16" s="302"/>
    </row>
    <row r="17" spans="1:12" ht="20.100000000000001" customHeight="1" thickBot="1">
      <c r="A17" s="11" t="s">
        <v>45</v>
      </c>
      <c r="B17" s="297">
        <f t="shared" si="0"/>
        <v>9272</v>
      </c>
      <c r="C17" s="94">
        <v>13</v>
      </c>
      <c r="D17" s="115">
        <v>9259</v>
      </c>
      <c r="F17" s="138"/>
      <c r="L17" s="302"/>
    </row>
    <row r="18" spans="1:12" ht="20.100000000000001" customHeight="1" thickBot="1">
      <c r="A18" s="11" t="s">
        <v>46</v>
      </c>
      <c r="B18" s="297">
        <f t="shared" si="0"/>
        <v>9514</v>
      </c>
      <c r="C18" s="94">
        <v>8</v>
      </c>
      <c r="D18" s="115">
        <v>9506</v>
      </c>
      <c r="F18" s="138"/>
      <c r="L18" s="302"/>
    </row>
    <row r="19" spans="1:12" ht="20.100000000000001" customHeight="1" thickBot="1">
      <c r="A19" s="11" t="s">
        <v>47</v>
      </c>
      <c r="B19" s="297">
        <f t="shared" si="0"/>
        <v>71427</v>
      </c>
      <c r="C19" s="94">
        <v>22</v>
      </c>
      <c r="D19" s="115">
        <v>71405</v>
      </c>
      <c r="F19" s="138"/>
      <c r="L19" s="302"/>
    </row>
    <row r="20" spans="1:12" ht="20.100000000000001" customHeight="1" thickBot="1">
      <c r="A20" s="11" t="s">
        <v>29</v>
      </c>
      <c r="B20" s="297">
        <f t="shared" si="0"/>
        <v>5494</v>
      </c>
      <c r="C20" s="94">
        <v>2</v>
      </c>
      <c r="D20" s="115">
        <v>5492</v>
      </c>
      <c r="F20" s="138"/>
      <c r="L20" s="302"/>
    </row>
    <row r="21" spans="1:12" ht="20.100000000000001" customHeight="1" thickBot="1">
      <c r="A21" s="11" t="s">
        <v>2</v>
      </c>
      <c r="B21" s="297">
        <f t="shared" si="0"/>
        <v>61924</v>
      </c>
      <c r="C21" s="94">
        <v>26</v>
      </c>
      <c r="D21" s="115">
        <v>61898</v>
      </c>
      <c r="F21" s="138"/>
      <c r="L21" s="302"/>
    </row>
    <row r="22" spans="1:12" ht="20.100000000000001" customHeight="1" thickBot="1">
      <c r="A22" s="11" t="s">
        <v>3</v>
      </c>
      <c r="B22" s="297">
        <f t="shared" si="0"/>
        <v>12376</v>
      </c>
      <c r="C22" s="94">
        <v>21</v>
      </c>
      <c r="D22" s="115">
        <v>12355</v>
      </c>
      <c r="F22" s="138"/>
      <c r="L22" s="302"/>
    </row>
    <row r="23" spans="1:12" ht="20.100000000000001" customHeight="1" thickBot="1">
      <c r="A23" s="11" t="s">
        <v>4</v>
      </c>
      <c r="B23" s="297">
        <f t="shared" si="0"/>
        <v>13826</v>
      </c>
      <c r="C23" s="94">
        <v>11</v>
      </c>
      <c r="D23" s="115">
        <v>13815</v>
      </c>
      <c r="F23" s="138"/>
      <c r="L23" s="302"/>
    </row>
    <row r="24" spans="1:12" ht="20.100000000000001" customHeight="1" thickBot="1">
      <c r="A24" s="11" t="s">
        <v>48</v>
      </c>
      <c r="B24" s="297">
        <f t="shared" si="0"/>
        <v>13359</v>
      </c>
      <c r="C24" s="94">
        <v>9</v>
      </c>
      <c r="D24" s="115">
        <v>13350</v>
      </c>
      <c r="F24" s="138"/>
      <c r="L24" s="302"/>
    </row>
    <row r="25" spans="1:12" ht="20.100000000000001" customHeight="1" thickBot="1">
      <c r="A25" s="11" t="s">
        <v>49</v>
      </c>
      <c r="B25" s="297">
        <f t="shared" si="0"/>
        <v>88499</v>
      </c>
      <c r="C25" s="94">
        <v>18</v>
      </c>
      <c r="D25" s="115">
        <v>88481</v>
      </c>
      <c r="F25" s="138"/>
      <c r="L25" s="302"/>
    </row>
    <row r="26" spans="1:12" ht="20.100000000000001" customHeight="1" thickBot="1">
      <c r="A26" s="11" t="s">
        <v>50</v>
      </c>
      <c r="B26" s="297">
        <f t="shared" si="0"/>
        <v>44934</v>
      </c>
      <c r="C26" s="94">
        <v>13</v>
      </c>
      <c r="D26" s="115">
        <v>44921</v>
      </c>
      <c r="F26" s="138"/>
      <c r="L26" s="302"/>
    </row>
    <row r="27" spans="1:12" ht="20.100000000000001" customHeight="1" thickBot="1">
      <c r="A27" s="11" t="s">
        <v>51</v>
      </c>
      <c r="B27" s="297">
        <f t="shared" si="0"/>
        <v>70600</v>
      </c>
      <c r="C27" s="94">
        <v>13</v>
      </c>
      <c r="D27" s="115">
        <v>70587</v>
      </c>
      <c r="F27" s="138"/>
      <c r="L27" s="302"/>
    </row>
    <row r="28" spans="1:12" ht="20.100000000000001" customHeight="1" thickBot="1">
      <c r="A28" s="11" t="s">
        <v>5</v>
      </c>
      <c r="B28" s="297">
        <f t="shared" si="0"/>
        <v>61009</v>
      </c>
      <c r="C28" s="94">
        <v>34</v>
      </c>
      <c r="D28" s="115">
        <v>60975</v>
      </c>
      <c r="F28" s="138"/>
      <c r="L28" s="302"/>
    </row>
    <row r="29" spans="1:12" ht="20.100000000000001" customHeight="1" thickBot="1">
      <c r="A29" s="11" t="s">
        <v>52</v>
      </c>
      <c r="B29" s="297">
        <f t="shared" si="0"/>
        <v>15063</v>
      </c>
      <c r="C29" s="94">
        <v>8</v>
      </c>
      <c r="D29" s="115">
        <v>15055</v>
      </c>
      <c r="F29" s="138"/>
      <c r="L29" s="302"/>
    </row>
    <row r="30" spans="1:12" ht="20.100000000000001" customHeight="1" thickBot="1">
      <c r="A30" s="11" t="s">
        <v>6</v>
      </c>
      <c r="B30" s="297">
        <f t="shared" si="0"/>
        <v>11530</v>
      </c>
      <c r="C30" s="94">
        <v>5</v>
      </c>
      <c r="D30" s="115">
        <v>11525</v>
      </c>
      <c r="F30" s="138"/>
      <c r="L30" s="302"/>
    </row>
    <row r="31" spans="1:12" ht="20.100000000000001" customHeight="1" thickBot="1">
      <c r="A31" s="11" t="s">
        <v>53</v>
      </c>
      <c r="B31" s="297">
        <f t="shared" si="0"/>
        <v>14092</v>
      </c>
      <c r="C31" s="94">
        <v>11</v>
      </c>
      <c r="D31" s="115">
        <v>14081</v>
      </c>
      <c r="F31" s="138"/>
      <c r="L31" s="302"/>
    </row>
    <row r="32" spans="1:12" ht="20.100000000000001" customHeight="1" thickBot="1">
      <c r="A32" s="11" t="s">
        <v>54</v>
      </c>
      <c r="B32" s="297">
        <f t="shared" si="0"/>
        <v>40043</v>
      </c>
      <c r="C32" s="94">
        <v>14</v>
      </c>
      <c r="D32" s="115">
        <v>40029</v>
      </c>
      <c r="F32" s="138"/>
      <c r="L32" s="302"/>
    </row>
    <row r="33" spans="1:12" ht="20.100000000000001" customHeight="1" thickBot="1">
      <c r="A33" s="11" t="s">
        <v>55</v>
      </c>
      <c r="B33" s="297">
        <f t="shared" si="0"/>
        <v>15953</v>
      </c>
      <c r="C33" s="94">
        <v>11</v>
      </c>
      <c r="D33" s="115">
        <v>15942</v>
      </c>
      <c r="F33" s="138"/>
      <c r="L33" s="302"/>
    </row>
    <row r="34" spans="1:12" ht="20.100000000000001" customHeight="1" thickBot="1">
      <c r="A34" s="11" t="s">
        <v>56</v>
      </c>
      <c r="B34" s="297">
        <f t="shared" si="0"/>
        <v>7822</v>
      </c>
      <c r="C34" s="94">
        <v>2</v>
      </c>
      <c r="D34" s="115">
        <v>7820</v>
      </c>
      <c r="F34" s="138"/>
      <c r="L34" s="302"/>
    </row>
    <row r="35" spans="1:12" ht="20.100000000000001" customHeight="1" thickBot="1">
      <c r="A35" s="11" t="s">
        <v>7</v>
      </c>
      <c r="B35" s="297">
        <f t="shared" si="0"/>
        <v>38962</v>
      </c>
      <c r="C35" s="94">
        <v>5</v>
      </c>
      <c r="D35" s="115">
        <v>38957</v>
      </c>
      <c r="F35" s="138"/>
      <c r="L35" s="302"/>
    </row>
    <row r="36" spans="1:12" ht="20.100000000000001" customHeight="1" thickBot="1">
      <c r="A36" s="11" t="s">
        <v>57</v>
      </c>
      <c r="B36" s="297">
        <f t="shared" si="0"/>
        <v>35084</v>
      </c>
      <c r="C36" s="94">
        <v>6</v>
      </c>
      <c r="D36" s="115">
        <v>35078</v>
      </c>
      <c r="F36" s="138"/>
      <c r="L36" s="302"/>
    </row>
    <row r="37" spans="1:12" ht="20.100000000000001" customHeight="1" thickBot="1">
      <c r="A37" s="11" t="s">
        <v>8</v>
      </c>
      <c r="B37" s="297">
        <f t="shared" si="0"/>
        <v>14080</v>
      </c>
      <c r="C37" s="94">
        <v>13</v>
      </c>
      <c r="D37" s="115">
        <v>14067</v>
      </c>
      <c r="F37" s="138"/>
      <c r="L37" s="302"/>
    </row>
    <row r="38" spans="1:12" ht="20.100000000000001" customHeight="1" thickBot="1">
      <c r="A38" s="11" t="s">
        <v>9</v>
      </c>
      <c r="B38" s="297">
        <f t="shared" si="0"/>
        <v>87497</v>
      </c>
      <c r="C38" s="94">
        <v>33</v>
      </c>
      <c r="D38" s="115">
        <v>87464</v>
      </c>
      <c r="F38" s="138"/>
      <c r="L38" s="302"/>
    </row>
    <row r="39" spans="1:12" ht="20.100000000000001" customHeight="1" thickBot="1">
      <c r="A39" s="11" t="s">
        <v>58</v>
      </c>
      <c r="B39" s="297">
        <f t="shared" si="0"/>
        <v>17566</v>
      </c>
      <c r="C39" s="94">
        <v>22</v>
      </c>
      <c r="D39" s="115">
        <v>17544</v>
      </c>
      <c r="F39" s="138"/>
    </row>
    <row r="40" spans="1:12" ht="20.100000000000001" customHeight="1" thickBot="1">
      <c r="A40" s="11" t="s">
        <v>10</v>
      </c>
      <c r="B40" s="297">
        <f t="shared" si="0"/>
        <v>20777</v>
      </c>
      <c r="C40" s="94">
        <v>22</v>
      </c>
      <c r="D40" s="115">
        <v>20755</v>
      </c>
      <c r="F40" s="138"/>
    </row>
    <row r="41" spans="1:12" ht="20.100000000000001" customHeight="1" thickBot="1">
      <c r="A41" s="11" t="s">
        <v>11</v>
      </c>
      <c r="B41" s="297">
        <f t="shared" si="0"/>
        <v>19097</v>
      </c>
      <c r="C41" s="94">
        <v>9</v>
      </c>
      <c r="D41" s="115">
        <v>19088</v>
      </c>
      <c r="F41" s="138"/>
    </row>
    <row r="42" spans="1:12" ht="20.100000000000001" customHeight="1" thickBot="1">
      <c r="A42" s="11" t="s">
        <v>59</v>
      </c>
      <c r="B42" s="297">
        <f t="shared" si="0"/>
        <v>21457</v>
      </c>
      <c r="C42" s="94">
        <v>15</v>
      </c>
      <c r="D42" s="115">
        <v>21442</v>
      </c>
      <c r="F42" s="138"/>
    </row>
    <row r="43" spans="1:12" ht="20.100000000000001" customHeight="1">
      <c r="B43" s="111"/>
    </row>
  </sheetData>
  <mergeCells count="1">
    <mergeCell ref="A1:D1"/>
  </mergeCells>
  <printOptions horizontalCentered="1" verticalCentered="1"/>
  <pageMargins left="0.39370078740157483" right="0.59055118110236227" top="0.19685039370078741" bottom="0.39370078740157483" header="0" footer="0"/>
  <pageSetup paperSize="9" scale="94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BEE18-18EA-40A0-9243-3F1BB5EEE3FC}">
  <sheetPr>
    <tabColor indexed="24"/>
    <pageSetUpPr fitToPage="1"/>
  </sheetPr>
  <dimension ref="A1:L48"/>
  <sheetViews>
    <sheetView rightToLeft="1" view="pageBreakPreview" zoomScale="60" workbookViewId="0">
      <selection sqref="A1:F1"/>
    </sheetView>
  </sheetViews>
  <sheetFormatPr defaultColWidth="15.7109375" defaultRowHeight="22.5"/>
  <cols>
    <col min="1" max="1" width="21.28515625" style="28" bestFit="1" customWidth="1"/>
    <col min="2" max="2" width="15.140625" style="19" customWidth="1"/>
    <col min="3" max="6" width="16.140625" style="19" customWidth="1"/>
    <col min="7" max="244" width="15.7109375" style="19"/>
    <col min="245" max="245" width="19.140625" style="19" customWidth="1"/>
    <col min="246" max="246" width="15.140625" style="19" customWidth="1"/>
    <col min="247" max="250" width="16.140625" style="19" customWidth="1"/>
    <col min="251" max="256" width="15.7109375" style="19"/>
    <col min="257" max="257" width="21.28515625" style="19" bestFit="1" customWidth="1"/>
    <col min="258" max="258" width="15.140625" style="19" customWidth="1"/>
    <col min="259" max="262" width="16.140625" style="19" customWidth="1"/>
    <col min="263" max="500" width="15.7109375" style="19"/>
    <col min="501" max="501" width="19.140625" style="19" customWidth="1"/>
    <col min="502" max="502" width="15.140625" style="19" customWidth="1"/>
    <col min="503" max="506" width="16.140625" style="19" customWidth="1"/>
    <col min="507" max="512" width="15.7109375" style="19"/>
    <col min="513" max="513" width="21.28515625" style="19" bestFit="1" customWidth="1"/>
    <col min="514" max="514" width="15.140625" style="19" customWidth="1"/>
    <col min="515" max="518" width="16.140625" style="19" customWidth="1"/>
    <col min="519" max="756" width="15.7109375" style="19"/>
    <col min="757" max="757" width="19.140625" style="19" customWidth="1"/>
    <col min="758" max="758" width="15.140625" style="19" customWidth="1"/>
    <col min="759" max="762" width="16.140625" style="19" customWidth="1"/>
    <col min="763" max="768" width="15.7109375" style="19"/>
    <col min="769" max="769" width="21.28515625" style="19" bestFit="1" customWidth="1"/>
    <col min="770" max="770" width="15.140625" style="19" customWidth="1"/>
    <col min="771" max="774" width="16.140625" style="19" customWidth="1"/>
    <col min="775" max="1012" width="15.7109375" style="19"/>
    <col min="1013" max="1013" width="19.140625" style="19" customWidth="1"/>
    <col min="1014" max="1014" width="15.140625" style="19" customWidth="1"/>
    <col min="1015" max="1018" width="16.140625" style="19" customWidth="1"/>
    <col min="1019" max="1024" width="15.7109375" style="19"/>
    <col min="1025" max="1025" width="21.28515625" style="19" bestFit="1" customWidth="1"/>
    <col min="1026" max="1026" width="15.140625" style="19" customWidth="1"/>
    <col min="1027" max="1030" width="16.140625" style="19" customWidth="1"/>
    <col min="1031" max="1268" width="15.7109375" style="19"/>
    <col min="1269" max="1269" width="19.140625" style="19" customWidth="1"/>
    <col min="1270" max="1270" width="15.140625" style="19" customWidth="1"/>
    <col min="1271" max="1274" width="16.140625" style="19" customWidth="1"/>
    <col min="1275" max="1280" width="15.7109375" style="19"/>
    <col min="1281" max="1281" width="21.28515625" style="19" bestFit="1" customWidth="1"/>
    <col min="1282" max="1282" width="15.140625" style="19" customWidth="1"/>
    <col min="1283" max="1286" width="16.140625" style="19" customWidth="1"/>
    <col min="1287" max="1524" width="15.7109375" style="19"/>
    <col min="1525" max="1525" width="19.140625" style="19" customWidth="1"/>
    <col min="1526" max="1526" width="15.140625" style="19" customWidth="1"/>
    <col min="1527" max="1530" width="16.140625" style="19" customWidth="1"/>
    <col min="1531" max="1536" width="15.7109375" style="19"/>
    <col min="1537" max="1537" width="21.28515625" style="19" bestFit="1" customWidth="1"/>
    <col min="1538" max="1538" width="15.140625" style="19" customWidth="1"/>
    <col min="1539" max="1542" width="16.140625" style="19" customWidth="1"/>
    <col min="1543" max="1780" width="15.7109375" style="19"/>
    <col min="1781" max="1781" width="19.140625" style="19" customWidth="1"/>
    <col min="1782" max="1782" width="15.140625" style="19" customWidth="1"/>
    <col min="1783" max="1786" width="16.140625" style="19" customWidth="1"/>
    <col min="1787" max="1792" width="15.7109375" style="19"/>
    <col min="1793" max="1793" width="21.28515625" style="19" bestFit="1" customWidth="1"/>
    <col min="1794" max="1794" width="15.140625" style="19" customWidth="1"/>
    <col min="1795" max="1798" width="16.140625" style="19" customWidth="1"/>
    <col min="1799" max="2036" width="15.7109375" style="19"/>
    <col min="2037" max="2037" width="19.140625" style="19" customWidth="1"/>
    <col min="2038" max="2038" width="15.140625" style="19" customWidth="1"/>
    <col min="2039" max="2042" width="16.140625" style="19" customWidth="1"/>
    <col min="2043" max="2048" width="15.7109375" style="19"/>
    <col min="2049" max="2049" width="21.28515625" style="19" bestFit="1" customWidth="1"/>
    <col min="2050" max="2050" width="15.140625" style="19" customWidth="1"/>
    <col min="2051" max="2054" width="16.140625" style="19" customWidth="1"/>
    <col min="2055" max="2292" width="15.7109375" style="19"/>
    <col min="2293" max="2293" width="19.140625" style="19" customWidth="1"/>
    <col min="2294" max="2294" width="15.140625" style="19" customWidth="1"/>
    <col min="2295" max="2298" width="16.140625" style="19" customWidth="1"/>
    <col min="2299" max="2304" width="15.7109375" style="19"/>
    <col min="2305" max="2305" width="21.28515625" style="19" bestFit="1" customWidth="1"/>
    <col min="2306" max="2306" width="15.140625" style="19" customWidth="1"/>
    <col min="2307" max="2310" width="16.140625" style="19" customWidth="1"/>
    <col min="2311" max="2548" width="15.7109375" style="19"/>
    <col min="2549" max="2549" width="19.140625" style="19" customWidth="1"/>
    <col min="2550" max="2550" width="15.140625" style="19" customWidth="1"/>
    <col min="2551" max="2554" width="16.140625" style="19" customWidth="1"/>
    <col min="2555" max="2560" width="15.7109375" style="19"/>
    <col min="2561" max="2561" width="21.28515625" style="19" bestFit="1" customWidth="1"/>
    <col min="2562" max="2562" width="15.140625" style="19" customWidth="1"/>
    <col min="2563" max="2566" width="16.140625" style="19" customWidth="1"/>
    <col min="2567" max="2804" width="15.7109375" style="19"/>
    <col min="2805" max="2805" width="19.140625" style="19" customWidth="1"/>
    <col min="2806" max="2806" width="15.140625" style="19" customWidth="1"/>
    <col min="2807" max="2810" width="16.140625" style="19" customWidth="1"/>
    <col min="2811" max="2816" width="15.7109375" style="19"/>
    <col min="2817" max="2817" width="21.28515625" style="19" bestFit="1" customWidth="1"/>
    <col min="2818" max="2818" width="15.140625" style="19" customWidth="1"/>
    <col min="2819" max="2822" width="16.140625" style="19" customWidth="1"/>
    <col min="2823" max="3060" width="15.7109375" style="19"/>
    <col min="3061" max="3061" width="19.140625" style="19" customWidth="1"/>
    <col min="3062" max="3062" width="15.140625" style="19" customWidth="1"/>
    <col min="3063" max="3066" width="16.140625" style="19" customWidth="1"/>
    <col min="3067" max="3072" width="15.7109375" style="19"/>
    <col min="3073" max="3073" width="21.28515625" style="19" bestFit="1" customWidth="1"/>
    <col min="3074" max="3074" width="15.140625" style="19" customWidth="1"/>
    <col min="3075" max="3078" width="16.140625" style="19" customWidth="1"/>
    <col min="3079" max="3316" width="15.7109375" style="19"/>
    <col min="3317" max="3317" width="19.140625" style="19" customWidth="1"/>
    <col min="3318" max="3318" width="15.140625" style="19" customWidth="1"/>
    <col min="3319" max="3322" width="16.140625" style="19" customWidth="1"/>
    <col min="3323" max="3328" width="15.7109375" style="19"/>
    <col min="3329" max="3329" width="21.28515625" style="19" bestFit="1" customWidth="1"/>
    <col min="3330" max="3330" width="15.140625" style="19" customWidth="1"/>
    <col min="3331" max="3334" width="16.140625" style="19" customWidth="1"/>
    <col min="3335" max="3572" width="15.7109375" style="19"/>
    <col min="3573" max="3573" width="19.140625" style="19" customWidth="1"/>
    <col min="3574" max="3574" width="15.140625" style="19" customWidth="1"/>
    <col min="3575" max="3578" width="16.140625" style="19" customWidth="1"/>
    <col min="3579" max="3584" width="15.7109375" style="19"/>
    <col min="3585" max="3585" width="21.28515625" style="19" bestFit="1" customWidth="1"/>
    <col min="3586" max="3586" width="15.140625" style="19" customWidth="1"/>
    <col min="3587" max="3590" width="16.140625" style="19" customWidth="1"/>
    <col min="3591" max="3828" width="15.7109375" style="19"/>
    <col min="3829" max="3829" width="19.140625" style="19" customWidth="1"/>
    <col min="3830" max="3830" width="15.140625" style="19" customWidth="1"/>
    <col min="3831" max="3834" width="16.140625" style="19" customWidth="1"/>
    <col min="3835" max="3840" width="15.7109375" style="19"/>
    <col min="3841" max="3841" width="21.28515625" style="19" bestFit="1" customWidth="1"/>
    <col min="3842" max="3842" width="15.140625" style="19" customWidth="1"/>
    <col min="3843" max="3846" width="16.140625" style="19" customWidth="1"/>
    <col min="3847" max="4084" width="15.7109375" style="19"/>
    <col min="4085" max="4085" width="19.140625" style="19" customWidth="1"/>
    <col min="4086" max="4086" width="15.140625" style="19" customWidth="1"/>
    <col min="4087" max="4090" width="16.140625" style="19" customWidth="1"/>
    <col min="4091" max="4096" width="15.7109375" style="19"/>
    <col min="4097" max="4097" width="21.28515625" style="19" bestFit="1" customWidth="1"/>
    <col min="4098" max="4098" width="15.140625" style="19" customWidth="1"/>
    <col min="4099" max="4102" width="16.140625" style="19" customWidth="1"/>
    <col min="4103" max="4340" width="15.7109375" style="19"/>
    <col min="4341" max="4341" width="19.140625" style="19" customWidth="1"/>
    <col min="4342" max="4342" width="15.140625" style="19" customWidth="1"/>
    <col min="4343" max="4346" width="16.140625" style="19" customWidth="1"/>
    <col min="4347" max="4352" width="15.7109375" style="19"/>
    <col min="4353" max="4353" width="21.28515625" style="19" bestFit="1" customWidth="1"/>
    <col min="4354" max="4354" width="15.140625" style="19" customWidth="1"/>
    <col min="4355" max="4358" width="16.140625" style="19" customWidth="1"/>
    <col min="4359" max="4596" width="15.7109375" style="19"/>
    <col min="4597" max="4597" width="19.140625" style="19" customWidth="1"/>
    <col min="4598" max="4598" width="15.140625" style="19" customWidth="1"/>
    <col min="4599" max="4602" width="16.140625" style="19" customWidth="1"/>
    <col min="4603" max="4608" width="15.7109375" style="19"/>
    <col min="4609" max="4609" width="21.28515625" style="19" bestFit="1" customWidth="1"/>
    <col min="4610" max="4610" width="15.140625" style="19" customWidth="1"/>
    <col min="4611" max="4614" width="16.140625" style="19" customWidth="1"/>
    <col min="4615" max="4852" width="15.7109375" style="19"/>
    <col min="4853" max="4853" width="19.140625" style="19" customWidth="1"/>
    <col min="4854" max="4854" width="15.140625" style="19" customWidth="1"/>
    <col min="4855" max="4858" width="16.140625" style="19" customWidth="1"/>
    <col min="4859" max="4864" width="15.7109375" style="19"/>
    <col min="4865" max="4865" width="21.28515625" style="19" bestFit="1" customWidth="1"/>
    <col min="4866" max="4866" width="15.140625" style="19" customWidth="1"/>
    <col min="4867" max="4870" width="16.140625" style="19" customWidth="1"/>
    <col min="4871" max="5108" width="15.7109375" style="19"/>
    <col min="5109" max="5109" width="19.140625" style="19" customWidth="1"/>
    <col min="5110" max="5110" width="15.140625" style="19" customWidth="1"/>
    <col min="5111" max="5114" width="16.140625" style="19" customWidth="1"/>
    <col min="5115" max="5120" width="15.7109375" style="19"/>
    <col min="5121" max="5121" width="21.28515625" style="19" bestFit="1" customWidth="1"/>
    <col min="5122" max="5122" width="15.140625" style="19" customWidth="1"/>
    <col min="5123" max="5126" width="16.140625" style="19" customWidth="1"/>
    <col min="5127" max="5364" width="15.7109375" style="19"/>
    <col min="5365" max="5365" width="19.140625" style="19" customWidth="1"/>
    <col min="5366" max="5366" width="15.140625" style="19" customWidth="1"/>
    <col min="5367" max="5370" width="16.140625" style="19" customWidth="1"/>
    <col min="5371" max="5376" width="15.7109375" style="19"/>
    <col min="5377" max="5377" width="21.28515625" style="19" bestFit="1" customWidth="1"/>
    <col min="5378" max="5378" width="15.140625" style="19" customWidth="1"/>
    <col min="5379" max="5382" width="16.140625" style="19" customWidth="1"/>
    <col min="5383" max="5620" width="15.7109375" style="19"/>
    <col min="5621" max="5621" width="19.140625" style="19" customWidth="1"/>
    <col min="5622" max="5622" width="15.140625" style="19" customWidth="1"/>
    <col min="5623" max="5626" width="16.140625" style="19" customWidth="1"/>
    <col min="5627" max="5632" width="15.7109375" style="19"/>
    <col min="5633" max="5633" width="21.28515625" style="19" bestFit="1" customWidth="1"/>
    <col min="5634" max="5634" width="15.140625" style="19" customWidth="1"/>
    <col min="5635" max="5638" width="16.140625" style="19" customWidth="1"/>
    <col min="5639" max="5876" width="15.7109375" style="19"/>
    <col min="5877" max="5877" width="19.140625" style="19" customWidth="1"/>
    <col min="5878" max="5878" width="15.140625" style="19" customWidth="1"/>
    <col min="5879" max="5882" width="16.140625" style="19" customWidth="1"/>
    <col min="5883" max="5888" width="15.7109375" style="19"/>
    <col min="5889" max="5889" width="21.28515625" style="19" bestFit="1" customWidth="1"/>
    <col min="5890" max="5890" width="15.140625" style="19" customWidth="1"/>
    <col min="5891" max="5894" width="16.140625" style="19" customWidth="1"/>
    <col min="5895" max="6132" width="15.7109375" style="19"/>
    <col min="6133" max="6133" width="19.140625" style="19" customWidth="1"/>
    <col min="6134" max="6134" width="15.140625" style="19" customWidth="1"/>
    <col min="6135" max="6138" width="16.140625" style="19" customWidth="1"/>
    <col min="6139" max="6144" width="15.7109375" style="19"/>
    <col min="6145" max="6145" width="21.28515625" style="19" bestFit="1" customWidth="1"/>
    <col min="6146" max="6146" width="15.140625" style="19" customWidth="1"/>
    <col min="6147" max="6150" width="16.140625" style="19" customWidth="1"/>
    <col min="6151" max="6388" width="15.7109375" style="19"/>
    <col min="6389" max="6389" width="19.140625" style="19" customWidth="1"/>
    <col min="6390" max="6390" width="15.140625" style="19" customWidth="1"/>
    <col min="6391" max="6394" width="16.140625" style="19" customWidth="1"/>
    <col min="6395" max="6400" width="15.7109375" style="19"/>
    <col min="6401" max="6401" width="21.28515625" style="19" bestFit="1" customWidth="1"/>
    <col min="6402" max="6402" width="15.140625" style="19" customWidth="1"/>
    <col min="6403" max="6406" width="16.140625" style="19" customWidth="1"/>
    <col min="6407" max="6644" width="15.7109375" style="19"/>
    <col min="6645" max="6645" width="19.140625" style="19" customWidth="1"/>
    <col min="6646" max="6646" width="15.140625" style="19" customWidth="1"/>
    <col min="6647" max="6650" width="16.140625" style="19" customWidth="1"/>
    <col min="6651" max="6656" width="15.7109375" style="19"/>
    <col min="6657" max="6657" width="21.28515625" style="19" bestFit="1" customWidth="1"/>
    <col min="6658" max="6658" width="15.140625" style="19" customWidth="1"/>
    <col min="6659" max="6662" width="16.140625" style="19" customWidth="1"/>
    <col min="6663" max="6900" width="15.7109375" style="19"/>
    <col min="6901" max="6901" width="19.140625" style="19" customWidth="1"/>
    <col min="6902" max="6902" width="15.140625" style="19" customWidth="1"/>
    <col min="6903" max="6906" width="16.140625" style="19" customWidth="1"/>
    <col min="6907" max="6912" width="15.7109375" style="19"/>
    <col min="6913" max="6913" width="21.28515625" style="19" bestFit="1" customWidth="1"/>
    <col min="6914" max="6914" width="15.140625" style="19" customWidth="1"/>
    <col min="6915" max="6918" width="16.140625" style="19" customWidth="1"/>
    <col min="6919" max="7156" width="15.7109375" style="19"/>
    <col min="7157" max="7157" width="19.140625" style="19" customWidth="1"/>
    <col min="7158" max="7158" width="15.140625" style="19" customWidth="1"/>
    <col min="7159" max="7162" width="16.140625" style="19" customWidth="1"/>
    <col min="7163" max="7168" width="15.7109375" style="19"/>
    <col min="7169" max="7169" width="21.28515625" style="19" bestFit="1" customWidth="1"/>
    <col min="7170" max="7170" width="15.140625" style="19" customWidth="1"/>
    <col min="7171" max="7174" width="16.140625" style="19" customWidth="1"/>
    <col min="7175" max="7412" width="15.7109375" style="19"/>
    <col min="7413" max="7413" width="19.140625" style="19" customWidth="1"/>
    <col min="7414" max="7414" width="15.140625" style="19" customWidth="1"/>
    <col min="7415" max="7418" width="16.140625" style="19" customWidth="1"/>
    <col min="7419" max="7424" width="15.7109375" style="19"/>
    <col min="7425" max="7425" width="21.28515625" style="19" bestFit="1" customWidth="1"/>
    <col min="7426" max="7426" width="15.140625" style="19" customWidth="1"/>
    <col min="7427" max="7430" width="16.140625" style="19" customWidth="1"/>
    <col min="7431" max="7668" width="15.7109375" style="19"/>
    <col min="7669" max="7669" width="19.140625" style="19" customWidth="1"/>
    <col min="7670" max="7670" width="15.140625" style="19" customWidth="1"/>
    <col min="7671" max="7674" width="16.140625" style="19" customWidth="1"/>
    <col min="7675" max="7680" width="15.7109375" style="19"/>
    <col min="7681" max="7681" width="21.28515625" style="19" bestFit="1" customWidth="1"/>
    <col min="7682" max="7682" width="15.140625" style="19" customWidth="1"/>
    <col min="7683" max="7686" width="16.140625" style="19" customWidth="1"/>
    <col min="7687" max="7924" width="15.7109375" style="19"/>
    <col min="7925" max="7925" width="19.140625" style="19" customWidth="1"/>
    <col min="7926" max="7926" width="15.140625" style="19" customWidth="1"/>
    <col min="7927" max="7930" width="16.140625" style="19" customWidth="1"/>
    <col min="7931" max="7936" width="15.7109375" style="19"/>
    <col min="7937" max="7937" width="21.28515625" style="19" bestFit="1" customWidth="1"/>
    <col min="7938" max="7938" width="15.140625" style="19" customWidth="1"/>
    <col min="7939" max="7942" width="16.140625" style="19" customWidth="1"/>
    <col min="7943" max="8180" width="15.7109375" style="19"/>
    <col min="8181" max="8181" width="19.140625" style="19" customWidth="1"/>
    <col min="8182" max="8182" width="15.140625" style="19" customWidth="1"/>
    <col min="8183" max="8186" width="16.140625" style="19" customWidth="1"/>
    <col min="8187" max="8192" width="15.7109375" style="19"/>
    <col min="8193" max="8193" width="21.28515625" style="19" bestFit="1" customWidth="1"/>
    <col min="8194" max="8194" width="15.140625" style="19" customWidth="1"/>
    <col min="8195" max="8198" width="16.140625" style="19" customWidth="1"/>
    <col min="8199" max="8436" width="15.7109375" style="19"/>
    <col min="8437" max="8437" width="19.140625" style="19" customWidth="1"/>
    <col min="8438" max="8438" width="15.140625" style="19" customWidth="1"/>
    <col min="8439" max="8442" width="16.140625" style="19" customWidth="1"/>
    <col min="8443" max="8448" width="15.7109375" style="19"/>
    <col min="8449" max="8449" width="21.28515625" style="19" bestFit="1" customWidth="1"/>
    <col min="8450" max="8450" width="15.140625" style="19" customWidth="1"/>
    <col min="8451" max="8454" width="16.140625" style="19" customWidth="1"/>
    <col min="8455" max="8692" width="15.7109375" style="19"/>
    <col min="8693" max="8693" width="19.140625" style="19" customWidth="1"/>
    <col min="8694" max="8694" width="15.140625" style="19" customWidth="1"/>
    <col min="8695" max="8698" width="16.140625" style="19" customWidth="1"/>
    <col min="8699" max="8704" width="15.7109375" style="19"/>
    <col min="8705" max="8705" width="21.28515625" style="19" bestFit="1" customWidth="1"/>
    <col min="8706" max="8706" width="15.140625" style="19" customWidth="1"/>
    <col min="8707" max="8710" width="16.140625" style="19" customWidth="1"/>
    <col min="8711" max="8948" width="15.7109375" style="19"/>
    <col min="8949" max="8949" width="19.140625" style="19" customWidth="1"/>
    <col min="8950" max="8950" width="15.140625" style="19" customWidth="1"/>
    <col min="8951" max="8954" width="16.140625" style="19" customWidth="1"/>
    <col min="8955" max="8960" width="15.7109375" style="19"/>
    <col min="8961" max="8961" width="21.28515625" style="19" bestFit="1" customWidth="1"/>
    <col min="8962" max="8962" width="15.140625" style="19" customWidth="1"/>
    <col min="8963" max="8966" width="16.140625" style="19" customWidth="1"/>
    <col min="8967" max="9204" width="15.7109375" style="19"/>
    <col min="9205" max="9205" width="19.140625" style="19" customWidth="1"/>
    <col min="9206" max="9206" width="15.140625" style="19" customWidth="1"/>
    <col min="9207" max="9210" width="16.140625" style="19" customWidth="1"/>
    <col min="9211" max="9216" width="15.7109375" style="19"/>
    <col min="9217" max="9217" width="21.28515625" style="19" bestFit="1" customWidth="1"/>
    <col min="9218" max="9218" width="15.140625" style="19" customWidth="1"/>
    <col min="9219" max="9222" width="16.140625" style="19" customWidth="1"/>
    <col min="9223" max="9460" width="15.7109375" style="19"/>
    <col min="9461" max="9461" width="19.140625" style="19" customWidth="1"/>
    <col min="9462" max="9462" width="15.140625" style="19" customWidth="1"/>
    <col min="9463" max="9466" width="16.140625" style="19" customWidth="1"/>
    <col min="9467" max="9472" width="15.7109375" style="19"/>
    <col min="9473" max="9473" width="21.28515625" style="19" bestFit="1" customWidth="1"/>
    <col min="9474" max="9474" width="15.140625" style="19" customWidth="1"/>
    <col min="9475" max="9478" width="16.140625" style="19" customWidth="1"/>
    <col min="9479" max="9716" width="15.7109375" style="19"/>
    <col min="9717" max="9717" width="19.140625" style="19" customWidth="1"/>
    <col min="9718" max="9718" width="15.140625" style="19" customWidth="1"/>
    <col min="9719" max="9722" width="16.140625" style="19" customWidth="1"/>
    <col min="9723" max="9728" width="15.7109375" style="19"/>
    <col min="9729" max="9729" width="21.28515625" style="19" bestFit="1" customWidth="1"/>
    <col min="9730" max="9730" width="15.140625" style="19" customWidth="1"/>
    <col min="9731" max="9734" width="16.140625" style="19" customWidth="1"/>
    <col min="9735" max="9972" width="15.7109375" style="19"/>
    <col min="9973" max="9973" width="19.140625" style="19" customWidth="1"/>
    <col min="9974" max="9974" width="15.140625" style="19" customWidth="1"/>
    <col min="9975" max="9978" width="16.140625" style="19" customWidth="1"/>
    <col min="9979" max="9984" width="15.7109375" style="19"/>
    <col min="9985" max="9985" width="21.28515625" style="19" bestFit="1" customWidth="1"/>
    <col min="9986" max="9986" width="15.140625" style="19" customWidth="1"/>
    <col min="9987" max="9990" width="16.140625" style="19" customWidth="1"/>
    <col min="9991" max="10228" width="15.7109375" style="19"/>
    <col min="10229" max="10229" width="19.140625" style="19" customWidth="1"/>
    <col min="10230" max="10230" width="15.140625" style="19" customWidth="1"/>
    <col min="10231" max="10234" width="16.140625" style="19" customWidth="1"/>
    <col min="10235" max="10240" width="15.7109375" style="19"/>
    <col min="10241" max="10241" width="21.28515625" style="19" bestFit="1" customWidth="1"/>
    <col min="10242" max="10242" width="15.140625" style="19" customWidth="1"/>
    <col min="10243" max="10246" width="16.140625" style="19" customWidth="1"/>
    <col min="10247" max="10484" width="15.7109375" style="19"/>
    <col min="10485" max="10485" width="19.140625" style="19" customWidth="1"/>
    <col min="10486" max="10486" width="15.140625" style="19" customWidth="1"/>
    <col min="10487" max="10490" width="16.140625" style="19" customWidth="1"/>
    <col min="10491" max="10496" width="15.7109375" style="19"/>
    <col min="10497" max="10497" width="21.28515625" style="19" bestFit="1" customWidth="1"/>
    <col min="10498" max="10498" width="15.140625" style="19" customWidth="1"/>
    <col min="10499" max="10502" width="16.140625" style="19" customWidth="1"/>
    <col min="10503" max="10740" width="15.7109375" style="19"/>
    <col min="10741" max="10741" width="19.140625" style="19" customWidth="1"/>
    <col min="10742" max="10742" width="15.140625" style="19" customWidth="1"/>
    <col min="10743" max="10746" width="16.140625" style="19" customWidth="1"/>
    <col min="10747" max="10752" width="15.7109375" style="19"/>
    <col min="10753" max="10753" width="21.28515625" style="19" bestFit="1" customWidth="1"/>
    <col min="10754" max="10754" width="15.140625" style="19" customWidth="1"/>
    <col min="10755" max="10758" width="16.140625" style="19" customWidth="1"/>
    <col min="10759" max="10996" width="15.7109375" style="19"/>
    <col min="10997" max="10997" width="19.140625" style="19" customWidth="1"/>
    <col min="10998" max="10998" width="15.140625" style="19" customWidth="1"/>
    <col min="10999" max="11002" width="16.140625" style="19" customWidth="1"/>
    <col min="11003" max="11008" width="15.7109375" style="19"/>
    <col min="11009" max="11009" width="21.28515625" style="19" bestFit="1" customWidth="1"/>
    <col min="11010" max="11010" width="15.140625" style="19" customWidth="1"/>
    <col min="11011" max="11014" width="16.140625" style="19" customWidth="1"/>
    <col min="11015" max="11252" width="15.7109375" style="19"/>
    <col min="11253" max="11253" width="19.140625" style="19" customWidth="1"/>
    <col min="11254" max="11254" width="15.140625" style="19" customWidth="1"/>
    <col min="11255" max="11258" width="16.140625" style="19" customWidth="1"/>
    <col min="11259" max="11264" width="15.7109375" style="19"/>
    <col min="11265" max="11265" width="21.28515625" style="19" bestFit="1" customWidth="1"/>
    <col min="11266" max="11266" width="15.140625" style="19" customWidth="1"/>
    <col min="11267" max="11270" width="16.140625" style="19" customWidth="1"/>
    <col min="11271" max="11508" width="15.7109375" style="19"/>
    <col min="11509" max="11509" width="19.140625" style="19" customWidth="1"/>
    <col min="11510" max="11510" width="15.140625" style="19" customWidth="1"/>
    <col min="11511" max="11514" width="16.140625" style="19" customWidth="1"/>
    <col min="11515" max="11520" width="15.7109375" style="19"/>
    <col min="11521" max="11521" width="21.28515625" style="19" bestFit="1" customWidth="1"/>
    <col min="11522" max="11522" width="15.140625" style="19" customWidth="1"/>
    <col min="11523" max="11526" width="16.140625" style="19" customWidth="1"/>
    <col min="11527" max="11764" width="15.7109375" style="19"/>
    <col min="11765" max="11765" width="19.140625" style="19" customWidth="1"/>
    <col min="11766" max="11766" width="15.140625" style="19" customWidth="1"/>
    <col min="11767" max="11770" width="16.140625" style="19" customWidth="1"/>
    <col min="11771" max="11776" width="15.7109375" style="19"/>
    <col min="11777" max="11777" width="21.28515625" style="19" bestFit="1" customWidth="1"/>
    <col min="11778" max="11778" width="15.140625" style="19" customWidth="1"/>
    <col min="11779" max="11782" width="16.140625" style="19" customWidth="1"/>
    <col min="11783" max="12020" width="15.7109375" style="19"/>
    <col min="12021" max="12021" width="19.140625" style="19" customWidth="1"/>
    <col min="12022" max="12022" width="15.140625" style="19" customWidth="1"/>
    <col min="12023" max="12026" width="16.140625" style="19" customWidth="1"/>
    <col min="12027" max="12032" width="15.7109375" style="19"/>
    <col min="12033" max="12033" width="21.28515625" style="19" bestFit="1" customWidth="1"/>
    <col min="12034" max="12034" width="15.140625" style="19" customWidth="1"/>
    <col min="12035" max="12038" width="16.140625" style="19" customWidth="1"/>
    <col min="12039" max="12276" width="15.7109375" style="19"/>
    <col min="12277" max="12277" width="19.140625" style="19" customWidth="1"/>
    <col min="12278" max="12278" width="15.140625" style="19" customWidth="1"/>
    <col min="12279" max="12282" width="16.140625" style="19" customWidth="1"/>
    <col min="12283" max="12288" width="15.7109375" style="19"/>
    <col min="12289" max="12289" width="21.28515625" style="19" bestFit="1" customWidth="1"/>
    <col min="12290" max="12290" width="15.140625" style="19" customWidth="1"/>
    <col min="12291" max="12294" width="16.140625" style="19" customWidth="1"/>
    <col min="12295" max="12532" width="15.7109375" style="19"/>
    <col min="12533" max="12533" width="19.140625" style="19" customWidth="1"/>
    <col min="12534" max="12534" width="15.140625" style="19" customWidth="1"/>
    <col min="12535" max="12538" width="16.140625" style="19" customWidth="1"/>
    <col min="12539" max="12544" width="15.7109375" style="19"/>
    <col min="12545" max="12545" width="21.28515625" style="19" bestFit="1" customWidth="1"/>
    <col min="12546" max="12546" width="15.140625" style="19" customWidth="1"/>
    <col min="12547" max="12550" width="16.140625" style="19" customWidth="1"/>
    <col min="12551" max="12788" width="15.7109375" style="19"/>
    <col min="12789" max="12789" width="19.140625" style="19" customWidth="1"/>
    <col min="12790" max="12790" width="15.140625" style="19" customWidth="1"/>
    <col min="12791" max="12794" width="16.140625" style="19" customWidth="1"/>
    <col min="12795" max="12800" width="15.7109375" style="19"/>
    <col min="12801" max="12801" width="21.28515625" style="19" bestFit="1" customWidth="1"/>
    <col min="12802" max="12802" width="15.140625" style="19" customWidth="1"/>
    <col min="12803" max="12806" width="16.140625" style="19" customWidth="1"/>
    <col min="12807" max="13044" width="15.7109375" style="19"/>
    <col min="13045" max="13045" width="19.140625" style="19" customWidth="1"/>
    <col min="13046" max="13046" width="15.140625" style="19" customWidth="1"/>
    <col min="13047" max="13050" width="16.140625" style="19" customWidth="1"/>
    <col min="13051" max="13056" width="15.7109375" style="19"/>
    <col min="13057" max="13057" width="21.28515625" style="19" bestFit="1" customWidth="1"/>
    <col min="13058" max="13058" width="15.140625" style="19" customWidth="1"/>
    <col min="13059" max="13062" width="16.140625" style="19" customWidth="1"/>
    <col min="13063" max="13300" width="15.7109375" style="19"/>
    <col min="13301" max="13301" width="19.140625" style="19" customWidth="1"/>
    <col min="13302" max="13302" width="15.140625" style="19" customWidth="1"/>
    <col min="13303" max="13306" width="16.140625" style="19" customWidth="1"/>
    <col min="13307" max="13312" width="15.7109375" style="19"/>
    <col min="13313" max="13313" width="21.28515625" style="19" bestFit="1" customWidth="1"/>
    <col min="13314" max="13314" width="15.140625" style="19" customWidth="1"/>
    <col min="13315" max="13318" width="16.140625" style="19" customWidth="1"/>
    <col min="13319" max="13556" width="15.7109375" style="19"/>
    <col min="13557" max="13557" width="19.140625" style="19" customWidth="1"/>
    <col min="13558" max="13558" width="15.140625" style="19" customWidth="1"/>
    <col min="13559" max="13562" width="16.140625" style="19" customWidth="1"/>
    <col min="13563" max="13568" width="15.7109375" style="19"/>
    <col min="13569" max="13569" width="21.28515625" style="19" bestFit="1" customWidth="1"/>
    <col min="13570" max="13570" width="15.140625" style="19" customWidth="1"/>
    <col min="13571" max="13574" width="16.140625" style="19" customWidth="1"/>
    <col min="13575" max="13812" width="15.7109375" style="19"/>
    <col min="13813" max="13813" width="19.140625" style="19" customWidth="1"/>
    <col min="13814" max="13814" width="15.140625" style="19" customWidth="1"/>
    <col min="13815" max="13818" width="16.140625" style="19" customWidth="1"/>
    <col min="13819" max="13824" width="15.7109375" style="19"/>
    <col min="13825" max="13825" width="21.28515625" style="19" bestFit="1" customWidth="1"/>
    <col min="13826" max="13826" width="15.140625" style="19" customWidth="1"/>
    <col min="13827" max="13830" width="16.140625" style="19" customWidth="1"/>
    <col min="13831" max="14068" width="15.7109375" style="19"/>
    <col min="14069" max="14069" width="19.140625" style="19" customWidth="1"/>
    <col min="14070" max="14070" width="15.140625" style="19" customWidth="1"/>
    <col min="14071" max="14074" width="16.140625" style="19" customWidth="1"/>
    <col min="14075" max="14080" width="15.7109375" style="19"/>
    <col min="14081" max="14081" width="21.28515625" style="19" bestFit="1" customWidth="1"/>
    <col min="14082" max="14082" width="15.140625" style="19" customWidth="1"/>
    <col min="14083" max="14086" width="16.140625" style="19" customWidth="1"/>
    <col min="14087" max="14324" width="15.7109375" style="19"/>
    <col min="14325" max="14325" width="19.140625" style="19" customWidth="1"/>
    <col min="14326" max="14326" width="15.140625" style="19" customWidth="1"/>
    <col min="14327" max="14330" width="16.140625" style="19" customWidth="1"/>
    <col min="14331" max="14336" width="15.7109375" style="19"/>
    <col min="14337" max="14337" width="21.28515625" style="19" bestFit="1" customWidth="1"/>
    <col min="14338" max="14338" width="15.140625" style="19" customWidth="1"/>
    <col min="14339" max="14342" width="16.140625" style="19" customWidth="1"/>
    <col min="14343" max="14580" width="15.7109375" style="19"/>
    <col min="14581" max="14581" width="19.140625" style="19" customWidth="1"/>
    <col min="14582" max="14582" width="15.140625" style="19" customWidth="1"/>
    <col min="14583" max="14586" width="16.140625" style="19" customWidth="1"/>
    <col min="14587" max="14592" width="15.7109375" style="19"/>
    <col min="14593" max="14593" width="21.28515625" style="19" bestFit="1" customWidth="1"/>
    <col min="14594" max="14594" width="15.140625" style="19" customWidth="1"/>
    <col min="14595" max="14598" width="16.140625" style="19" customWidth="1"/>
    <col min="14599" max="14836" width="15.7109375" style="19"/>
    <col min="14837" max="14837" width="19.140625" style="19" customWidth="1"/>
    <col min="14838" max="14838" width="15.140625" style="19" customWidth="1"/>
    <col min="14839" max="14842" width="16.140625" style="19" customWidth="1"/>
    <col min="14843" max="14848" width="15.7109375" style="19"/>
    <col min="14849" max="14849" width="21.28515625" style="19" bestFit="1" customWidth="1"/>
    <col min="14850" max="14850" width="15.140625" style="19" customWidth="1"/>
    <col min="14851" max="14854" width="16.140625" style="19" customWidth="1"/>
    <col min="14855" max="15092" width="15.7109375" style="19"/>
    <col min="15093" max="15093" width="19.140625" style="19" customWidth="1"/>
    <col min="15094" max="15094" width="15.140625" style="19" customWidth="1"/>
    <col min="15095" max="15098" width="16.140625" style="19" customWidth="1"/>
    <col min="15099" max="15104" width="15.7109375" style="19"/>
    <col min="15105" max="15105" width="21.28515625" style="19" bestFit="1" customWidth="1"/>
    <col min="15106" max="15106" width="15.140625" style="19" customWidth="1"/>
    <col min="15107" max="15110" width="16.140625" style="19" customWidth="1"/>
    <col min="15111" max="15348" width="15.7109375" style="19"/>
    <col min="15349" max="15349" width="19.140625" style="19" customWidth="1"/>
    <col min="15350" max="15350" width="15.140625" style="19" customWidth="1"/>
    <col min="15351" max="15354" width="16.140625" style="19" customWidth="1"/>
    <col min="15355" max="15360" width="15.7109375" style="19"/>
    <col min="15361" max="15361" width="21.28515625" style="19" bestFit="1" customWidth="1"/>
    <col min="15362" max="15362" width="15.140625" style="19" customWidth="1"/>
    <col min="15363" max="15366" width="16.140625" style="19" customWidth="1"/>
    <col min="15367" max="15604" width="15.7109375" style="19"/>
    <col min="15605" max="15605" width="19.140625" style="19" customWidth="1"/>
    <col min="15606" max="15606" width="15.140625" style="19" customWidth="1"/>
    <col min="15607" max="15610" width="16.140625" style="19" customWidth="1"/>
    <col min="15611" max="15616" width="15.7109375" style="19"/>
    <col min="15617" max="15617" width="21.28515625" style="19" bestFit="1" customWidth="1"/>
    <col min="15618" max="15618" width="15.140625" style="19" customWidth="1"/>
    <col min="15619" max="15622" width="16.140625" style="19" customWidth="1"/>
    <col min="15623" max="15860" width="15.7109375" style="19"/>
    <col min="15861" max="15861" width="19.140625" style="19" customWidth="1"/>
    <col min="15862" max="15862" width="15.140625" style="19" customWidth="1"/>
    <col min="15863" max="15866" width="16.140625" style="19" customWidth="1"/>
    <col min="15867" max="15872" width="15.7109375" style="19"/>
    <col min="15873" max="15873" width="21.28515625" style="19" bestFit="1" customWidth="1"/>
    <col min="15874" max="15874" width="15.140625" style="19" customWidth="1"/>
    <col min="15875" max="15878" width="16.140625" style="19" customWidth="1"/>
    <col min="15879" max="16116" width="15.7109375" style="19"/>
    <col min="16117" max="16117" width="19.140625" style="19" customWidth="1"/>
    <col min="16118" max="16118" width="15.140625" style="19" customWidth="1"/>
    <col min="16119" max="16122" width="16.140625" style="19" customWidth="1"/>
    <col min="16123" max="16128" width="15.7109375" style="19"/>
    <col min="16129" max="16129" width="21.28515625" style="19" bestFit="1" customWidth="1"/>
    <col min="16130" max="16130" width="15.140625" style="19" customWidth="1"/>
    <col min="16131" max="16134" width="16.140625" style="19" customWidth="1"/>
    <col min="16135" max="16372" width="15.7109375" style="19"/>
    <col min="16373" max="16373" width="19.140625" style="19" customWidth="1"/>
    <col min="16374" max="16374" width="15.140625" style="19" customWidth="1"/>
    <col min="16375" max="16378" width="16.140625" style="19" customWidth="1"/>
    <col min="16379" max="16384" width="15.7109375" style="19"/>
  </cols>
  <sheetData>
    <row r="1" spans="1:12" ht="33.75" customHeight="1" thickBot="1">
      <c r="A1" s="1007" t="s">
        <v>67</v>
      </c>
      <c r="B1" s="1007"/>
      <c r="C1" s="1007"/>
      <c r="D1" s="1007"/>
      <c r="E1" s="1007"/>
      <c r="F1" s="1007"/>
    </row>
    <row r="2" spans="1:12" ht="42.75" customHeight="1" thickBot="1">
      <c r="A2" s="117" t="s">
        <v>68</v>
      </c>
      <c r="B2" s="117" t="s">
        <v>32</v>
      </c>
      <c r="C2" s="117" t="s">
        <v>62</v>
      </c>
      <c r="D2" s="117" t="s">
        <v>63</v>
      </c>
      <c r="E2" s="117" t="s">
        <v>64</v>
      </c>
      <c r="F2" s="117" t="s">
        <v>69</v>
      </c>
    </row>
    <row r="3" spans="1:12" ht="21" customHeight="1">
      <c r="A3" s="2">
        <v>1395</v>
      </c>
      <c r="B3" s="3">
        <v>21933596</v>
      </c>
      <c r="C3" s="3">
        <v>13983657</v>
      </c>
      <c r="D3" s="3">
        <v>7317724</v>
      </c>
      <c r="E3" s="3">
        <v>347790</v>
      </c>
      <c r="F3" s="3">
        <v>284425</v>
      </c>
    </row>
    <row r="4" spans="1:12" ht="21" customHeight="1">
      <c r="A4" s="2">
        <v>1396</v>
      </c>
      <c r="B4" s="3">
        <v>22319321</v>
      </c>
      <c r="C4" s="3">
        <v>14369684</v>
      </c>
      <c r="D4" s="3">
        <v>7295796</v>
      </c>
      <c r="E4" s="3">
        <v>352650</v>
      </c>
      <c r="F4" s="3">
        <v>301191</v>
      </c>
    </row>
    <row r="5" spans="1:12" ht="21" customHeight="1">
      <c r="A5" s="2">
        <v>1397</v>
      </c>
      <c r="B5" s="3">
        <v>22415785</v>
      </c>
      <c r="C5" s="3">
        <v>14556233</v>
      </c>
      <c r="D5" s="3">
        <v>7234893</v>
      </c>
      <c r="E5" s="3">
        <v>309614</v>
      </c>
      <c r="F5" s="3">
        <v>315045</v>
      </c>
      <c r="L5" s="326"/>
    </row>
    <row r="6" spans="1:12" ht="21" customHeight="1">
      <c r="A6" s="2">
        <v>1398</v>
      </c>
      <c r="B6" s="3">
        <v>22940513</v>
      </c>
      <c r="C6" s="3">
        <v>14980731</v>
      </c>
      <c r="D6" s="3">
        <v>7204938</v>
      </c>
      <c r="E6" s="3">
        <v>434878</v>
      </c>
      <c r="F6" s="3">
        <v>319966</v>
      </c>
      <c r="L6" s="326"/>
    </row>
    <row r="7" spans="1:12" ht="21" customHeight="1">
      <c r="A7" s="2">
        <v>1399</v>
      </c>
      <c r="B7" s="3">
        <v>22748441</v>
      </c>
      <c r="C7" s="3">
        <v>14838727</v>
      </c>
      <c r="D7" s="3">
        <v>7278731</v>
      </c>
      <c r="E7" s="3">
        <v>313097</v>
      </c>
      <c r="F7" s="3">
        <v>317886</v>
      </c>
      <c r="L7" s="326"/>
    </row>
    <row r="8" spans="1:12" ht="21" customHeight="1">
      <c r="A8" s="2">
        <v>1400</v>
      </c>
      <c r="B8" s="3">
        <v>22732819</v>
      </c>
      <c r="C8" s="3">
        <v>14948160</v>
      </c>
      <c r="D8" s="3">
        <v>7219940</v>
      </c>
      <c r="E8" s="3">
        <v>246532</v>
      </c>
      <c r="F8" s="3">
        <v>318187</v>
      </c>
      <c r="L8" s="326"/>
    </row>
    <row r="9" spans="1:12" ht="21" customHeight="1" thickBot="1">
      <c r="A9" s="2">
        <v>1401</v>
      </c>
      <c r="B9" s="3">
        <f>SUM(B10:B42)</f>
        <v>23072009</v>
      </c>
      <c r="C9" s="3">
        <f t="shared" ref="C9:F9" si="0">SUM(C10:C42)</f>
        <v>15388958</v>
      </c>
      <c r="D9" s="3">
        <f t="shared" si="0"/>
        <v>7146972</v>
      </c>
      <c r="E9" s="3">
        <f t="shared" si="0"/>
        <v>219383</v>
      </c>
      <c r="F9" s="3">
        <f t="shared" si="0"/>
        <v>316696</v>
      </c>
      <c r="L9" s="326"/>
    </row>
    <row r="10" spans="1:12" ht="21" customHeight="1" thickBot="1">
      <c r="A10" s="5" t="s">
        <v>41</v>
      </c>
      <c r="B10" s="10">
        <f t="shared" ref="B10:B42" si="1">C10+D10+E10+F10</f>
        <v>1097446</v>
      </c>
      <c r="C10" s="7">
        <v>617356</v>
      </c>
      <c r="D10" s="6">
        <v>460967</v>
      </c>
      <c r="E10" s="7">
        <v>10603</v>
      </c>
      <c r="F10" s="6">
        <v>8520</v>
      </c>
      <c r="L10" s="326"/>
    </row>
    <row r="11" spans="1:12" ht="21" customHeight="1" thickBot="1">
      <c r="A11" s="11" t="s">
        <v>42</v>
      </c>
      <c r="B11" s="29">
        <f t="shared" si="1"/>
        <v>696019</v>
      </c>
      <c r="C11" s="21">
        <v>345438</v>
      </c>
      <c r="D11" s="22">
        <v>329879</v>
      </c>
      <c r="E11" s="21">
        <v>10039</v>
      </c>
      <c r="F11" s="22">
        <v>10663</v>
      </c>
      <c r="L11" s="326"/>
    </row>
    <row r="12" spans="1:12" ht="21" customHeight="1" thickBot="1">
      <c r="A12" s="11" t="s">
        <v>43</v>
      </c>
      <c r="B12" s="29">
        <f t="shared" si="1"/>
        <v>332555</v>
      </c>
      <c r="C12" s="21">
        <v>186313</v>
      </c>
      <c r="D12" s="22">
        <v>141103</v>
      </c>
      <c r="E12" s="21">
        <v>2455</v>
      </c>
      <c r="F12" s="22">
        <v>2684</v>
      </c>
      <c r="L12" s="326"/>
    </row>
    <row r="13" spans="1:12" ht="21" customHeight="1" thickBot="1">
      <c r="A13" s="11" t="s">
        <v>0</v>
      </c>
      <c r="B13" s="29">
        <f t="shared" si="1"/>
        <v>1761861</v>
      </c>
      <c r="C13" s="21">
        <v>1148873</v>
      </c>
      <c r="D13" s="22">
        <v>571133</v>
      </c>
      <c r="E13" s="21">
        <v>19515</v>
      </c>
      <c r="F13" s="22">
        <v>22340</v>
      </c>
      <c r="L13" s="326"/>
    </row>
    <row r="14" spans="1:12" ht="21" customHeight="1" thickBot="1">
      <c r="A14" s="11" t="s">
        <v>33</v>
      </c>
      <c r="B14" s="29">
        <f t="shared" si="1"/>
        <v>691759</v>
      </c>
      <c r="C14" s="21">
        <v>415578</v>
      </c>
      <c r="D14" s="22">
        <v>258624</v>
      </c>
      <c r="E14" s="21">
        <v>11943</v>
      </c>
      <c r="F14" s="22">
        <v>5614</v>
      </c>
      <c r="L14" s="326"/>
    </row>
    <row r="15" spans="1:12" ht="21" customHeight="1" thickBot="1">
      <c r="A15" s="11" t="s">
        <v>44</v>
      </c>
      <c r="B15" s="29">
        <f t="shared" si="1"/>
        <v>158477</v>
      </c>
      <c r="C15" s="21">
        <v>106308</v>
      </c>
      <c r="D15" s="22">
        <v>50400</v>
      </c>
      <c r="E15" s="21">
        <v>1233</v>
      </c>
      <c r="F15" s="22">
        <v>536</v>
      </c>
      <c r="L15" s="326"/>
    </row>
    <row r="16" spans="1:12" ht="21" customHeight="1" thickBot="1">
      <c r="A16" s="11" t="s">
        <v>1</v>
      </c>
      <c r="B16" s="29">
        <f t="shared" si="1"/>
        <v>596183</v>
      </c>
      <c r="C16" s="21">
        <v>507863</v>
      </c>
      <c r="D16" s="22">
        <v>85424</v>
      </c>
      <c r="E16" s="21">
        <v>2539</v>
      </c>
      <c r="F16" s="22">
        <v>357</v>
      </c>
      <c r="L16" s="326"/>
    </row>
    <row r="17" spans="1:12" ht="21" customHeight="1" thickBot="1">
      <c r="A17" s="11" t="s">
        <v>45</v>
      </c>
      <c r="B17" s="29">
        <f t="shared" si="1"/>
        <v>254142</v>
      </c>
      <c r="C17" s="21">
        <v>127111</v>
      </c>
      <c r="D17" s="22">
        <v>122641</v>
      </c>
      <c r="E17" s="21">
        <v>2604</v>
      </c>
      <c r="F17" s="22">
        <v>1786</v>
      </c>
      <c r="L17" s="326"/>
    </row>
    <row r="18" spans="1:12" ht="21" customHeight="1" thickBot="1">
      <c r="A18" s="11" t="s">
        <v>46</v>
      </c>
      <c r="B18" s="29">
        <f t="shared" si="1"/>
        <v>231576</v>
      </c>
      <c r="C18" s="21">
        <v>159677</v>
      </c>
      <c r="D18" s="22">
        <v>66948</v>
      </c>
      <c r="E18" s="21">
        <v>1750</v>
      </c>
      <c r="F18" s="22">
        <v>3201</v>
      </c>
      <c r="L18" s="326"/>
    </row>
    <row r="19" spans="1:12" ht="21" customHeight="1" thickBot="1">
      <c r="A19" s="11" t="s">
        <v>47</v>
      </c>
      <c r="B19" s="29">
        <f t="shared" si="1"/>
        <v>1602891</v>
      </c>
      <c r="C19" s="21">
        <v>1097627</v>
      </c>
      <c r="D19" s="22">
        <v>449101</v>
      </c>
      <c r="E19" s="21">
        <v>20441</v>
      </c>
      <c r="F19" s="22">
        <v>35722</v>
      </c>
      <c r="L19" s="326"/>
    </row>
    <row r="20" spans="1:12" ht="21" customHeight="1" thickBot="1">
      <c r="A20" s="11" t="s">
        <v>28</v>
      </c>
      <c r="B20" s="29">
        <f t="shared" si="1"/>
        <v>185216</v>
      </c>
      <c r="C20" s="21">
        <v>113570</v>
      </c>
      <c r="D20" s="22">
        <v>67361</v>
      </c>
      <c r="E20" s="21">
        <v>1839</v>
      </c>
      <c r="F20" s="22">
        <v>2446</v>
      </c>
      <c r="L20" s="326"/>
    </row>
    <row r="21" spans="1:12" ht="21" customHeight="1" thickBot="1">
      <c r="A21" s="11" t="s">
        <v>2</v>
      </c>
      <c r="B21" s="29">
        <f t="shared" si="1"/>
        <v>1685316</v>
      </c>
      <c r="C21" s="21">
        <v>1310132</v>
      </c>
      <c r="D21" s="22">
        <v>359186</v>
      </c>
      <c r="E21" s="21">
        <v>8542</v>
      </c>
      <c r="F21" s="22">
        <v>7456</v>
      </c>
      <c r="L21" s="326"/>
    </row>
    <row r="22" spans="1:12" ht="21" customHeight="1" thickBot="1">
      <c r="A22" s="11" t="s">
        <v>3</v>
      </c>
      <c r="B22" s="29">
        <f t="shared" si="1"/>
        <v>277648</v>
      </c>
      <c r="C22" s="21">
        <v>179777</v>
      </c>
      <c r="D22" s="22">
        <v>91948</v>
      </c>
      <c r="E22" s="21">
        <v>3511</v>
      </c>
      <c r="F22" s="22">
        <v>2412</v>
      </c>
      <c r="L22" s="326"/>
    </row>
    <row r="23" spans="1:12" ht="21" customHeight="1" thickBot="1">
      <c r="A23" s="11" t="s">
        <v>4</v>
      </c>
      <c r="B23" s="29">
        <f t="shared" si="1"/>
        <v>253671</v>
      </c>
      <c r="C23" s="21">
        <v>188180</v>
      </c>
      <c r="D23" s="22">
        <v>60053</v>
      </c>
      <c r="E23" s="21">
        <v>3136</v>
      </c>
      <c r="F23" s="22">
        <v>2302</v>
      </c>
      <c r="L23" s="326"/>
    </row>
    <row r="24" spans="1:12" ht="21" customHeight="1" thickBot="1">
      <c r="A24" s="11" t="s">
        <v>48</v>
      </c>
      <c r="B24" s="29">
        <f t="shared" si="1"/>
        <v>526657</v>
      </c>
      <c r="C24" s="21">
        <v>403097</v>
      </c>
      <c r="D24" s="22">
        <v>112114</v>
      </c>
      <c r="E24" s="21">
        <v>2069</v>
      </c>
      <c r="F24" s="22">
        <v>9377</v>
      </c>
      <c r="L24" s="326"/>
    </row>
    <row r="25" spans="1:12" ht="21" customHeight="1" thickBot="1">
      <c r="A25" s="11" t="s">
        <v>49</v>
      </c>
      <c r="B25" s="29">
        <f t="shared" si="1"/>
        <v>1724244</v>
      </c>
      <c r="C25" s="21">
        <v>1245004</v>
      </c>
      <c r="D25" s="22">
        <v>466501</v>
      </c>
      <c r="E25" s="21">
        <v>10952</v>
      </c>
      <c r="F25" s="22">
        <v>1787</v>
      </c>
      <c r="L25" s="326"/>
    </row>
    <row r="26" spans="1:12" ht="21" customHeight="1" thickBot="1">
      <c r="A26" s="11" t="s">
        <v>50</v>
      </c>
      <c r="B26" s="29">
        <f t="shared" si="1"/>
        <v>1132285</v>
      </c>
      <c r="C26" s="21">
        <v>749540</v>
      </c>
      <c r="D26" s="22">
        <v>365367</v>
      </c>
      <c r="E26" s="21">
        <v>16113</v>
      </c>
      <c r="F26" s="22">
        <v>1265</v>
      </c>
      <c r="L26" s="326"/>
    </row>
    <row r="27" spans="1:12" ht="21" customHeight="1" thickBot="1">
      <c r="A27" s="11" t="s">
        <v>51</v>
      </c>
      <c r="B27" s="29">
        <f t="shared" si="1"/>
        <v>1714575</v>
      </c>
      <c r="C27" s="21">
        <v>1315905</v>
      </c>
      <c r="D27" s="22">
        <v>363868</v>
      </c>
      <c r="E27" s="21">
        <v>7222</v>
      </c>
      <c r="F27" s="22">
        <v>27580</v>
      </c>
      <c r="L27" s="326"/>
    </row>
    <row r="28" spans="1:12" ht="21" customHeight="1" thickBot="1">
      <c r="A28" s="11" t="s">
        <v>5</v>
      </c>
      <c r="B28" s="29">
        <f t="shared" si="1"/>
        <v>1168305</v>
      </c>
      <c r="C28" s="21">
        <v>684252</v>
      </c>
      <c r="D28" s="22">
        <v>458308</v>
      </c>
      <c r="E28" s="21">
        <v>14097</v>
      </c>
      <c r="F28" s="22">
        <v>11648</v>
      </c>
      <c r="L28" s="326"/>
    </row>
    <row r="29" spans="1:12" ht="21" customHeight="1" thickBot="1">
      <c r="A29" s="11" t="s">
        <v>52</v>
      </c>
      <c r="B29" s="29">
        <f t="shared" si="1"/>
        <v>408428</v>
      </c>
      <c r="C29" s="21">
        <v>268060</v>
      </c>
      <c r="D29" s="22">
        <v>132004</v>
      </c>
      <c r="E29" s="21">
        <v>5794</v>
      </c>
      <c r="F29" s="22">
        <v>2570</v>
      </c>
      <c r="L29" s="326"/>
    </row>
    <row r="30" spans="1:12" ht="21" customHeight="1" thickBot="1">
      <c r="A30" s="11" t="s">
        <v>6</v>
      </c>
      <c r="B30" s="29">
        <f t="shared" si="1"/>
        <v>463075</v>
      </c>
      <c r="C30" s="21">
        <v>242886</v>
      </c>
      <c r="D30" s="22">
        <v>121077</v>
      </c>
      <c r="E30" s="21">
        <v>2037</v>
      </c>
      <c r="F30" s="22">
        <v>97075</v>
      </c>
      <c r="L30" s="326"/>
    </row>
    <row r="31" spans="1:12" ht="21" customHeight="1" thickBot="1">
      <c r="A31" s="11" t="s">
        <v>53</v>
      </c>
      <c r="B31" s="29">
        <f t="shared" si="1"/>
        <v>341207</v>
      </c>
      <c r="C31" s="21">
        <v>168424</v>
      </c>
      <c r="D31" s="22">
        <v>161372</v>
      </c>
      <c r="E31" s="21">
        <v>5804</v>
      </c>
      <c r="F31" s="22">
        <v>5607</v>
      </c>
      <c r="L31" s="326"/>
    </row>
    <row r="32" spans="1:12" ht="21" customHeight="1" thickBot="1">
      <c r="A32" s="11" t="s">
        <v>54</v>
      </c>
      <c r="B32" s="29">
        <f t="shared" si="1"/>
        <v>859525</v>
      </c>
      <c r="C32" s="21">
        <v>614707</v>
      </c>
      <c r="D32" s="22">
        <v>232804</v>
      </c>
      <c r="E32" s="21">
        <v>7176</v>
      </c>
      <c r="F32" s="22">
        <v>4838</v>
      </c>
      <c r="L32" s="326"/>
    </row>
    <row r="33" spans="1:12" ht="21" customHeight="1" thickBot="1">
      <c r="A33" s="11" t="s">
        <v>55</v>
      </c>
      <c r="B33" s="29">
        <f t="shared" si="1"/>
        <v>382138</v>
      </c>
      <c r="C33" s="21">
        <v>214528</v>
      </c>
      <c r="D33" s="22">
        <v>158953</v>
      </c>
      <c r="E33" s="21">
        <v>5192</v>
      </c>
      <c r="F33" s="22">
        <v>3465</v>
      </c>
      <c r="L33" s="326"/>
    </row>
    <row r="34" spans="1:12" ht="21" customHeight="1" thickBot="1">
      <c r="A34" s="11" t="s">
        <v>56</v>
      </c>
      <c r="B34" s="29">
        <f t="shared" si="1"/>
        <v>181484</v>
      </c>
      <c r="C34" s="21">
        <v>138172</v>
      </c>
      <c r="D34" s="22">
        <v>41197</v>
      </c>
      <c r="E34" s="21">
        <v>774</v>
      </c>
      <c r="F34" s="22">
        <v>1341</v>
      </c>
      <c r="L34" s="326"/>
    </row>
    <row r="35" spans="1:12" ht="21" customHeight="1" thickBot="1">
      <c r="A35" s="11" t="s">
        <v>7</v>
      </c>
      <c r="B35" s="29">
        <f t="shared" si="1"/>
        <v>451523</v>
      </c>
      <c r="C35" s="21">
        <v>297587</v>
      </c>
      <c r="D35" s="22">
        <v>137383</v>
      </c>
      <c r="E35" s="21">
        <v>5019</v>
      </c>
      <c r="F35" s="22">
        <v>11534</v>
      </c>
      <c r="L35" s="326"/>
    </row>
    <row r="36" spans="1:12" ht="21" customHeight="1" thickBot="1">
      <c r="A36" s="11" t="s">
        <v>57</v>
      </c>
      <c r="B36" s="29">
        <f t="shared" si="1"/>
        <v>547590</v>
      </c>
      <c r="C36" s="21">
        <v>323421</v>
      </c>
      <c r="D36" s="22">
        <v>211172</v>
      </c>
      <c r="E36" s="21">
        <v>9426</v>
      </c>
      <c r="F36" s="22">
        <v>3571</v>
      </c>
      <c r="L36" s="326"/>
    </row>
    <row r="37" spans="1:12" ht="21" customHeight="1" thickBot="1">
      <c r="A37" s="11" t="s">
        <v>8</v>
      </c>
      <c r="B37" s="29">
        <f t="shared" si="1"/>
        <v>384641</v>
      </c>
      <c r="C37" s="21">
        <v>210585</v>
      </c>
      <c r="D37" s="22">
        <v>168130</v>
      </c>
      <c r="E37" s="21">
        <v>3121</v>
      </c>
      <c r="F37" s="22">
        <v>2805</v>
      </c>
      <c r="L37" s="326"/>
    </row>
    <row r="38" spans="1:12" ht="21" customHeight="1" thickBot="1">
      <c r="A38" s="11" t="s">
        <v>9</v>
      </c>
      <c r="B38" s="29">
        <f t="shared" si="1"/>
        <v>946311</v>
      </c>
      <c r="C38" s="21">
        <v>582000</v>
      </c>
      <c r="D38" s="22">
        <v>346174</v>
      </c>
      <c r="E38" s="21">
        <v>10847</v>
      </c>
      <c r="F38" s="22">
        <v>7290</v>
      </c>
      <c r="L38" s="326"/>
    </row>
    <row r="39" spans="1:12" ht="21" customHeight="1" thickBot="1">
      <c r="A39" s="11" t="s">
        <v>58</v>
      </c>
      <c r="B39" s="29">
        <f t="shared" si="1"/>
        <v>485641</v>
      </c>
      <c r="C39" s="21">
        <v>324459</v>
      </c>
      <c r="D39" s="22">
        <v>154532</v>
      </c>
      <c r="E39" s="21">
        <v>4334</v>
      </c>
      <c r="F39" s="22">
        <v>2316</v>
      </c>
    </row>
    <row r="40" spans="1:12" ht="21" customHeight="1" thickBot="1">
      <c r="A40" s="11" t="s">
        <v>10</v>
      </c>
      <c r="B40" s="29">
        <f t="shared" si="1"/>
        <v>569491</v>
      </c>
      <c r="C40" s="21">
        <v>482004</v>
      </c>
      <c r="D40" s="22">
        <v>76164</v>
      </c>
      <c r="E40" s="21">
        <v>3534</v>
      </c>
      <c r="F40" s="22">
        <v>7789</v>
      </c>
    </row>
    <row r="41" spans="1:12" ht="21" customHeight="1" thickBot="1">
      <c r="A41" s="11" t="s">
        <v>11</v>
      </c>
      <c r="B41" s="29">
        <f t="shared" si="1"/>
        <v>400823</v>
      </c>
      <c r="C41" s="21">
        <v>206207</v>
      </c>
      <c r="D41" s="22">
        <v>188053</v>
      </c>
      <c r="E41" s="21">
        <v>2994</v>
      </c>
      <c r="F41" s="22">
        <v>3569</v>
      </c>
    </row>
    <row r="42" spans="1:12" ht="21" customHeight="1" thickBot="1">
      <c r="A42" s="11" t="s">
        <v>59</v>
      </c>
      <c r="B42" s="29">
        <f t="shared" si="1"/>
        <v>559306</v>
      </c>
      <c r="C42" s="21">
        <v>414317</v>
      </c>
      <c r="D42" s="22">
        <v>137031</v>
      </c>
      <c r="E42" s="21">
        <v>2728</v>
      </c>
      <c r="F42" s="22">
        <v>5230</v>
      </c>
    </row>
    <row r="43" spans="1:12" ht="16.5" customHeight="1">
      <c r="A43" s="1015" t="s">
        <v>70</v>
      </c>
      <c r="B43" s="1015"/>
      <c r="C43" s="1015"/>
      <c r="D43" s="1015"/>
      <c r="E43" s="1015"/>
      <c r="F43" s="1015"/>
    </row>
    <row r="44" spans="1:12" ht="14.25" customHeight="1">
      <c r="A44" s="26"/>
      <c r="B44" s="27"/>
      <c r="C44" s="27"/>
      <c r="D44" s="27"/>
      <c r="E44" s="27"/>
      <c r="F44" s="27"/>
    </row>
    <row r="45" spans="1:12" ht="12.75" customHeight="1">
      <c r="A45" s="26"/>
      <c r="B45" s="27"/>
      <c r="C45" s="27"/>
      <c r="D45" s="27"/>
      <c r="E45" s="27"/>
      <c r="F45" s="27"/>
    </row>
    <row r="46" spans="1:12" ht="12.75" customHeight="1">
      <c r="A46" s="26"/>
      <c r="B46" s="27"/>
      <c r="C46" s="27"/>
      <c r="D46" s="27"/>
      <c r="E46" s="27"/>
      <c r="F46" s="27"/>
    </row>
    <row r="47" spans="1:12" ht="12.75" customHeight="1">
      <c r="A47" s="26"/>
      <c r="B47" s="27"/>
      <c r="C47" s="27"/>
      <c r="D47" s="27"/>
      <c r="E47" s="27"/>
      <c r="F47" s="27"/>
    </row>
    <row r="48" spans="1:12" ht="12.75" customHeight="1">
      <c r="A48" s="26"/>
      <c r="B48" s="27"/>
      <c r="C48" s="27"/>
      <c r="D48" s="27"/>
      <c r="E48" s="27"/>
      <c r="F48" s="27"/>
    </row>
  </sheetData>
  <mergeCells count="2">
    <mergeCell ref="A1:F1"/>
    <mergeCell ref="A43:F43"/>
  </mergeCells>
  <printOptions horizontalCentered="1" verticalCentered="1"/>
  <pageMargins left="0.39370078740157483" right="0.59055118110236227" top="0.19685039370078741" bottom="0.39370078740157483" header="0" footer="0"/>
  <pageSetup paperSize="9" scale="86" orientation="portrait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1F840-1AF0-496B-AF47-77BA646A071A}">
  <sheetPr>
    <tabColor rgb="FF9999FF"/>
    <pageSetUpPr fitToPage="1"/>
  </sheetPr>
  <dimension ref="A1:L45"/>
  <sheetViews>
    <sheetView rightToLeft="1" view="pageBreakPreview" zoomScale="60" workbookViewId="0">
      <selection sqref="A1:D1"/>
    </sheetView>
  </sheetViews>
  <sheetFormatPr defaultRowHeight="20.100000000000001" customHeight="1"/>
  <cols>
    <col min="1" max="1" width="23.7109375" style="99" customWidth="1"/>
    <col min="2" max="2" width="24.28515625" style="100" customWidth="1"/>
    <col min="3" max="4" width="24.28515625" style="101" customWidth="1"/>
    <col min="5" max="5" width="9.140625" style="97"/>
    <col min="6" max="6" width="26.5703125" style="97" customWidth="1"/>
    <col min="7" max="256" width="9.140625" style="97"/>
    <col min="257" max="257" width="23.7109375" style="97" customWidth="1"/>
    <col min="258" max="258" width="20.7109375" style="97" customWidth="1"/>
    <col min="259" max="260" width="19.140625" style="97" customWidth="1"/>
    <col min="261" max="512" width="9.140625" style="97"/>
    <col min="513" max="513" width="23.7109375" style="97" customWidth="1"/>
    <col min="514" max="514" width="20.7109375" style="97" customWidth="1"/>
    <col min="515" max="516" width="19.140625" style="97" customWidth="1"/>
    <col min="517" max="768" width="9.140625" style="97"/>
    <col min="769" max="769" width="23.7109375" style="97" customWidth="1"/>
    <col min="770" max="770" width="20.7109375" style="97" customWidth="1"/>
    <col min="771" max="772" width="19.140625" style="97" customWidth="1"/>
    <col min="773" max="1024" width="9.140625" style="97"/>
    <col min="1025" max="1025" width="23.7109375" style="97" customWidth="1"/>
    <col min="1026" max="1026" width="20.7109375" style="97" customWidth="1"/>
    <col min="1027" max="1028" width="19.140625" style="97" customWidth="1"/>
    <col min="1029" max="1280" width="9.140625" style="97"/>
    <col min="1281" max="1281" width="23.7109375" style="97" customWidth="1"/>
    <col min="1282" max="1282" width="20.7109375" style="97" customWidth="1"/>
    <col min="1283" max="1284" width="19.140625" style="97" customWidth="1"/>
    <col min="1285" max="1536" width="9.140625" style="97"/>
    <col min="1537" max="1537" width="23.7109375" style="97" customWidth="1"/>
    <col min="1538" max="1538" width="20.7109375" style="97" customWidth="1"/>
    <col min="1539" max="1540" width="19.140625" style="97" customWidth="1"/>
    <col min="1541" max="1792" width="9.140625" style="97"/>
    <col min="1793" max="1793" width="23.7109375" style="97" customWidth="1"/>
    <col min="1794" max="1794" width="20.7109375" style="97" customWidth="1"/>
    <col min="1795" max="1796" width="19.140625" style="97" customWidth="1"/>
    <col min="1797" max="2048" width="9.140625" style="97"/>
    <col min="2049" max="2049" width="23.7109375" style="97" customWidth="1"/>
    <col min="2050" max="2050" width="20.7109375" style="97" customWidth="1"/>
    <col min="2051" max="2052" width="19.140625" style="97" customWidth="1"/>
    <col min="2053" max="2304" width="9.140625" style="97"/>
    <col min="2305" max="2305" width="23.7109375" style="97" customWidth="1"/>
    <col min="2306" max="2306" width="20.7109375" style="97" customWidth="1"/>
    <col min="2307" max="2308" width="19.140625" style="97" customWidth="1"/>
    <col min="2309" max="2560" width="9.140625" style="97"/>
    <col min="2561" max="2561" width="23.7109375" style="97" customWidth="1"/>
    <col min="2562" max="2562" width="20.7109375" style="97" customWidth="1"/>
    <col min="2563" max="2564" width="19.140625" style="97" customWidth="1"/>
    <col min="2565" max="2816" width="9.140625" style="97"/>
    <col min="2817" max="2817" width="23.7109375" style="97" customWidth="1"/>
    <col min="2818" max="2818" width="20.7109375" style="97" customWidth="1"/>
    <col min="2819" max="2820" width="19.140625" style="97" customWidth="1"/>
    <col min="2821" max="3072" width="9.140625" style="97"/>
    <col min="3073" max="3073" width="23.7109375" style="97" customWidth="1"/>
    <col min="3074" max="3074" width="20.7109375" style="97" customWidth="1"/>
    <col min="3075" max="3076" width="19.140625" style="97" customWidth="1"/>
    <col min="3077" max="3328" width="9.140625" style="97"/>
    <col min="3329" max="3329" width="23.7109375" style="97" customWidth="1"/>
    <col min="3330" max="3330" width="20.7109375" style="97" customWidth="1"/>
    <col min="3331" max="3332" width="19.140625" style="97" customWidth="1"/>
    <col min="3333" max="3584" width="9.140625" style="97"/>
    <col min="3585" max="3585" width="23.7109375" style="97" customWidth="1"/>
    <col min="3586" max="3586" width="20.7109375" style="97" customWidth="1"/>
    <col min="3587" max="3588" width="19.140625" style="97" customWidth="1"/>
    <col min="3589" max="3840" width="9.140625" style="97"/>
    <col min="3841" max="3841" width="23.7109375" style="97" customWidth="1"/>
    <col min="3842" max="3842" width="20.7109375" style="97" customWidth="1"/>
    <col min="3843" max="3844" width="19.140625" style="97" customWidth="1"/>
    <col min="3845" max="4096" width="9.140625" style="97"/>
    <col min="4097" max="4097" width="23.7109375" style="97" customWidth="1"/>
    <col min="4098" max="4098" width="20.7109375" style="97" customWidth="1"/>
    <col min="4099" max="4100" width="19.140625" style="97" customWidth="1"/>
    <col min="4101" max="4352" width="9.140625" style="97"/>
    <col min="4353" max="4353" width="23.7109375" style="97" customWidth="1"/>
    <col min="4354" max="4354" width="20.7109375" style="97" customWidth="1"/>
    <col min="4355" max="4356" width="19.140625" style="97" customWidth="1"/>
    <col min="4357" max="4608" width="9.140625" style="97"/>
    <col min="4609" max="4609" width="23.7109375" style="97" customWidth="1"/>
    <col min="4610" max="4610" width="20.7109375" style="97" customWidth="1"/>
    <col min="4611" max="4612" width="19.140625" style="97" customWidth="1"/>
    <col min="4613" max="4864" width="9.140625" style="97"/>
    <col min="4865" max="4865" width="23.7109375" style="97" customWidth="1"/>
    <col min="4866" max="4866" width="20.7109375" style="97" customWidth="1"/>
    <col min="4867" max="4868" width="19.140625" style="97" customWidth="1"/>
    <col min="4869" max="5120" width="9.140625" style="97"/>
    <col min="5121" max="5121" width="23.7109375" style="97" customWidth="1"/>
    <col min="5122" max="5122" width="20.7109375" style="97" customWidth="1"/>
    <col min="5123" max="5124" width="19.140625" style="97" customWidth="1"/>
    <col min="5125" max="5376" width="9.140625" style="97"/>
    <col min="5377" max="5377" width="23.7109375" style="97" customWidth="1"/>
    <col min="5378" max="5378" width="20.7109375" style="97" customWidth="1"/>
    <col min="5379" max="5380" width="19.140625" style="97" customWidth="1"/>
    <col min="5381" max="5632" width="9.140625" style="97"/>
    <col min="5633" max="5633" width="23.7109375" style="97" customWidth="1"/>
    <col min="5634" max="5634" width="20.7109375" style="97" customWidth="1"/>
    <col min="5635" max="5636" width="19.140625" style="97" customWidth="1"/>
    <col min="5637" max="5888" width="9.140625" style="97"/>
    <col min="5889" max="5889" width="23.7109375" style="97" customWidth="1"/>
    <col min="5890" max="5890" width="20.7109375" style="97" customWidth="1"/>
    <col min="5891" max="5892" width="19.140625" style="97" customWidth="1"/>
    <col min="5893" max="6144" width="9.140625" style="97"/>
    <col min="6145" max="6145" width="23.7109375" style="97" customWidth="1"/>
    <col min="6146" max="6146" width="20.7109375" style="97" customWidth="1"/>
    <col min="6147" max="6148" width="19.140625" style="97" customWidth="1"/>
    <col min="6149" max="6400" width="9.140625" style="97"/>
    <col min="6401" max="6401" width="23.7109375" style="97" customWidth="1"/>
    <col min="6402" max="6402" width="20.7109375" style="97" customWidth="1"/>
    <col min="6403" max="6404" width="19.140625" style="97" customWidth="1"/>
    <col min="6405" max="6656" width="9.140625" style="97"/>
    <col min="6657" max="6657" width="23.7109375" style="97" customWidth="1"/>
    <col min="6658" max="6658" width="20.7109375" style="97" customWidth="1"/>
    <col min="6659" max="6660" width="19.140625" style="97" customWidth="1"/>
    <col min="6661" max="6912" width="9.140625" style="97"/>
    <col min="6913" max="6913" width="23.7109375" style="97" customWidth="1"/>
    <col min="6914" max="6914" width="20.7109375" style="97" customWidth="1"/>
    <col min="6915" max="6916" width="19.140625" style="97" customWidth="1"/>
    <col min="6917" max="7168" width="9.140625" style="97"/>
    <col min="7169" max="7169" width="23.7109375" style="97" customWidth="1"/>
    <col min="7170" max="7170" width="20.7109375" style="97" customWidth="1"/>
    <col min="7171" max="7172" width="19.140625" style="97" customWidth="1"/>
    <col min="7173" max="7424" width="9.140625" style="97"/>
    <col min="7425" max="7425" width="23.7109375" style="97" customWidth="1"/>
    <col min="7426" max="7426" width="20.7109375" style="97" customWidth="1"/>
    <col min="7427" max="7428" width="19.140625" style="97" customWidth="1"/>
    <col min="7429" max="7680" width="9.140625" style="97"/>
    <col min="7681" max="7681" width="23.7109375" style="97" customWidth="1"/>
    <col min="7682" max="7682" width="20.7109375" style="97" customWidth="1"/>
    <col min="7683" max="7684" width="19.140625" style="97" customWidth="1"/>
    <col min="7685" max="7936" width="9.140625" style="97"/>
    <col min="7937" max="7937" width="23.7109375" style="97" customWidth="1"/>
    <col min="7938" max="7938" width="20.7109375" style="97" customWidth="1"/>
    <col min="7939" max="7940" width="19.140625" style="97" customWidth="1"/>
    <col min="7941" max="8192" width="9.140625" style="97"/>
    <col min="8193" max="8193" width="23.7109375" style="97" customWidth="1"/>
    <col min="8194" max="8194" width="20.7109375" style="97" customWidth="1"/>
    <col min="8195" max="8196" width="19.140625" style="97" customWidth="1"/>
    <col min="8197" max="8448" width="9.140625" style="97"/>
    <col min="8449" max="8449" width="23.7109375" style="97" customWidth="1"/>
    <col min="8450" max="8450" width="20.7109375" style="97" customWidth="1"/>
    <col min="8451" max="8452" width="19.140625" style="97" customWidth="1"/>
    <col min="8453" max="8704" width="9.140625" style="97"/>
    <col min="8705" max="8705" width="23.7109375" style="97" customWidth="1"/>
    <col min="8706" max="8706" width="20.7109375" style="97" customWidth="1"/>
    <col min="8707" max="8708" width="19.140625" style="97" customWidth="1"/>
    <col min="8709" max="8960" width="9.140625" style="97"/>
    <col min="8961" max="8961" width="23.7109375" style="97" customWidth="1"/>
    <col min="8962" max="8962" width="20.7109375" style="97" customWidth="1"/>
    <col min="8963" max="8964" width="19.140625" style="97" customWidth="1"/>
    <col min="8965" max="9216" width="9.140625" style="97"/>
    <col min="9217" max="9217" width="23.7109375" style="97" customWidth="1"/>
    <col min="9218" max="9218" width="20.7109375" style="97" customWidth="1"/>
    <col min="9219" max="9220" width="19.140625" style="97" customWidth="1"/>
    <col min="9221" max="9472" width="9.140625" style="97"/>
    <col min="9473" max="9473" width="23.7109375" style="97" customWidth="1"/>
    <col min="9474" max="9474" width="20.7109375" style="97" customWidth="1"/>
    <col min="9475" max="9476" width="19.140625" style="97" customWidth="1"/>
    <col min="9477" max="9728" width="9.140625" style="97"/>
    <col min="9729" max="9729" width="23.7109375" style="97" customWidth="1"/>
    <col min="9730" max="9730" width="20.7109375" style="97" customWidth="1"/>
    <col min="9731" max="9732" width="19.140625" style="97" customWidth="1"/>
    <col min="9733" max="9984" width="9.140625" style="97"/>
    <col min="9985" max="9985" width="23.7109375" style="97" customWidth="1"/>
    <col min="9986" max="9986" width="20.7109375" style="97" customWidth="1"/>
    <col min="9987" max="9988" width="19.140625" style="97" customWidth="1"/>
    <col min="9989" max="10240" width="9.140625" style="97"/>
    <col min="10241" max="10241" width="23.7109375" style="97" customWidth="1"/>
    <col min="10242" max="10242" width="20.7109375" style="97" customWidth="1"/>
    <col min="10243" max="10244" width="19.140625" style="97" customWidth="1"/>
    <col min="10245" max="10496" width="9.140625" style="97"/>
    <col min="10497" max="10497" width="23.7109375" style="97" customWidth="1"/>
    <col min="10498" max="10498" width="20.7109375" style="97" customWidth="1"/>
    <col min="10499" max="10500" width="19.140625" style="97" customWidth="1"/>
    <col min="10501" max="10752" width="9.140625" style="97"/>
    <col min="10753" max="10753" width="23.7109375" style="97" customWidth="1"/>
    <col min="10754" max="10754" width="20.7109375" style="97" customWidth="1"/>
    <col min="10755" max="10756" width="19.140625" style="97" customWidth="1"/>
    <col min="10757" max="11008" width="9.140625" style="97"/>
    <col min="11009" max="11009" width="23.7109375" style="97" customWidth="1"/>
    <col min="11010" max="11010" width="20.7109375" style="97" customWidth="1"/>
    <col min="11011" max="11012" width="19.140625" style="97" customWidth="1"/>
    <col min="11013" max="11264" width="9.140625" style="97"/>
    <col min="11265" max="11265" width="23.7109375" style="97" customWidth="1"/>
    <col min="11266" max="11266" width="20.7109375" style="97" customWidth="1"/>
    <col min="11267" max="11268" width="19.140625" style="97" customWidth="1"/>
    <col min="11269" max="11520" width="9.140625" style="97"/>
    <col min="11521" max="11521" width="23.7109375" style="97" customWidth="1"/>
    <col min="11522" max="11522" width="20.7109375" style="97" customWidth="1"/>
    <col min="11523" max="11524" width="19.140625" style="97" customWidth="1"/>
    <col min="11525" max="11776" width="9.140625" style="97"/>
    <col min="11777" max="11777" width="23.7109375" style="97" customWidth="1"/>
    <col min="11778" max="11778" width="20.7109375" style="97" customWidth="1"/>
    <col min="11779" max="11780" width="19.140625" style="97" customWidth="1"/>
    <col min="11781" max="12032" width="9.140625" style="97"/>
    <col min="12033" max="12033" width="23.7109375" style="97" customWidth="1"/>
    <col min="12034" max="12034" width="20.7109375" style="97" customWidth="1"/>
    <col min="12035" max="12036" width="19.140625" style="97" customWidth="1"/>
    <col min="12037" max="12288" width="9.140625" style="97"/>
    <col min="12289" max="12289" width="23.7109375" style="97" customWidth="1"/>
    <col min="12290" max="12290" width="20.7109375" style="97" customWidth="1"/>
    <col min="12291" max="12292" width="19.140625" style="97" customWidth="1"/>
    <col min="12293" max="12544" width="9.140625" style="97"/>
    <col min="12545" max="12545" width="23.7109375" style="97" customWidth="1"/>
    <col min="12546" max="12546" width="20.7109375" style="97" customWidth="1"/>
    <col min="12547" max="12548" width="19.140625" style="97" customWidth="1"/>
    <col min="12549" max="12800" width="9.140625" style="97"/>
    <col min="12801" max="12801" width="23.7109375" style="97" customWidth="1"/>
    <col min="12802" max="12802" width="20.7109375" style="97" customWidth="1"/>
    <col min="12803" max="12804" width="19.140625" style="97" customWidth="1"/>
    <col min="12805" max="13056" width="9.140625" style="97"/>
    <col min="13057" max="13057" width="23.7109375" style="97" customWidth="1"/>
    <col min="13058" max="13058" width="20.7109375" style="97" customWidth="1"/>
    <col min="13059" max="13060" width="19.140625" style="97" customWidth="1"/>
    <col min="13061" max="13312" width="9.140625" style="97"/>
    <col min="13313" max="13313" width="23.7109375" style="97" customWidth="1"/>
    <col min="13314" max="13314" width="20.7109375" style="97" customWidth="1"/>
    <col min="13315" max="13316" width="19.140625" style="97" customWidth="1"/>
    <col min="13317" max="13568" width="9.140625" style="97"/>
    <col min="13569" max="13569" width="23.7109375" style="97" customWidth="1"/>
    <col min="13570" max="13570" width="20.7109375" style="97" customWidth="1"/>
    <col min="13571" max="13572" width="19.140625" style="97" customWidth="1"/>
    <col min="13573" max="13824" width="9.140625" style="97"/>
    <col min="13825" max="13825" width="23.7109375" style="97" customWidth="1"/>
    <col min="13826" max="13826" width="20.7109375" style="97" customWidth="1"/>
    <col min="13827" max="13828" width="19.140625" style="97" customWidth="1"/>
    <col min="13829" max="14080" width="9.140625" style="97"/>
    <col min="14081" max="14081" width="23.7109375" style="97" customWidth="1"/>
    <col min="14082" max="14082" width="20.7109375" style="97" customWidth="1"/>
    <col min="14083" max="14084" width="19.140625" style="97" customWidth="1"/>
    <col min="14085" max="14336" width="9.140625" style="97"/>
    <col min="14337" max="14337" width="23.7109375" style="97" customWidth="1"/>
    <col min="14338" max="14338" width="20.7109375" style="97" customWidth="1"/>
    <col min="14339" max="14340" width="19.140625" style="97" customWidth="1"/>
    <col min="14341" max="14592" width="9.140625" style="97"/>
    <col min="14593" max="14593" width="23.7109375" style="97" customWidth="1"/>
    <col min="14594" max="14594" width="20.7109375" style="97" customWidth="1"/>
    <col min="14595" max="14596" width="19.140625" style="97" customWidth="1"/>
    <col min="14597" max="14848" width="9.140625" style="97"/>
    <col min="14849" max="14849" width="23.7109375" style="97" customWidth="1"/>
    <col min="14850" max="14850" width="20.7109375" style="97" customWidth="1"/>
    <col min="14851" max="14852" width="19.140625" style="97" customWidth="1"/>
    <col min="14853" max="15104" width="9.140625" style="97"/>
    <col min="15105" max="15105" width="23.7109375" style="97" customWidth="1"/>
    <col min="15106" max="15106" width="20.7109375" style="97" customWidth="1"/>
    <col min="15107" max="15108" width="19.140625" style="97" customWidth="1"/>
    <col min="15109" max="15360" width="9.140625" style="97"/>
    <col min="15361" max="15361" width="23.7109375" style="97" customWidth="1"/>
    <col min="15362" max="15362" width="20.7109375" style="97" customWidth="1"/>
    <col min="15363" max="15364" width="19.140625" style="97" customWidth="1"/>
    <col min="15365" max="15616" width="9.140625" style="97"/>
    <col min="15617" max="15617" width="23.7109375" style="97" customWidth="1"/>
    <col min="15618" max="15618" width="20.7109375" style="97" customWidth="1"/>
    <col min="15619" max="15620" width="19.140625" style="97" customWidth="1"/>
    <col min="15621" max="15872" width="9.140625" style="97"/>
    <col min="15873" max="15873" width="23.7109375" style="97" customWidth="1"/>
    <col min="15874" max="15874" width="20.7109375" style="97" customWidth="1"/>
    <col min="15875" max="15876" width="19.140625" style="97" customWidth="1"/>
    <col min="15877" max="16128" width="9.140625" style="97"/>
    <col min="16129" max="16129" width="23.7109375" style="97" customWidth="1"/>
    <col min="16130" max="16130" width="20.7109375" style="97" customWidth="1"/>
    <col min="16131" max="16132" width="19.140625" style="97" customWidth="1"/>
    <col min="16133" max="16384" width="9.140625" style="97"/>
  </cols>
  <sheetData>
    <row r="1" spans="1:12" ht="34.5" customHeight="1" thickBot="1">
      <c r="A1" s="1104" t="s">
        <v>312</v>
      </c>
      <c r="B1" s="1104"/>
      <c r="C1" s="1104"/>
      <c r="D1" s="1104"/>
    </row>
    <row r="2" spans="1:12" ht="35.25" customHeight="1" thickBot="1">
      <c r="A2" s="104" t="s">
        <v>34</v>
      </c>
      <c r="B2" s="105" t="s">
        <v>32</v>
      </c>
      <c r="C2" s="106" t="s">
        <v>105</v>
      </c>
      <c r="D2" s="106" t="s">
        <v>107</v>
      </c>
    </row>
    <row r="3" spans="1:12" s="98" customFormat="1" ht="20.100000000000001" customHeight="1">
      <c r="A3" s="107">
        <v>1395</v>
      </c>
      <c r="B3" s="108">
        <v>21320</v>
      </c>
      <c r="C3" s="109">
        <v>14785</v>
      </c>
      <c r="D3" s="109">
        <v>6535</v>
      </c>
    </row>
    <row r="4" spans="1:12" s="98" customFormat="1" ht="20.100000000000001" customHeight="1">
      <c r="A4" s="107">
        <v>1396</v>
      </c>
      <c r="B4" s="108">
        <v>21257</v>
      </c>
      <c r="C4" s="109">
        <v>14611</v>
      </c>
      <c r="D4" s="109">
        <v>6646</v>
      </c>
    </row>
    <row r="5" spans="1:12" s="98" customFormat="1" ht="20.100000000000001" customHeight="1">
      <c r="A5" s="107">
        <v>1397</v>
      </c>
      <c r="B5" s="109">
        <v>20689</v>
      </c>
      <c r="C5" s="109">
        <v>14114</v>
      </c>
      <c r="D5" s="109">
        <v>6575</v>
      </c>
      <c r="L5" s="302"/>
    </row>
    <row r="6" spans="1:12" s="98" customFormat="1" ht="20.100000000000001" customHeight="1">
      <c r="A6" s="107">
        <v>1398</v>
      </c>
      <c r="B6" s="109">
        <v>20037</v>
      </c>
      <c r="C6" s="109">
        <v>13565</v>
      </c>
      <c r="D6" s="109">
        <v>6472</v>
      </c>
      <c r="L6" s="302"/>
    </row>
    <row r="7" spans="1:12" s="98" customFormat="1" ht="20.100000000000001" customHeight="1">
      <c r="A7" s="107">
        <v>1399</v>
      </c>
      <c r="B7" s="109">
        <v>19292</v>
      </c>
      <c r="C7" s="109">
        <v>12989</v>
      </c>
      <c r="D7" s="109">
        <v>6303</v>
      </c>
      <c r="L7" s="302"/>
    </row>
    <row r="8" spans="1:12" s="98" customFormat="1" ht="20.100000000000001" customHeight="1">
      <c r="A8" s="107">
        <v>1400</v>
      </c>
      <c r="B8" s="109">
        <v>19010</v>
      </c>
      <c r="C8" s="109">
        <v>12537</v>
      </c>
      <c r="D8" s="109">
        <v>6473</v>
      </c>
      <c r="L8" s="302"/>
    </row>
    <row r="9" spans="1:12" s="98" customFormat="1" ht="20.100000000000001" customHeight="1" thickBot="1">
      <c r="A9" s="107">
        <v>1401</v>
      </c>
      <c r="B9" s="109">
        <f>SUM(B10:B42)+B44</f>
        <v>18971</v>
      </c>
      <c r="C9" s="109">
        <f>SUM(C10:C42)+C44</f>
        <v>12590</v>
      </c>
      <c r="D9" s="109">
        <f>SUM(D10:D42)+D44</f>
        <v>6381</v>
      </c>
      <c r="L9" s="302"/>
    </row>
    <row r="10" spans="1:12" ht="20.100000000000001" customHeight="1" thickBot="1">
      <c r="A10" s="5" t="s">
        <v>41</v>
      </c>
      <c r="B10" s="110">
        <f>C10+D10</f>
        <v>809</v>
      </c>
      <c r="C10" s="93">
        <v>548</v>
      </c>
      <c r="D10" s="95">
        <v>261</v>
      </c>
      <c r="L10" s="302"/>
    </row>
    <row r="11" spans="1:12" ht="20.100000000000001" customHeight="1" thickBot="1">
      <c r="A11" s="11" t="s">
        <v>42</v>
      </c>
      <c r="B11" s="110">
        <f t="shared" ref="B11:B42" si="0">C11+D11</f>
        <v>467</v>
      </c>
      <c r="C11" s="94">
        <v>345</v>
      </c>
      <c r="D11" s="96">
        <v>122</v>
      </c>
      <c r="L11" s="302"/>
    </row>
    <row r="12" spans="1:12" ht="20.100000000000001" customHeight="1" thickBot="1">
      <c r="A12" s="11" t="s">
        <v>43</v>
      </c>
      <c r="B12" s="110">
        <f t="shared" si="0"/>
        <v>301</v>
      </c>
      <c r="C12" s="94">
        <v>230</v>
      </c>
      <c r="D12" s="96">
        <v>71</v>
      </c>
      <c r="L12" s="302"/>
    </row>
    <row r="13" spans="1:12" ht="20.100000000000001" customHeight="1" thickBot="1">
      <c r="A13" s="11" t="s">
        <v>0</v>
      </c>
      <c r="B13" s="110">
        <f t="shared" si="0"/>
        <v>1123</v>
      </c>
      <c r="C13" s="94">
        <v>767</v>
      </c>
      <c r="D13" s="96">
        <v>356</v>
      </c>
      <c r="L13" s="302"/>
    </row>
    <row r="14" spans="1:12" ht="20.100000000000001" customHeight="1" thickBot="1">
      <c r="A14" s="11" t="s">
        <v>33</v>
      </c>
      <c r="B14" s="110">
        <f t="shared" si="0"/>
        <v>482</v>
      </c>
      <c r="C14" s="94">
        <v>268</v>
      </c>
      <c r="D14" s="96">
        <v>214</v>
      </c>
      <c r="L14" s="302"/>
    </row>
    <row r="15" spans="1:12" ht="20.100000000000001" customHeight="1" thickBot="1">
      <c r="A15" s="11" t="s">
        <v>44</v>
      </c>
      <c r="B15" s="110">
        <f t="shared" si="0"/>
        <v>175</v>
      </c>
      <c r="C15" s="94">
        <v>119</v>
      </c>
      <c r="D15" s="96">
        <v>56</v>
      </c>
      <c r="L15" s="302"/>
    </row>
    <row r="16" spans="1:12" ht="20.100000000000001" customHeight="1" thickBot="1">
      <c r="A16" s="11" t="s">
        <v>1</v>
      </c>
      <c r="B16" s="110">
        <f t="shared" si="0"/>
        <v>441</v>
      </c>
      <c r="C16" s="94">
        <v>332</v>
      </c>
      <c r="D16" s="96">
        <v>109</v>
      </c>
      <c r="L16" s="302"/>
    </row>
    <row r="17" spans="1:12" ht="20.100000000000001" customHeight="1" thickBot="1">
      <c r="A17" s="11" t="s">
        <v>45</v>
      </c>
      <c r="B17" s="110">
        <f t="shared" si="0"/>
        <v>264</v>
      </c>
      <c r="C17" s="94">
        <v>190</v>
      </c>
      <c r="D17" s="96">
        <v>74</v>
      </c>
      <c r="L17" s="302"/>
    </row>
    <row r="18" spans="1:12" ht="20.100000000000001" customHeight="1" thickBot="1">
      <c r="A18" s="11" t="s">
        <v>46</v>
      </c>
      <c r="B18" s="110">
        <f t="shared" si="0"/>
        <v>196</v>
      </c>
      <c r="C18" s="94">
        <v>153</v>
      </c>
      <c r="D18" s="96">
        <v>43</v>
      </c>
      <c r="L18" s="302"/>
    </row>
    <row r="19" spans="1:12" ht="20.100000000000001" customHeight="1" thickBot="1">
      <c r="A19" s="11" t="s">
        <v>47</v>
      </c>
      <c r="B19" s="110">
        <f t="shared" si="0"/>
        <v>968</v>
      </c>
      <c r="C19" s="94">
        <v>733</v>
      </c>
      <c r="D19" s="96">
        <v>235</v>
      </c>
      <c r="L19" s="302"/>
    </row>
    <row r="20" spans="1:12" ht="20.100000000000001" customHeight="1" thickBot="1">
      <c r="A20" s="11" t="s">
        <v>29</v>
      </c>
      <c r="B20" s="110">
        <f t="shared" si="0"/>
        <v>198</v>
      </c>
      <c r="C20" s="94">
        <v>150</v>
      </c>
      <c r="D20" s="96">
        <v>48</v>
      </c>
      <c r="L20" s="302"/>
    </row>
    <row r="21" spans="1:12" ht="20.100000000000001" customHeight="1" thickBot="1">
      <c r="A21" s="11" t="s">
        <v>2</v>
      </c>
      <c r="B21" s="110">
        <f t="shared" si="0"/>
        <v>1209</v>
      </c>
      <c r="C21" s="94">
        <v>806</v>
      </c>
      <c r="D21" s="96">
        <v>403</v>
      </c>
      <c r="L21" s="302"/>
    </row>
    <row r="22" spans="1:12" ht="20.100000000000001" customHeight="1" thickBot="1">
      <c r="A22" s="11" t="s">
        <v>3</v>
      </c>
      <c r="B22" s="110">
        <f t="shared" si="0"/>
        <v>225</v>
      </c>
      <c r="C22" s="94">
        <v>160</v>
      </c>
      <c r="D22" s="96">
        <v>65</v>
      </c>
      <c r="L22" s="302"/>
    </row>
    <row r="23" spans="1:12" ht="20.100000000000001" customHeight="1" thickBot="1">
      <c r="A23" s="11" t="s">
        <v>4</v>
      </c>
      <c r="B23" s="110">
        <f t="shared" si="0"/>
        <v>261</v>
      </c>
      <c r="C23" s="94">
        <v>174</v>
      </c>
      <c r="D23" s="96">
        <v>87</v>
      </c>
      <c r="L23" s="302"/>
    </row>
    <row r="24" spans="1:12" ht="20.100000000000001" customHeight="1" thickBot="1">
      <c r="A24" s="11" t="s">
        <v>48</v>
      </c>
      <c r="B24" s="110">
        <f t="shared" si="0"/>
        <v>317</v>
      </c>
      <c r="C24" s="94">
        <v>230</v>
      </c>
      <c r="D24" s="96">
        <v>87</v>
      </c>
      <c r="L24" s="302"/>
    </row>
    <row r="25" spans="1:12" ht="20.100000000000001" customHeight="1" thickBot="1">
      <c r="A25" s="11" t="s">
        <v>49</v>
      </c>
      <c r="B25" s="110">
        <f t="shared" si="0"/>
        <v>1391</v>
      </c>
      <c r="C25" s="94">
        <v>674</v>
      </c>
      <c r="D25" s="96">
        <v>717</v>
      </c>
      <c r="L25" s="302"/>
    </row>
    <row r="26" spans="1:12" ht="20.100000000000001" customHeight="1" thickBot="1">
      <c r="A26" s="11" t="s">
        <v>50</v>
      </c>
      <c r="B26" s="110">
        <f t="shared" si="0"/>
        <v>735</v>
      </c>
      <c r="C26" s="94">
        <v>514</v>
      </c>
      <c r="D26" s="96">
        <v>221</v>
      </c>
      <c r="L26" s="302"/>
    </row>
    <row r="27" spans="1:12" ht="20.100000000000001" customHeight="1" thickBot="1">
      <c r="A27" s="11" t="s">
        <v>51</v>
      </c>
      <c r="B27" s="110">
        <f t="shared" si="0"/>
        <v>1332</v>
      </c>
      <c r="C27" s="94">
        <v>577</v>
      </c>
      <c r="D27" s="96">
        <v>755</v>
      </c>
      <c r="L27" s="302"/>
    </row>
    <row r="28" spans="1:12" ht="20.100000000000001" customHeight="1" thickBot="1">
      <c r="A28" s="11" t="s">
        <v>5</v>
      </c>
      <c r="B28" s="110">
        <f t="shared" si="0"/>
        <v>876</v>
      </c>
      <c r="C28" s="94">
        <v>610</v>
      </c>
      <c r="D28" s="96">
        <v>266</v>
      </c>
      <c r="L28" s="302"/>
    </row>
    <row r="29" spans="1:12" ht="20.100000000000001" customHeight="1" thickBot="1">
      <c r="A29" s="11" t="s">
        <v>52</v>
      </c>
      <c r="B29" s="110">
        <f t="shared" si="0"/>
        <v>406</v>
      </c>
      <c r="C29" s="94">
        <v>292</v>
      </c>
      <c r="D29" s="96">
        <v>114</v>
      </c>
      <c r="L29" s="302"/>
    </row>
    <row r="30" spans="1:12" ht="20.100000000000001" customHeight="1" thickBot="1">
      <c r="A30" s="11" t="s">
        <v>6</v>
      </c>
      <c r="B30" s="110">
        <f t="shared" si="0"/>
        <v>230</v>
      </c>
      <c r="C30" s="94">
        <v>175</v>
      </c>
      <c r="D30" s="96">
        <v>55</v>
      </c>
      <c r="L30" s="302"/>
    </row>
    <row r="31" spans="1:12" ht="20.100000000000001" customHeight="1" thickBot="1">
      <c r="A31" s="11" t="s">
        <v>53</v>
      </c>
      <c r="B31" s="110">
        <f t="shared" si="0"/>
        <v>280</v>
      </c>
      <c r="C31" s="94">
        <v>224</v>
      </c>
      <c r="D31" s="96">
        <v>56</v>
      </c>
      <c r="L31" s="302"/>
    </row>
    <row r="32" spans="1:12" ht="20.100000000000001" customHeight="1" thickBot="1">
      <c r="A32" s="11" t="s">
        <v>54</v>
      </c>
      <c r="B32" s="110">
        <f t="shared" si="0"/>
        <v>627</v>
      </c>
      <c r="C32" s="94">
        <v>421</v>
      </c>
      <c r="D32" s="96">
        <v>206</v>
      </c>
      <c r="L32" s="302"/>
    </row>
    <row r="33" spans="1:12" ht="20.100000000000001" customHeight="1" thickBot="1">
      <c r="A33" s="11" t="s">
        <v>55</v>
      </c>
      <c r="B33" s="110">
        <f t="shared" si="0"/>
        <v>431</v>
      </c>
      <c r="C33" s="94">
        <v>294</v>
      </c>
      <c r="D33" s="96">
        <v>137</v>
      </c>
      <c r="L33" s="302"/>
    </row>
    <row r="34" spans="1:12" ht="20.100000000000001" customHeight="1" thickBot="1">
      <c r="A34" s="11" t="s">
        <v>56</v>
      </c>
      <c r="B34" s="110">
        <f t="shared" si="0"/>
        <v>182</v>
      </c>
      <c r="C34" s="94">
        <v>147</v>
      </c>
      <c r="D34" s="96">
        <v>35</v>
      </c>
      <c r="L34" s="302"/>
    </row>
    <row r="35" spans="1:12" ht="20.100000000000001" customHeight="1" thickBot="1">
      <c r="A35" s="11" t="s">
        <v>7</v>
      </c>
      <c r="B35" s="110">
        <f t="shared" si="0"/>
        <v>376</v>
      </c>
      <c r="C35" s="94">
        <v>261</v>
      </c>
      <c r="D35" s="96">
        <v>115</v>
      </c>
      <c r="L35" s="302"/>
    </row>
    <row r="36" spans="1:12" ht="20.100000000000001" customHeight="1" thickBot="1">
      <c r="A36" s="11" t="s">
        <v>57</v>
      </c>
      <c r="B36" s="110">
        <f t="shared" si="0"/>
        <v>659</v>
      </c>
      <c r="C36" s="94">
        <v>403</v>
      </c>
      <c r="D36" s="96">
        <v>256</v>
      </c>
      <c r="L36" s="302"/>
    </row>
    <row r="37" spans="1:12" ht="20.100000000000001" customHeight="1" thickBot="1">
      <c r="A37" s="11" t="s">
        <v>8</v>
      </c>
      <c r="B37" s="110">
        <f t="shared" si="0"/>
        <v>364</v>
      </c>
      <c r="C37" s="94">
        <v>233</v>
      </c>
      <c r="D37" s="96">
        <v>131</v>
      </c>
      <c r="L37" s="302"/>
    </row>
    <row r="38" spans="1:12" ht="20.100000000000001" customHeight="1" thickBot="1">
      <c r="A38" s="11" t="s">
        <v>9</v>
      </c>
      <c r="B38" s="110">
        <f t="shared" si="0"/>
        <v>841</v>
      </c>
      <c r="C38" s="94">
        <v>563</v>
      </c>
      <c r="D38" s="96">
        <v>278</v>
      </c>
      <c r="L38" s="302"/>
    </row>
    <row r="39" spans="1:12" ht="20.100000000000001" customHeight="1" thickBot="1">
      <c r="A39" s="11" t="s">
        <v>58</v>
      </c>
      <c r="B39" s="110">
        <f t="shared" si="0"/>
        <v>421</v>
      </c>
      <c r="C39" s="94">
        <v>343</v>
      </c>
      <c r="D39" s="96">
        <v>78</v>
      </c>
    </row>
    <row r="40" spans="1:12" ht="20.100000000000001" customHeight="1" thickBot="1">
      <c r="A40" s="11" t="s">
        <v>10</v>
      </c>
      <c r="B40" s="110">
        <f t="shared" si="0"/>
        <v>391</v>
      </c>
      <c r="C40" s="94">
        <v>245</v>
      </c>
      <c r="D40" s="96">
        <v>146</v>
      </c>
    </row>
    <row r="41" spans="1:12" ht="20.100000000000001" customHeight="1" thickBot="1">
      <c r="A41" s="11" t="s">
        <v>11</v>
      </c>
      <c r="B41" s="110">
        <f t="shared" si="0"/>
        <v>371</v>
      </c>
      <c r="C41" s="94">
        <v>263</v>
      </c>
      <c r="D41" s="96">
        <v>108</v>
      </c>
    </row>
    <row r="42" spans="1:12" ht="20.100000000000001" customHeight="1" thickBot="1">
      <c r="A42" s="11" t="s">
        <v>59</v>
      </c>
      <c r="B42" s="110">
        <f t="shared" si="0"/>
        <v>477</v>
      </c>
      <c r="C42" s="94">
        <v>345</v>
      </c>
      <c r="D42" s="96">
        <v>132</v>
      </c>
    </row>
    <row r="43" spans="1:12" customFormat="1" ht="3.75" customHeight="1" thickBot="1">
      <c r="A43" s="240"/>
      <c r="B43" s="240"/>
      <c r="C43" s="240"/>
      <c r="D43" s="240"/>
      <c r="F43" s="97"/>
      <c r="G43" s="97"/>
      <c r="H43" s="97"/>
      <c r="I43" s="97"/>
    </row>
    <row r="44" spans="1:12" ht="20.100000000000001" customHeight="1" thickBot="1">
      <c r="A44" s="11" t="s">
        <v>139</v>
      </c>
      <c r="B44" s="110">
        <f>C44+D44</f>
        <v>1145</v>
      </c>
      <c r="C44" s="94">
        <v>801</v>
      </c>
      <c r="D44" s="96">
        <v>344</v>
      </c>
    </row>
    <row r="45" spans="1:12" ht="20.100000000000001" customHeight="1">
      <c r="B45" s="111"/>
    </row>
  </sheetData>
  <mergeCells count="1">
    <mergeCell ref="A1:D1"/>
  </mergeCells>
  <printOptions horizontalCentered="1" verticalCentered="1"/>
  <pageMargins left="0.39370078740157483" right="0.59055118110236227" top="0.19685039370078741" bottom="0.39370078740157483" header="0" footer="0"/>
  <pageSetup paperSize="9" scale="90" orientation="portrait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68BFB-979E-4207-B6A0-79130C3BCB80}">
  <sheetPr>
    <tabColor rgb="FF9999FF"/>
    <pageSetUpPr fitToPage="1"/>
  </sheetPr>
  <dimension ref="A1:U42"/>
  <sheetViews>
    <sheetView rightToLeft="1" view="pageBreakPreview" zoomScale="60" workbookViewId="0">
      <selection sqref="A1:K1"/>
    </sheetView>
  </sheetViews>
  <sheetFormatPr defaultColWidth="10.140625" defaultRowHeight="18"/>
  <cols>
    <col min="1" max="1" width="19.7109375" style="114" customWidth="1"/>
    <col min="2" max="2" width="10" style="52" customWidth="1"/>
    <col min="3" max="10" width="7.7109375" style="52" customWidth="1"/>
    <col min="11" max="11" width="8.28515625" style="52" customWidth="1"/>
    <col min="12" max="256" width="10.140625" style="52"/>
    <col min="257" max="257" width="19.7109375" style="52" customWidth="1"/>
    <col min="258" max="258" width="10" style="52" customWidth="1"/>
    <col min="259" max="266" width="7.7109375" style="52" customWidth="1"/>
    <col min="267" max="267" width="8.28515625" style="52" customWidth="1"/>
    <col min="268" max="512" width="10.140625" style="52"/>
    <col min="513" max="513" width="19.7109375" style="52" customWidth="1"/>
    <col min="514" max="514" width="10" style="52" customWidth="1"/>
    <col min="515" max="522" width="7.7109375" style="52" customWidth="1"/>
    <col min="523" max="523" width="8.28515625" style="52" customWidth="1"/>
    <col min="524" max="768" width="10.140625" style="52"/>
    <col min="769" max="769" width="19.7109375" style="52" customWidth="1"/>
    <col min="770" max="770" width="10" style="52" customWidth="1"/>
    <col min="771" max="778" width="7.7109375" style="52" customWidth="1"/>
    <col min="779" max="779" width="8.28515625" style="52" customWidth="1"/>
    <col min="780" max="1024" width="10.140625" style="52"/>
    <col min="1025" max="1025" width="19.7109375" style="52" customWidth="1"/>
    <col min="1026" max="1026" width="10" style="52" customWidth="1"/>
    <col min="1027" max="1034" width="7.7109375" style="52" customWidth="1"/>
    <col min="1035" max="1035" width="8.28515625" style="52" customWidth="1"/>
    <col min="1036" max="1280" width="10.140625" style="52"/>
    <col min="1281" max="1281" width="19.7109375" style="52" customWidth="1"/>
    <col min="1282" max="1282" width="10" style="52" customWidth="1"/>
    <col min="1283" max="1290" width="7.7109375" style="52" customWidth="1"/>
    <col min="1291" max="1291" width="8.28515625" style="52" customWidth="1"/>
    <col min="1292" max="1536" width="10.140625" style="52"/>
    <col min="1537" max="1537" width="19.7109375" style="52" customWidth="1"/>
    <col min="1538" max="1538" width="10" style="52" customWidth="1"/>
    <col min="1539" max="1546" width="7.7109375" style="52" customWidth="1"/>
    <col min="1547" max="1547" width="8.28515625" style="52" customWidth="1"/>
    <col min="1548" max="1792" width="10.140625" style="52"/>
    <col min="1793" max="1793" width="19.7109375" style="52" customWidth="1"/>
    <col min="1794" max="1794" width="10" style="52" customWidth="1"/>
    <col min="1795" max="1802" width="7.7109375" style="52" customWidth="1"/>
    <col min="1803" max="1803" width="8.28515625" style="52" customWidth="1"/>
    <col min="1804" max="2048" width="10.140625" style="52"/>
    <col min="2049" max="2049" width="19.7109375" style="52" customWidth="1"/>
    <col min="2050" max="2050" width="10" style="52" customWidth="1"/>
    <col min="2051" max="2058" width="7.7109375" style="52" customWidth="1"/>
    <col min="2059" max="2059" width="8.28515625" style="52" customWidth="1"/>
    <col min="2060" max="2304" width="10.140625" style="52"/>
    <col min="2305" max="2305" width="19.7109375" style="52" customWidth="1"/>
    <col min="2306" max="2306" width="10" style="52" customWidth="1"/>
    <col min="2307" max="2314" width="7.7109375" style="52" customWidth="1"/>
    <col min="2315" max="2315" width="8.28515625" style="52" customWidth="1"/>
    <col min="2316" max="2560" width="10.140625" style="52"/>
    <col min="2561" max="2561" width="19.7109375" style="52" customWidth="1"/>
    <col min="2562" max="2562" width="10" style="52" customWidth="1"/>
    <col min="2563" max="2570" width="7.7109375" style="52" customWidth="1"/>
    <col min="2571" max="2571" width="8.28515625" style="52" customWidth="1"/>
    <col min="2572" max="2816" width="10.140625" style="52"/>
    <col min="2817" max="2817" width="19.7109375" style="52" customWidth="1"/>
    <col min="2818" max="2818" width="10" style="52" customWidth="1"/>
    <col min="2819" max="2826" width="7.7109375" style="52" customWidth="1"/>
    <col min="2827" max="2827" width="8.28515625" style="52" customWidth="1"/>
    <col min="2828" max="3072" width="10.140625" style="52"/>
    <col min="3073" max="3073" width="19.7109375" style="52" customWidth="1"/>
    <col min="3074" max="3074" width="10" style="52" customWidth="1"/>
    <col min="3075" max="3082" width="7.7109375" style="52" customWidth="1"/>
    <col min="3083" max="3083" width="8.28515625" style="52" customWidth="1"/>
    <col min="3084" max="3328" width="10.140625" style="52"/>
    <col min="3329" max="3329" width="19.7109375" style="52" customWidth="1"/>
    <col min="3330" max="3330" width="10" style="52" customWidth="1"/>
    <col min="3331" max="3338" width="7.7109375" style="52" customWidth="1"/>
    <col min="3339" max="3339" width="8.28515625" style="52" customWidth="1"/>
    <col min="3340" max="3584" width="10.140625" style="52"/>
    <col min="3585" max="3585" width="19.7109375" style="52" customWidth="1"/>
    <col min="3586" max="3586" width="10" style="52" customWidth="1"/>
    <col min="3587" max="3594" width="7.7109375" style="52" customWidth="1"/>
    <col min="3595" max="3595" width="8.28515625" style="52" customWidth="1"/>
    <col min="3596" max="3840" width="10.140625" style="52"/>
    <col min="3841" max="3841" width="19.7109375" style="52" customWidth="1"/>
    <col min="3842" max="3842" width="10" style="52" customWidth="1"/>
    <col min="3843" max="3850" width="7.7109375" style="52" customWidth="1"/>
    <col min="3851" max="3851" width="8.28515625" style="52" customWidth="1"/>
    <col min="3852" max="4096" width="10.140625" style="52"/>
    <col min="4097" max="4097" width="19.7109375" style="52" customWidth="1"/>
    <col min="4098" max="4098" width="10" style="52" customWidth="1"/>
    <col min="4099" max="4106" width="7.7109375" style="52" customWidth="1"/>
    <col min="4107" max="4107" width="8.28515625" style="52" customWidth="1"/>
    <col min="4108" max="4352" width="10.140625" style="52"/>
    <col min="4353" max="4353" width="19.7109375" style="52" customWidth="1"/>
    <col min="4354" max="4354" width="10" style="52" customWidth="1"/>
    <col min="4355" max="4362" width="7.7109375" style="52" customWidth="1"/>
    <col min="4363" max="4363" width="8.28515625" style="52" customWidth="1"/>
    <col min="4364" max="4608" width="10.140625" style="52"/>
    <col min="4609" max="4609" width="19.7109375" style="52" customWidth="1"/>
    <col min="4610" max="4610" width="10" style="52" customWidth="1"/>
    <col min="4611" max="4618" width="7.7109375" style="52" customWidth="1"/>
    <col min="4619" max="4619" width="8.28515625" style="52" customWidth="1"/>
    <col min="4620" max="4864" width="10.140625" style="52"/>
    <col min="4865" max="4865" width="19.7109375" style="52" customWidth="1"/>
    <col min="4866" max="4866" width="10" style="52" customWidth="1"/>
    <col min="4867" max="4874" width="7.7109375" style="52" customWidth="1"/>
    <col min="4875" max="4875" width="8.28515625" style="52" customWidth="1"/>
    <col min="4876" max="5120" width="10.140625" style="52"/>
    <col min="5121" max="5121" width="19.7109375" style="52" customWidth="1"/>
    <col min="5122" max="5122" width="10" style="52" customWidth="1"/>
    <col min="5123" max="5130" width="7.7109375" style="52" customWidth="1"/>
    <col min="5131" max="5131" width="8.28515625" style="52" customWidth="1"/>
    <col min="5132" max="5376" width="10.140625" style="52"/>
    <col min="5377" max="5377" width="19.7109375" style="52" customWidth="1"/>
    <col min="5378" max="5378" width="10" style="52" customWidth="1"/>
    <col min="5379" max="5386" width="7.7109375" style="52" customWidth="1"/>
    <col min="5387" max="5387" width="8.28515625" style="52" customWidth="1"/>
    <col min="5388" max="5632" width="10.140625" style="52"/>
    <col min="5633" max="5633" width="19.7109375" style="52" customWidth="1"/>
    <col min="5634" max="5634" width="10" style="52" customWidth="1"/>
    <col min="5635" max="5642" width="7.7109375" style="52" customWidth="1"/>
    <col min="5643" max="5643" width="8.28515625" style="52" customWidth="1"/>
    <col min="5644" max="5888" width="10.140625" style="52"/>
    <col min="5889" max="5889" width="19.7109375" style="52" customWidth="1"/>
    <col min="5890" max="5890" width="10" style="52" customWidth="1"/>
    <col min="5891" max="5898" width="7.7109375" style="52" customWidth="1"/>
    <col min="5899" max="5899" width="8.28515625" style="52" customWidth="1"/>
    <col min="5900" max="6144" width="10.140625" style="52"/>
    <col min="6145" max="6145" width="19.7109375" style="52" customWidth="1"/>
    <col min="6146" max="6146" width="10" style="52" customWidth="1"/>
    <col min="6147" max="6154" width="7.7109375" style="52" customWidth="1"/>
    <col min="6155" max="6155" width="8.28515625" style="52" customWidth="1"/>
    <col min="6156" max="6400" width="10.140625" style="52"/>
    <col min="6401" max="6401" width="19.7109375" style="52" customWidth="1"/>
    <col min="6402" max="6402" width="10" style="52" customWidth="1"/>
    <col min="6403" max="6410" width="7.7109375" style="52" customWidth="1"/>
    <col min="6411" max="6411" width="8.28515625" style="52" customWidth="1"/>
    <col min="6412" max="6656" width="10.140625" style="52"/>
    <col min="6657" max="6657" width="19.7109375" style="52" customWidth="1"/>
    <col min="6658" max="6658" width="10" style="52" customWidth="1"/>
    <col min="6659" max="6666" width="7.7109375" style="52" customWidth="1"/>
    <col min="6667" max="6667" width="8.28515625" style="52" customWidth="1"/>
    <col min="6668" max="6912" width="10.140625" style="52"/>
    <col min="6913" max="6913" width="19.7109375" style="52" customWidth="1"/>
    <col min="6914" max="6914" width="10" style="52" customWidth="1"/>
    <col min="6915" max="6922" width="7.7109375" style="52" customWidth="1"/>
    <col min="6923" max="6923" width="8.28515625" style="52" customWidth="1"/>
    <col min="6924" max="7168" width="10.140625" style="52"/>
    <col min="7169" max="7169" width="19.7109375" style="52" customWidth="1"/>
    <col min="7170" max="7170" width="10" style="52" customWidth="1"/>
    <col min="7171" max="7178" width="7.7109375" style="52" customWidth="1"/>
    <col min="7179" max="7179" width="8.28515625" style="52" customWidth="1"/>
    <col min="7180" max="7424" width="10.140625" style="52"/>
    <col min="7425" max="7425" width="19.7109375" style="52" customWidth="1"/>
    <col min="7426" max="7426" width="10" style="52" customWidth="1"/>
    <col min="7427" max="7434" width="7.7109375" style="52" customWidth="1"/>
    <col min="7435" max="7435" width="8.28515625" style="52" customWidth="1"/>
    <col min="7436" max="7680" width="10.140625" style="52"/>
    <col min="7681" max="7681" width="19.7109375" style="52" customWidth="1"/>
    <col min="7682" max="7682" width="10" style="52" customWidth="1"/>
    <col min="7683" max="7690" width="7.7109375" style="52" customWidth="1"/>
    <col min="7691" max="7691" width="8.28515625" style="52" customWidth="1"/>
    <col min="7692" max="7936" width="10.140625" style="52"/>
    <col min="7937" max="7937" width="19.7109375" style="52" customWidth="1"/>
    <col min="7938" max="7938" width="10" style="52" customWidth="1"/>
    <col min="7939" max="7946" width="7.7109375" style="52" customWidth="1"/>
    <col min="7947" max="7947" width="8.28515625" style="52" customWidth="1"/>
    <col min="7948" max="8192" width="10.140625" style="52"/>
    <col min="8193" max="8193" width="19.7109375" style="52" customWidth="1"/>
    <col min="8194" max="8194" width="10" style="52" customWidth="1"/>
    <col min="8195" max="8202" width="7.7109375" style="52" customWidth="1"/>
    <col min="8203" max="8203" width="8.28515625" style="52" customWidth="1"/>
    <col min="8204" max="8448" width="10.140625" style="52"/>
    <col min="8449" max="8449" width="19.7109375" style="52" customWidth="1"/>
    <col min="8450" max="8450" width="10" style="52" customWidth="1"/>
    <col min="8451" max="8458" width="7.7109375" style="52" customWidth="1"/>
    <col min="8459" max="8459" width="8.28515625" style="52" customWidth="1"/>
    <col min="8460" max="8704" width="10.140625" style="52"/>
    <col min="8705" max="8705" width="19.7109375" style="52" customWidth="1"/>
    <col min="8706" max="8706" width="10" style="52" customWidth="1"/>
    <col min="8707" max="8714" width="7.7109375" style="52" customWidth="1"/>
    <col min="8715" max="8715" width="8.28515625" style="52" customWidth="1"/>
    <col min="8716" max="8960" width="10.140625" style="52"/>
    <col min="8961" max="8961" width="19.7109375" style="52" customWidth="1"/>
    <col min="8962" max="8962" width="10" style="52" customWidth="1"/>
    <col min="8963" max="8970" width="7.7109375" style="52" customWidth="1"/>
    <col min="8971" max="8971" width="8.28515625" style="52" customWidth="1"/>
    <col min="8972" max="9216" width="10.140625" style="52"/>
    <col min="9217" max="9217" width="19.7109375" style="52" customWidth="1"/>
    <col min="9218" max="9218" width="10" style="52" customWidth="1"/>
    <col min="9219" max="9226" width="7.7109375" style="52" customWidth="1"/>
    <col min="9227" max="9227" width="8.28515625" style="52" customWidth="1"/>
    <col min="9228" max="9472" width="10.140625" style="52"/>
    <col min="9473" max="9473" width="19.7109375" style="52" customWidth="1"/>
    <col min="9474" max="9474" width="10" style="52" customWidth="1"/>
    <col min="9475" max="9482" width="7.7109375" style="52" customWidth="1"/>
    <col min="9483" max="9483" width="8.28515625" style="52" customWidth="1"/>
    <col min="9484" max="9728" width="10.140625" style="52"/>
    <col min="9729" max="9729" width="19.7109375" style="52" customWidth="1"/>
    <col min="9730" max="9730" width="10" style="52" customWidth="1"/>
    <col min="9731" max="9738" width="7.7109375" style="52" customWidth="1"/>
    <col min="9739" max="9739" width="8.28515625" style="52" customWidth="1"/>
    <col min="9740" max="9984" width="10.140625" style="52"/>
    <col min="9985" max="9985" width="19.7109375" style="52" customWidth="1"/>
    <col min="9986" max="9986" width="10" style="52" customWidth="1"/>
    <col min="9987" max="9994" width="7.7109375" style="52" customWidth="1"/>
    <col min="9995" max="9995" width="8.28515625" style="52" customWidth="1"/>
    <col min="9996" max="10240" width="10.140625" style="52"/>
    <col min="10241" max="10241" width="19.7109375" style="52" customWidth="1"/>
    <col min="10242" max="10242" width="10" style="52" customWidth="1"/>
    <col min="10243" max="10250" width="7.7109375" style="52" customWidth="1"/>
    <col min="10251" max="10251" width="8.28515625" style="52" customWidth="1"/>
    <col min="10252" max="10496" width="10.140625" style="52"/>
    <col min="10497" max="10497" width="19.7109375" style="52" customWidth="1"/>
    <col min="10498" max="10498" width="10" style="52" customWidth="1"/>
    <col min="10499" max="10506" width="7.7109375" style="52" customWidth="1"/>
    <col min="10507" max="10507" width="8.28515625" style="52" customWidth="1"/>
    <col min="10508" max="10752" width="10.140625" style="52"/>
    <col min="10753" max="10753" width="19.7109375" style="52" customWidth="1"/>
    <col min="10754" max="10754" width="10" style="52" customWidth="1"/>
    <col min="10755" max="10762" width="7.7109375" style="52" customWidth="1"/>
    <col min="10763" max="10763" width="8.28515625" style="52" customWidth="1"/>
    <col min="10764" max="11008" width="10.140625" style="52"/>
    <col min="11009" max="11009" width="19.7109375" style="52" customWidth="1"/>
    <col min="11010" max="11010" width="10" style="52" customWidth="1"/>
    <col min="11011" max="11018" width="7.7109375" style="52" customWidth="1"/>
    <col min="11019" max="11019" width="8.28515625" style="52" customWidth="1"/>
    <col min="11020" max="11264" width="10.140625" style="52"/>
    <col min="11265" max="11265" width="19.7109375" style="52" customWidth="1"/>
    <col min="11266" max="11266" width="10" style="52" customWidth="1"/>
    <col min="11267" max="11274" width="7.7109375" style="52" customWidth="1"/>
    <col min="11275" max="11275" width="8.28515625" style="52" customWidth="1"/>
    <col min="11276" max="11520" width="10.140625" style="52"/>
    <col min="11521" max="11521" width="19.7109375" style="52" customWidth="1"/>
    <col min="11522" max="11522" width="10" style="52" customWidth="1"/>
    <col min="11523" max="11530" width="7.7109375" style="52" customWidth="1"/>
    <col min="11531" max="11531" width="8.28515625" style="52" customWidth="1"/>
    <col min="11532" max="11776" width="10.140625" style="52"/>
    <col min="11777" max="11777" width="19.7109375" style="52" customWidth="1"/>
    <col min="11778" max="11778" width="10" style="52" customWidth="1"/>
    <col min="11779" max="11786" width="7.7109375" style="52" customWidth="1"/>
    <col min="11787" max="11787" width="8.28515625" style="52" customWidth="1"/>
    <col min="11788" max="12032" width="10.140625" style="52"/>
    <col min="12033" max="12033" width="19.7109375" style="52" customWidth="1"/>
    <col min="12034" max="12034" width="10" style="52" customWidth="1"/>
    <col min="12035" max="12042" width="7.7109375" style="52" customWidth="1"/>
    <col min="12043" max="12043" width="8.28515625" style="52" customWidth="1"/>
    <col min="12044" max="12288" width="10.140625" style="52"/>
    <col min="12289" max="12289" width="19.7109375" style="52" customWidth="1"/>
    <col min="12290" max="12290" width="10" style="52" customWidth="1"/>
    <col min="12291" max="12298" width="7.7109375" style="52" customWidth="1"/>
    <col min="12299" max="12299" width="8.28515625" style="52" customWidth="1"/>
    <col min="12300" max="12544" width="10.140625" style="52"/>
    <col min="12545" max="12545" width="19.7109375" style="52" customWidth="1"/>
    <col min="12546" max="12546" width="10" style="52" customWidth="1"/>
    <col min="12547" max="12554" width="7.7109375" style="52" customWidth="1"/>
    <col min="12555" max="12555" width="8.28515625" style="52" customWidth="1"/>
    <col min="12556" max="12800" width="10.140625" style="52"/>
    <col min="12801" max="12801" width="19.7109375" style="52" customWidth="1"/>
    <col min="12802" max="12802" width="10" style="52" customWidth="1"/>
    <col min="12803" max="12810" width="7.7109375" style="52" customWidth="1"/>
    <col min="12811" max="12811" width="8.28515625" style="52" customWidth="1"/>
    <col min="12812" max="13056" width="10.140625" style="52"/>
    <col min="13057" max="13057" width="19.7109375" style="52" customWidth="1"/>
    <col min="13058" max="13058" width="10" style="52" customWidth="1"/>
    <col min="13059" max="13066" width="7.7109375" style="52" customWidth="1"/>
    <col min="13067" max="13067" width="8.28515625" style="52" customWidth="1"/>
    <col min="13068" max="13312" width="10.140625" style="52"/>
    <col min="13313" max="13313" width="19.7109375" style="52" customWidth="1"/>
    <col min="13314" max="13314" width="10" style="52" customWidth="1"/>
    <col min="13315" max="13322" width="7.7109375" style="52" customWidth="1"/>
    <col min="13323" max="13323" width="8.28515625" style="52" customWidth="1"/>
    <col min="13324" max="13568" width="10.140625" style="52"/>
    <col min="13569" max="13569" width="19.7109375" style="52" customWidth="1"/>
    <col min="13570" max="13570" width="10" style="52" customWidth="1"/>
    <col min="13571" max="13578" width="7.7109375" style="52" customWidth="1"/>
    <col min="13579" max="13579" width="8.28515625" style="52" customWidth="1"/>
    <col min="13580" max="13824" width="10.140625" style="52"/>
    <col min="13825" max="13825" width="19.7109375" style="52" customWidth="1"/>
    <col min="13826" max="13826" width="10" style="52" customWidth="1"/>
    <col min="13827" max="13834" width="7.7109375" style="52" customWidth="1"/>
    <col min="13835" max="13835" width="8.28515625" style="52" customWidth="1"/>
    <col min="13836" max="14080" width="10.140625" style="52"/>
    <col min="14081" max="14081" width="19.7109375" style="52" customWidth="1"/>
    <col min="14082" max="14082" width="10" style="52" customWidth="1"/>
    <col min="14083" max="14090" width="7.7109375" style="52" customWidth="1"/>
    <col min="14091" max="14091" width="8.28515625" style="52" customWidth="1"/>
    <col min="14092" max="14336" width="10.140625" style="52"/>
    <col min="14337" max="14337" width="19.7109375" style="52" customWidth="1"/>
    <col min="14338" max="14338" width="10" style="52" customWidth="1"/>
    <col min="14339" max="14346" width="7.7109375" style="52" customWidth="1"/>
    <col min="14347" max="14347" width="8.28515625" style="52" customWidth="1"/>
    <col min="14348" max="14592" width="10.140625" style="52"/>
    <col min="14593" max="14593" width="19.7109375" style="52" customWidth="1"/>
    <col min="14594" max="14594" width="10" style="52" customWidth="1"/>
    <col min="14595" max="14602" width="7.7109375" style="52" customWidth="1"/>
    <col min="14603" max="14603" width="8.28515625" style="52" customWidth="1"/>
    <col min="14604" max="14848" width="10.140625" style="52"/>
    <col min="14849" max="14849" width="19.7109375" style="52" customWidth="1"/>
    <col min="14850" max="14850" width="10" style="52" customWidth="1"/>
    <col min="14851" max="14858" width="7.7109375" style="52" customWidth="1"/>
    <col min="14859" max="14859" width="8.28515625" style="52" customWidth="1"/>
    <col min="14860" max="15104" width="10.140625" style="52"/>
    <col min="15105" max="15105" width="19.7109375" style="52" customWidth="1"/>
    <col min="15106" max="15106" width="10" style="52" customWidth="1"/>
    <col min="15107" max="15114" width="7.7109375" style="52" customWidth="1"/>
    <col min="15115" max="15115" width="8.28515625" style="52" customWidth="1"/>
    <col min="15116" max="15360" width="10.140625" style="52"/>
    <col min="15361" max="15361" width="19.7109375" style="52" customWidth="1"/>
    <col min="15362" max="15362" width="10" style="52" customWidth="1"/>
    <col min="15363" max="15370" width="7.7109375" style="52" customWidth="1"/>
    <col min="15371" max="15371" width="8.28515625" style="52" customWidth="1"/>
    <col min="15372" max="15616" width="10.140625" style="52"/>
    <col min="15617" max="15617" width="19.7109375" style="52" customWidth="1"/>
    <col min="15618" max="15618" width="10" style="52" customWidth="1"/>
    <col min="15619" max="15626" width="7.7109375" style="52" customWidth="1"/>
    <col min="15627" max="15627" width="8.28515625" style="52" customWidth="1"/>
    <col min="15628" max="15872" width="10.140625" style="52"/>
    <col min="15873" max="15873" width="19.7109375" style="52" customWidth="1"/>
    <col min="15874" max="15874" width="10" style="52" customWidth="1"/>
    <col min="15875" max="15882" width="7.7109375" style="52" customWidth="1"/>
    <col min="15883" max="15883" width="8.28515625" style="52" customWidth="1"/>
    <col min="15884" max="16128" width="10.140625" style="52"/>
    <col min="16129" max="16129" width="19.7109375" style="52" customWidth="1"/>
    <col min="16130" max="16130" width="10" style="52" customWidth="1"/>
    <col min="16131" max="16138" width="7.7109375" style="52" customWidth="1"/>
    <col min="16139" max="16139" width="8.28515625" style="52" customWidth="1"/>
    <col min="16140" max="16384" width="10.140625" style="52"/>
  </cols>
  <sheetData>
    <row r="1" spans="1:21" ht="34.5" customHeight="1" thickBot="1">
      <c r="A1" s="1007" t="s">
        <v>428</v>
      </c>
      <c r="B1" s="1007"/>
      <c r="C1" s="1007"/>
      <c r="D1" s="1007"/>
      <c r="E1" s="1007"/>
      <c r="F1" s="1007"/>
      <c r="G1" s="1007"/>
      <c r="H1" s="1007"/>
      <c r="I1" s="1007"/>
      <c r="J1" s="1007"/>
      <c r="K1" s="1007"/>
      <c r="L1" s="284"/>
      <c r="M1" s="284"/>
    </row>
    <row r="2" spans="1:21" ht="43.5" customHeight="1" thickBot="1">
      <c r="A2" s="122" t="s">
        <v>34</v>
      </c>
      <c r="B2" s="122" t="s">
        <v>32</v>
      </c>
      <c r="C2" s="122" t="s">
        <v>140</v>
      </c>
      <c r="D2" s="122" t="s">
        <v>141</v>
      </c>
      <c r="E2" s="122" t="s">
        <v>142</v>
      </c>
      <c r="F2" s="122" t="s">
        <v>143</v>
      </c>
      <c r="G2" s="122" t="s">
        <v>144</v>
      </c>
      <c r="H2" s="122" t="s">
        <v>145</v>
      </c>
      <c r="I2" s="122" t="s">
        <v>146</v>
      </c>
      <c r="J2" s="106" t="s">
        <v>147</v>
      </c>
      <c r="K2" s="105" t="s">
        <v>148</v>
      </c>
    </row>
    <row r="3" spans="1:21" ht="21" customHeight="1">
      <c r="A3" s="4">
        <v>1395</v>
      </c>
      <c r="B3" s="4">
        <v>548</v>
      </c>
      <c r="C3" s="4">
        <v>144</v>
      </c>
      <c r="D3" s="4">
        <v>27</v>
      </c>
      <c r="E3" s="4">
        <v>58</v>
      </c>
      <c r="F3" s="4">
        <v>127</v>
      </c>
      <c r="G3" s="4">
        <v>119</v>
      </c>
      <c r="H3" s="4">
        <v>69</v>
      </c>
      <c r="I3" s="4">
        <v>4</v>
      </c>
      <c r="J3" s="4">
        <v>260</v>
      </c>
      <c r="K3" s="4">
        <v>190</v>
      </c>
      <c r="L3" s="112"/>
      <c r="M3" s="112"/>
      <c r="N3" s="112"/>
      <c r="O3" s="112"/>
      <c r="P3" s="112"/>
      <c r="Q3" s="112"/>
      <c r="R3" s="112"/>
      <c r="S3" s="112"/>
      <c r="T3" s="112"/>
    </row>
    <row r="4" spans="1:21" ht="21" customHeight="1">
      <c r="A4" s="4">
        <v>1396</v>
      </c>
      <c r="B4" s="4">
        <v>556</v>
      </c>
      <c r="C4" s="4">
        <v>150</v>
      </c>
      <c r="D4" s="4">
        <v>28</v>
      </c>
      <c r="E4" s="4">
        <v>61</v>
      </c>
      <c r="F4" s="4">
        <v>134</v>
      </c>
      <c r="G4" s="4">
        <v>111</v>
      </c>
      <c r="H4" s="4">
        <v>68</v>
      </c>
      <c r="I4" s="4">
        <v>4</v>
      </c>
      <c r="J4" s="4">
        <v>232</v>
      </c>
      <c r="K4" s="4">
        <v>219</v>
      </c>
      <c r="L4" s="112"/>
      <c r="M4" s="112"/>
      <c r="N4" s="112"/>
      <c r="O4" s="112"/>
      <c r="P4" s="112"/>
      <c r="Q4" s="112"/>
      <c r="R4" s="112"/>
      <c r="S4" s="112"/>
      <c r="T4" s="112"/>
    </row>
    <row r="5" spans="1:21" ht="21" customHeight="1">
      <c r="A5" s="4">
        <v>1397</v>
      </c>
      <c r="B5" s="3">
        <v>558</v>
      </c>
      <c r="C5" s="3">
        <v>150</v>
      </c>
      <c r="D5" s="3">
        <v>28</v>
      </c>
      <c r="E5" s="3">
        <v>61</v>
      </c>
      <c r="F5" s="3">
        <v>134</v>
      </c>
      <c r="G5" s="3">
        <v>111</v>
      </c>
      <c r="H5" s="3">
        <v>70</v>
      </c>
      <c r="I5" s="3">
        <v>4</v>
      </c>
      <c r="J5" s="3">
        <v>269</v>
      </c>
      <c r="K5" s="3">
        <v>299</v>
      </c>
      <c r="L5" s="307"/>
      <c r="M5" s="112"/>
      <c r="N5" s="112"/>
      <c r="O5" s="112"/>
      <c r="P5" s="112"/>
      <c r="Q5" s="112"/>
      <c r="R5" s="112"/>
      <c r="S5" s="112"/>
      <c r="T5" s="112"/>
    </row>
    <row r="6" spans="1:21" ht="21" customHeight="1">
      <c r="A6" s="4">
        <v>1398</v>
      </c>
      <c r="B6" s="3">
        <v>558</v>
      </c>
      <c r="C6" s="3">
        <v>161</v>
      </c>
      <c r="D6" s="3">
        <v>27</v>
      </c>
      <c r="E6" s="3">
        <v>61</v>
      </c>
      <c r="F6" s="3">
        <v>131</v>
      </c>
      <c r="G6" s="3">
        <v>114</v>
      </c>
      <c r="H6" s="3">
        <v>60</v>
      </c>
      <c r="I6" s="3">
        <v>4</v>
      </c>
      <c r="J6" s="3">
        <v>260</v>
      </c>
      <c r="K6" s="3">
        <v>320</v>
      </c>
      <c r="L6" s="307"/>
      <c r="M6" s="112"/>
      <c r="N6" s="112"/>
      <c r="O6" s="112"/>
      <c r="P6" s="112"/>
      <c r="Q6" s="112"/>
      <c r="R6" s="112"/>
      <c r="S6" s="112"/>
      <c r="T6" s="112"/>
    </row>
    <row r="7" spans="1:21" ht="21" customHeight="1">
      <c r="A7" s="4">
        <v>1399</v>
      </c>
      <c r="B7" s="3">
        <v>558</v>
      </c>
      <c r="C7" s="3">
        <v>161</v>
      </c>
      <c r="D7" s="3">
        <v>27</v>
      </c>
      <c r="E7" s="3">
        <v>61</v>
      </c>
      <c r="F7" s="3">
        <v>131</v>
      </c>
      <c r="G7" s="3">
        <v>114</v>
      </c>
      <c r="H7" s="3">
        <v>60</v>
      </c>
      <c r="I7" s="3">
        <v>4</v>
      </c>
      <c r="J7" s="3">
        <v>260</v>
      </c>
      <c r="K7" s="3">
        <v>320</v>
      </c>
      <c r="L7" s="307"/>
      <c r="M7" s="112"/>
      <c r="N7" s="112"/>
      <c r="O7" s="112"/>
      <c r="P7" s="112"/>
      <c r="Q7" s="112"/>
      <c r="R7" s="112"/>
      <c r="S7" s="112"/>
      <c r="T7" s="112"/>
    </row>
    <row r="8" spans="1:21" ht="21" customHeight="1">
      <c r="A8" s="4">
        <v>1400</v>
      </c>
      <c r="B8" s="3">
        <v>558</v>
      </c>
      <c r="C8" s="3">
        <v>161</v>
      </c>
      <c r="D8" s="3">
        <v>27</v>
      </c>
      <c r="E8" s="3">
        <v>61</v>
      </c>
      <c r="F8" s="3">
        <v>131</v>
      </c>
      <c r="G8" s="3">
        <v>114</v>
      </c>
      <c r="H8" s="3">
        <v>60</v>
      </c>
      <c r="I8" s="3">
        <v>4</v>
      </c>
      <c r="J8" s="3">
        <v>250</v>
      </c>
      <c r="K8" s="3">
        <v>320</v>
      </c>
      <c r="L8" s="307"/>
      <c r="M8" s="112"/>
      <c r="N8" s="112"/>
      <c r="O8" s="112"/>
      <c r="P8" s="112"/>
      <c r="Q8" s="112"/>
      <c r="R8" s="112"/>
      <c r="S8" s="112"/>
      <c r="T8" s="112"/>
    </row>
    <row r="9" spans="1:21" ht="21" customHeight="1" thickBot="1">
      <c r="A9" s="4">
        <v>1401</v>
      </c>
      <c r="B9" s="3">
        <f t="shared" ref="B9:G9" si="0">SUM(B10:B42)</f>
        <v>564</v>
      </c>
      <c r="C9" s="3">
        <f t="shared" si="0"/>
        <v>161</v>
      </c>
      <c r="D9" s="3">
        <f t="shared" si="0"/>
        <v>27</v>
      </c>
      <c r="E9" s="3">
        <f t="shared" si="0"/>
        <v>61</v>
      </c>
      <c r="F9" s="3">
        <f t="shared" si="0"/>
        <v>132</v>
      </c>
      <c r="G9" s="3">
        <f t="shared" si="0"/>
        <v>115</v>
      </c>
      <c r="H9" s="3">
        <f>SUM(H10:H42)</f>
        <v>64</v>
      </c>
      <c r="I9" s="3">
        <f t="shared" ref="I9" si="1">SUM(I10:I42)</f>
        <v>4</v>
      </c>
      <c r="J9" s="3">
        <f t="shared" ref="J9" si="2">SUM(J10:J42)</f>
        <v>230</v>
      </c>
      <c r="K9" s="3">
        <f t="shared" ref="K9" si="3">SUM(K10:K42)</f>
        <v>326</v>
      </c>
      <c r="L9" s="307"/>
      <c r="M9" s="112"/>
      <c r="N9" s="112"/>
      <c r="O9" s="112"/>
      <c r="P9" s="112"/>
      <c r="Q9" s="112"/>
      <c r="R9" s="112"/>
      <c r="S9" s="112"/>
      <c r="T9" s="112"/>
    </row>
    <row r="10" spans="1:21" ht="21" customHeight="1" thickBot="1">
      <c r="A10" s="5" t="s">
        <v>120</v>
      </c>
      <c r="B10" s="110">
        <f>SUM(C10:I10)</f>
        <v>28</v>
      </c>
      <c r="C10" s="93">
        <v>7</v>
      </c>
      <c r="D10" s="95">
        <v>1</v>
      </c>
      <c r="E10" s="93">
        <v>4</v>
      </c>
      <c r="F10" s="142">
        <v>7</v>
      </c>
      <c r="G10" s="93">
        <v>8</v>
      </c>
      <c r="H10" s="142">
        <v>1</v>
      </c>
      <c r="I10" s="144">
        <v>0</v>
      </c>
      <c r="J10" s="95">
        <v>4</v>
      </c>
      <c r="K10" s="93">
        <v>14</v>
      </c>
      <c r="L10" s="308"/>
      <c r="M10" s="113"/>
      <c r="N10" s="113"/>
      <c r="O10" s="113"/>
      <c r="P10" s="113"/>
      <c r="Q10" s="113"/>
      <c r="R10" s="113"/>
      <c r="S10" s="113"/>
      <c r="T10" s="113"/>
      <c r="U10" s="113"/>
    </row>
    <row r="11" spans="1:21" ht="21" customHeight="1" thickBot="1">
      <c r="A11" s="11" t="s">
        <v>121</v>
      </c>
      <c r="B11" s="110">
        <f t="shared" ref="B11:B42" si="4">SUM(C11:I11)</f>
        <v>17</v>
      </c>
      <c r="C11" s="94">
        <v>3</v>
      </c>
      <c r="D11" s="96">
        <v>3</v>
      </c>
      <c r="E11" s="93">
        <v>2</v>
      </c>
      <c r="F11" s="143">
        <v>4</v>
      </c>
      <c r="G11" s="93">
        <v>3</v>
      </c>
      <c r="H11" s="143">
        <v>2</v>
      </c>
      <c r="I11" s="93">
        <v>0</v>
      </c>
      <c r="J11" s="96">
        <v>5</v>
      </c>
      <c r="K11" s="93">
        <v>15</v>
      </c>
      <c r="L11" s="309"/>
    </row>
    <row r="12" spans="1:21" ht="21" customHeight="1" thickBot="1">
      <c r="A12" s="11" t="s">
        <v>149</v>
      </c>
      <c r="B12" s="110">
        <f t="shared" si="4"/>
        <v>11</v>
      </c>
      <c r="C12" s="94">
        <v>2</v>
      </c>
      <c r="D12" s="96">
        <v>1</v>
      </c>
      <c r="E12" s="93">
        <v>2</v>
      </c>
      <c r="F12" s="143">
        <v>3</v>
      </c>
      <c r="G12" s="93">
        <v>1</v>
      </c>
      <c r="H12" s="143">
        <v>2</v>
      </c>
      <c r="I12" s="93">
        <v>0</v>
      </c>
      <c r="J12" s="96">
        <v>6</v>
      </c>
      <c r="K12" s="93">
        <v>5</v>
      </c>
      <c r="L12" s="310"/>
    </row>
    <row r="13" spans="1:21" ht="21" customHeight="1" thickBot="1">
      <c r="A13" s="11" t="s">
        <v>14</v>
      </c>
      <c r="B13" s="110">
        <f t="shared" si="4"/>
        <v>44</v>
      </c>
      <c r="C13" s="94">
        <v>14</v>
      </c>
      <c r="D13" s="96">
        <v>1</v>
      </c>
      <c r="E13" s="93">
        <v>4</v>
      </c>
      <c r="F13" s="143">
        <v>7</v>
      </c>
      <c r="G13" s="93">
        <v>12</v>
      </c>
      <c r="H13" s="143">
        <v>6</v>
      </c>
      <c r="I13" s="93">
        <v>0</v>
      </c>
      <c r="J13" s="96">
        <v>16</v>
      </c>
      <c r="K13" s="93">
        <v>17</v>
      </c>
      <c r="L13" s="310"/>
    </row>
    <row r="14" spans="1:21" ht="21" customHeight="1" thickBot="1">
      <c r="A14" s="11" t="s">
        <v>33</v>
      </c>
      <c r="B14" s="110">
        <f t="shared" si="4"/>
        <v>9</v>
      </c>
      <c r="C14" s="94">
        <v>6</v>
      </c>
      <c r="D14" s="96">
        <v>2</v>
      </c>
      <c r="E14" s="93">
        <v>1</v>
      </c>
      <c r="F14" s="143">
        <v>0</v>
      </c>
      <c r="G14" s="93">
        <v>0</v>
      </c>
      <c r="H14" s="143">
        <v>0</v>
      </c>
      <c r="I14" s="93">
        <v>0</v>
      </c>
      <c r="J14" s="96">
        <v>1</v>
      </c>
      <c r="K14" s="93">
        <v>7</v>
      </c>
      <c r="L14" s="309"/>
    </row>
    <row r="15" spans="1:21" ht="21" customHeight="1" thickBot="1">
      <c r="A15" s="11" t="s">
        <v>122</v>
      </c>
      <c r="B15" s="110">
        <f t="shared" si="4"/>
        <v>9</v>
      </c>
      <c r="C15" s="94">
        <v>1</v>
      </c>
      <c r="D15" s="96">
        <v>0</v>
      </c>
      <c r="E15" s="93">
        <v>0</v>
      </c>
      <c r="F15" s="143">
        <v>3</v>
      </c>
      <c r="G15" s="93">
        <v>4</v>
      </c>
      <c r="H15" s="143">
        <v>1</v>
      </c>
      <c r="I15" s="93">
        <v>0</v>
      </c>
      <c r="J15" s="96">
        <v>2</v>
      </c>
      <c r="K15" s="93">
        <v>1</v>
      </c>
      <c r="L15" s="309"/>
    </row>
    <row r="16" spans="1:21" ht="21" customHeight="1" thickBot="1">
      <c r="A16" s="11" t="s">
        <v>16</v>
      </c>
      <c r="B16" s="110">
        <f t="shared" si="4"/>
        <v>15</v>
      </c>
      <c r="C16" s="94">
        <v>5</v>
      </c>
      <c r="D16" s="96">
        <v>0</v>
      </c>
      <c r="E16" s="93">
        <v>1</v>
      </c>
      <c r="F16" s="143">
        <v>6</v>
      </c>
      <c r="G16" s="93">
        <v>2</v>
      </c>
      <c r="H16" s="143">
        <v>1</v>
      </c>
      <c r="I16" s="93">
        <v>0</v>
      </c>
      <c r="J16" s="96">
        <v>9</v>
      </c>
      <c r="K16" s="93">
        <v>9</v>
      </c>
      <c r="L16" s="309"/>
    </row>
    <row r="17" spans="1:12" ht="21" customHeight="1" thickBot="1">
      <c r="A17" s="11" t="s">
        <v>123</v>
      </c>
      <c r="B17" s="110">
        <f t="shared" si="4"/>
        <v>14</v>
      </c>
      <c r="C17" s="94">
        <v>1</v>
      </c>
      <c r="D17" s="96">
        <v>0</v>
      </c>
      <c r="E17" s="93">
        <v>1</v>
      </c>
      <c r="F17" s="143">
        <v>2</v>
      </c>
      <c r="G17" s="93">
        <v>5</v>
      </c>
      <c r="H17" s="143">
        <v>5</v>
      </c>
      <c r="I17" s="93">
        <v>0</v>
      </c>
      <c r="J17" s="96">
        <v>9</v>
      </c>
      <c r="K17" s="93">
        <v>4</v>
      </c>
      <c r="L17" s="309"/>
    </row>
    <row r="18" spans="1:12" ht="21" customHeight="1" thickBot="1">
      <c r="A18" s="11" t="s">
        <v>31</v>
      </c>
      <c r="B18" s="110">
        <f t="shared" si="4"/>
        <v>10</v>
      </c>
      <c r="C18" s="94">
        <v>1</v>
      </c>
      <c r="D18" s="96">
        <v>0</v>
      </c>
      <c r="E18" s="93">
        <v>1</v>
      </c>
      <c r="F18" s="143">
        <v>2</v>
      </c>
      <c r="G18" s="93">
        <v>2</v>
      </c>
      <c r="H18" s="143">
        <v>4</v>
      </c>
      <c r="I18" s="93">
        <v>0</v>
      </c>
      <c r="J18" s="96">
        <v>7</v>
      </c>
      <c r="K18" s="93">
        <v>4</v>
      </c>
      <c r="L18" s="309"/>
    </row>
    <row r="19" spans="1:12" ht="21" customHeight="1" thickBot="1">
      <c r="A19" s="11" t="s">
        <v>30</v>
      </c>
      <c r="B19" s="110">
        <f t="shared" si="4"/>
        <v>27</v>
      </c>
      <c r="C19" s="94">
        <v>10</v>
      </c>
      <c r="D19" s="96">
        <v>0</v>
      </c>
      <c r="E19" s="93">
        <v>3</v>
      </c>
      <c r="F19" s="143">
        <v>5</v>
      </c>
      <c r="G19" s="93">
        <v>5</v>
      </c>
      <c r="H19" s="143">
        <v>2</v>
      </c>
      <c r="I19" s="93">
        <v>2</v>
      </c>
      <c r="J19" s="96">
        <v>20</v>
      </c>
      <c r="K19" s="93">
        <v>17</v>
      </c>
      <c r="L19" s="309"/>
    </row>
    <row r="20" spans="1:12" ht="21" customHeight="1" thickBot="1">
      <c r="A20" s="11" t="s">
        <v>29</v>
      </c>
      <c r="B20" s="110">
        <f t="shared" si="4"/>
        <v>7</v>
      </c>
      <c r="C20" s="94">
        <v>1</v>
      </c>
      <c r="D20" s="96">
        <v>0</v>
      </c>
      <c r="E20" s="93">
        <v>1</v>
      </c>
      <c r="F20" s="143">
        <v>3</v>
      </c>
      <c r="G20" s="93">
        <v>1</v>
      </c>
      <c r="H20" s="143">
        <v>1</v>
      </c>
      <c r="I20" s="93">
        <v>0</v>
      </c>
      <c r="J20" s="96">
        <v>2</v>
      </c>
      <c r="K20" s="93">
        <v>3</v>
      </c>
      <c r="L20" s="309"/>
    </row>
    <row r="21" spans="1:12" ht="21" customHeight="1" thickBot="1">
      <c r="A21" s="11" t="s">
        <v>17</v>
      </c>
      <c r="B21" s="110">
        <f t="shared" si="4"/>
        <v>36</v>
      </c>
      <c r="C21" s="93">
        <v>10</v>
      </c>
      <c r="D21" s="95">
        <v>5</v>
      </c>
      <c r="E21" s="93">
        <v>8</v>
      </c>
      <c r="F21" s="142">
        <v>5</v>
      </c>
      <c r="G21" s="93">
        <v>7</v>
      </c>
      <c r="H21" s="142">
        <v>1</v>
      </c>
      <c r="I21" s="93">
        <v>0</v>
      </c>
      <c r="J21" s="95">
        <v>2</v>
      </c>
      <c r="K21" s="93">
        <v>22</v>
      </c>
      <c r="L21" s="309"/>
    </row>
    <row r="22" spans="1:12" ht="21" customHeight="1" thickBot="1">
      <c r="A22" s="11" t="s">
        <v>18</v>
      </c>
      <c r="B22" s="110">
        <f t="shared" si="4"/>
        <v>7</v>
      </c>
      <c r="C22" s="94">
        <v>3</v>
      </c>
      <c r="D22" s="96">
        <v>0</v>
      </c>
      <c r="E22" s="93">
        <v>0</v>
      </c>
      <c r="F22" s="143">
        <v>2</v>
      </c>
      <c r="G22" s="93">
        <v>1</v>
      </c>
      <c r="H22" s="143">
        <v>1</v>
      </c>
      <c r="I22" s="93">
        <v>0</v>
      </c>
      <c r="J22" s="96">
        <v>2</v>
      </c>
      <c r="K22" s="93">
        <v>4</v>
      </c>
      <c r="L22" s="309"/>
    </row>
    <row r="23" spans="1:12" ht="21" customHeight="1" thickBot="1">
      <c r="A23" s="11" t="s">
        <v>19</v>
      </c>
      <c r="B23" s="110">
        <f t="shared" si="4"/>
        <v>10</v>
      </c>
      <c r="C23" s="94">
        <v>2</v>
      </c>
      <c r="D23" s="96">
        <v>0</v>
      </c>
      <c r="E23" s="93">
        <v>1</v>
      </c>
      <c r="F23" s="143">
        <v>4</v>
      </c>
      <c r="G23" s="93">
        <v>3</v>
      </c>
      <c r="H23" s="143">
        <v>0</v>
      </c>
      <c r="I23" s="93">
        <v>0</v>
      </c>
      <c r="J23" s="96">
        <v>1</v>
      </c>
      <c r="K23" s="93">
        <v>6</v>
      </c>
      <c r="L23" s="309"/>
    </row>
    <row r="24" spans="1:12" ht="21" customHeight="1" thickBot="1">
      <c r="A24" s="11" t="s">
        <v>124</v>
      </c>
      <c r="B24" s="110">
        <f t="shared" si="4"/>
        <v>14</v>
      </c>
      <c r="C24" s="94">
        <v>1</v>
      </c>
      <c r="D24" s="96">
        <v>0</v>
      </c>
      <c r="E24" s="93">
        <v>4</v>
      </c>
      <c r="F24" s="143">
        <v>1</v>
      </c>
      <c r="G24" s="93">
        <v>6</v>
      </c>
      <c r="H24" s="143">
        <v>2</v>
      </c>
      <c r="I24" s="93">
        <v>0</v>
      </c>
      <c r="J24" s="96">
        <v>6</v>
      </c>
      <c r="K24" s="93">
        <v>5</v>
      </c>
      <c r="L24" s="309"/>
    </row>
    <row r="25" spans="1:12" ht="21" customHeight="1" thickBot="1">
      <c r="A25" s="11" t="s">
        <v>49</v>
      </c>
      <c r="B25" s="110">
        <f t="shared" si="4"/>
        <v>21</v>
      </c>
      <c r="C25" s="94">
        <v>19</v>
      </c>
      <c r="D25" s="96">
        <v>0</v>
      </c>
      <c r="E25" s="93">
        <v>0</v>
      </c>
      <c r="F25" s="143">
        <v>0</v>
      </c>
      <c r="G25" s="93">
        <v>1</v>
      </c>
      <c r="H25" s="143">
        <v>0</v>
      </c>
      <c r="I25" s="93">
        <v>1</v>
      </c>
      <c r="J25" s="96">
        <v>8</v>
      </c>
      <c r="K25" s="93">
        <v>29</v>
      </c>
      <c r="L25" s="309"/>
    </row>
    <row r="26" spans="1:12" ht="21" customHeight="1" thickBot="1">
      <c r="A26" s="11" t="s">
        <v>126</v>
      </c>
      <c r="B26" s="110">
        <f t="shared" si="4"/>
        <v>14</v>
      </c>
      <c r="C26" s="94">
        <v>10</v>
      </c>
      <c r="D26" s="96">
        <v>1</v>
      </c>
      <c r="E26" s="93">
        <v>0</v>
      </c>
      <c r="F26" s="143">
        <v>1</v>
      </c>
      <c r="G26" s="93">
        <v>2</v>
      </c>
      <c r="H26" s="143">
        <v>0</v>
      </c>
      <c r="I26" s="93">
        <v>0</v>
      </c>
      <c r="J26" s="96">
        <v>10</v>
      </c>
      <c r="K26" s="93">
        <v>16</v>
      </c>
      <c r="L26" s="309"/>
    </row>
    <row r="27" spans="1:12" ht="21" customHeight="1" thickBot="1">
      <c r="A27" s="11" t="s">
        <v>51</v>
      </c>
      <c r="B27" s="110">
        <f t="shared" si="4"/>
        <v>16</v>
      </c>
      <c r="C27" s="94">
        <v>16</v>
      </c>
      <c r="D27" s="96">
        <v>0</v>
      </c>
      <c r="E27" s="93">
        <v>0</v>
      </c>
      <c r="F27" s="143">
        <v>0</v>
      </c>
      <c r="G27" s="93">
        <v>0</v>
      </c>
      <c r="H27" s="143">
        <v>0</v>
      </c>
      <c r="I27" s="93">
        <v>0</v>
      </c>
      <c r="J27" s="96">
        <v>13</v>
      </c>
      <c r="K27" s="93">
        <v>23</v>
      </c>
      <c r="L27" s="309"/>
    </row>
    <row r="28" spans="1:12" ht="21" customHeight="1" thickBot="1">
      <c r="A28" s="11" t="s">
        <v>20</v>
      </c>
      <c r="B28" s="110">
        <f t="shared" si="4"/>
        <v>37</v>
      </c>
      <c r="C28" s="94">
        <v>7</v>
      </c>
      <c r="D28" s="96">
        <v>3</v>
      </c>
      <c r="E28" s="93">
        <v>2</v>
      </c>
      <c r="F28" s="143">
        <v>11</v>
      </c>
      <c r="G28" s="93">
        <v>9</v>
      </c>
      <c r="H28" s="143">
        <v>5</v>
      </c>
      <c r="I28" s="93">
        <v>0</v>
      </c>
      <c r="J28" s="96">
        <v>18</v>
      </c>
      <c r="K28" s="93">
        <v>14</v>
      </c>
      <c r="L28" s="309"/>
    </row>
    <row r="29" spans="1:12" ht="21" customHeight="1" thickBot="1">
      <c r="A29" s="11" t="s">
        <v>128</v>
      </c>
      <c r="B29" s="110">
        <f t="shared" si="4"/>
        <v>8</v>
      </c>
      <c r="C29" s="94">
        <v>4</v>
      </c>
      <c r="D29" s="96">
        <v>2</v>
      </c>
      <c r="E29" s="93">
        <v>1</v>
      </c>
      <c r="F29" s="143">
        <v>1</v>
      </c>
      <c r="G29" s="93">
        <v>0</v>
      </c>
      <c r="H29" s="143">
        <v>0</v>
      </c>
      <c r="I29" s="93">
        <v>0</v>
      </c>
      <c r="J29" s="96">
        <v>5</v>
      </c>
      <c r="K29" s="93">
        <v>8</v>
      </c>
      <c r="L29" s="309"/>
    </row>
    <row r="30" spans="1:12" ht="21" customHeight="1" thickBot="1">
      <c r="A30" s="11" t="s">
        <v>22</v>
      </c>
      <c r="B30" s="110">
        <f t="shared" si="4"/>
        <v>4</v>
      </c>
      <c r="C30" s="94">
        <v>2</v>
      </c>
      <c r="D30" s="96">
        <v>0</v>
      </c>
      <c r="E30" s="93">
        <v>1</v>
      </c>
      <c r="F30" s="143">
        <v>0</v>
      </c>
      <c r="G30" s="93">
        <v>0</v>
      </c>
      <c r="H30" s="143">
        <v>0</v>
      </c>
      <c r="I30" s="93">
        <v>1</v>
      </c>
      <c r="J30" s="96">
        <v>3</v>
      </c>
      <c r="K30" s="93">
        <v>5</v>
      </c>
      <c r="L30" s="309"/>
    </row>
    <row r="31" spans="1:12" ht="21" customHeight="1" thickBot="1">
      <c r="A31" s="11" t="s">
        <v>129</v>
      </c>
      <c r="B31" s="110">
        <f t="shared" si="4"/>
        <v>10</v>
      </c>
      <c r="C31" s="94">
        <v>1</v>
      </c>
      <c r="D31" s="96">
        <v>1</v>
      </c>
      <c r="E31" s="93">
        <v>2</v>
      </c>
      <c r="F31" s="143">
        <v>4</v>
      </c>
      <c r="G31" s="93">
        <v>2</v>
      </c>
      <c r="H31" s="143">
        <v>0</v>
      </c>
      <c r="I31" s="93">
        <v>0</v>
      </c>
      <c r="J31" s="96">
        <v>0</v>
      </c>
      <c r="K31" s="93">
        <v>8</v>
      </c>
      <c r="L31" s="309"/>
    </row>
    <row r="32" spans="1:12" ht="21" customHeight="1" thickBot="1">
      <c r="A32" s="11" t="s">
        <v>130</v>
      </c>
      <c r="B32" s="110">
        <f t="shared" si="4"/>
        <v>26</v>
      </c>
      <c r="C32" s="93">
        <v>5</v>
      </c>
      <c r="D32" s="95">
        <v>1</v>
      </c>
      <c r="E32" s="93">
        <v>2</v>
      </c>
      <c r="F32" s="142">
        <v>5</v>
      </c>
      <c r="G32" s="93">
        <v>6</v>
      </c>
      <c r="H32" s="142">
        <v>7</v>
      </c>
      <c r="I32" s="93">
        <v>0</v>
      </c>
      <c r="J32" s="95">
        <v>24</v>
      </c>
      <c r="K32" s="93">
        <v>12</v>
      </c>
      <c r="L32" s="309"/>
    </row>
    <row r="33" spans="1:12" ht="21" customHeight="1" thickBot="1">
      <c r="A33" s="11" t="s">
        <v>131</v>
      </c>
      <c r="B33" s="110">
        <f t="shared" si="4"/>
        <v>18</v>
      </c>
      <c r="C33" s="94">
        <v>3</v>
      </c>
      <c r="D33" s="96">
        <v>0</v>
      </c>
      <c r="E33" s="93">
        <v>2</v>
      </c>
      <c r="F33" s="143">
        <v>1</v>
      </c>
      <c r="G33" s="93">
        <v>10</v>
      </c>
      <c r="H33" s="143">
        <v>2</v>
      </c>
      <c r="I33" s="93">
        <v>0</v>
      </c>
      <c r="J33" s="96">
        <v>7</v>
      </c>
      <c r="K33" s="93">
        <v>7</v>
      </c>
      <c r="L33" s="309"/>
    </row>
    <row r="34" spans="1:12" ht="21" customHeight="1" thickBot="1">
      <c r="A34" s="11" t="s">
        <v>150</v>
      </c>
      <c r="B34" s="110">
        <f t="shared" si="4"/>
        <v>7</v>
      </c>
      <c r="C34" s="94">
        <v>1</v>
      </c>
      <c r="D34" s="96">
        <v>1</v>
      </c>
      <c r="E34" s="93">
        <v>0</v>
      </c>
      <c r="F34" s="143">
        <v>1</v>
      </c>
      <c r="G34" s="93">
        <v>1</v>
      </c>
      <c r="H34" s="143">
        <v>3</v>
      </c>
      <c r="I34" s="93">
        <v>0</v>
      </c>
      <c r="J34" s="96">
        <v>6</v>
      </c>
      <c r="K34" s="93">
        <v>3</v>
      </c>
      <c r="L34" s="309"/>
    </row>
    <row r="35" spans="1:12" ht="21" customHeight="1" thickBot="1">
      <c r="A35" s="11" t="s">
        <v>132</v>
      </c>
      <c r="B35" s="110">
        <f t="shared" si="4"/>
        <v>16</v>
      </c>
      <c r="C35" s="94">
        <v>3</v>
      </c>
      <c r="D35" s="96">
        <v>0</v>
      </c>
      <c r="E35" s="93">
        <v>0</v>
      </c>
      <c r="F35" s="143">
        <v>9</v>
      </c>
      <c r="G35" s="93">
        <v>1</v>
      </c>
      <c r="H35" s="143">
        <v>3</v>
      </c>
      <c r="I35" s="93">
        <v>0</v>
      </c>
      <c r="J35" s="96">
        <v>5</v>
      </c>
      <c r="K35" s="93">
        <v>10</v>
      </c>
      <c r="L35" s="309"/>
    </row>
    <row r="36" spans="1:12" ht="21" customHeight="1" thickBot="1">
      <c r="A36" s="11" t="s">
        <v>133</v>
      </c>
      <c r="B36" s="110">
        <f t="shared" si="4"/>
        <v>28</v>
      </c>
      <c r="C36" s="94">
        <v>4</v>
      </c>
      <c r="D36" s="96">
        <v>0</v>
      </c>
      <c r="E36" s="93">
        <v>2</v>
      </c>
      <c r="F36" s="143">
        <v>9</v>
      </c>
      <c r="G36" s="93">
        <v>10</v>
      </c>
      <c r="H36" s="143">
        <v>3</v>
      </c>
      <c r="I36" s="93">
        <v>0</v>
      </c>
      <c r="J36" s="96">
        <v>3</v>
      </c>
      <c r="K36" s="93">
        <v>10</v>
      </c>
      <c r="L36" s="309"/>
    </row>
    <row r="37" spans="1:12" ht="21" customHeight="1" thickBot="1">
      <c r="A37" s="11" t="s">
        <v>24</v>
      </c>
      <c r="B37" s="110">
        <f t="shared" si="4"/>
        <v>11</v>
      </c>
      <c r="C37" s="94">
        <v>2</v>
      </c>
      <c r="D37" s="96">
        <v>0</v>
      </c>
      <c r="E37" s="93">
        <v>3</v>
      </c>
      <c r="F37" s="143">
        <v>5</v>
      </c>
      <c r="G37" s="93">
        <v>1</v>
      </c>
      <c r="H37" s="143">
        <v>0</v>
      </c>
      <c r="I37" s="93">
        <v>0</v>
      </c>
      <c r="J37" s="96">
        <v>4</v>
      </c>
      <c r="K37" s="93">
        <v>7</v>
      </c>
      <c r="L37" s="309"/>
    </row>
    <row r="38" spans="1:12" ht="21" customHeight="1" thickBot="1">
      <c r="A38" s="11" t="s">
        <v>25</v>
      </c>
      <c r="B38" s="110">
        <f t="shared" si="4"/>
        <v>28</v>
      </c>
      <c r="C38" s="94">
        <v>6</v>
      </c>
      <c r="D38" s="96">
        <v>3</v>
      </c>
      <c r="E38" s="93">
        <v>5</v>
      </c>
      <c r="F38" s="143">
        <v>11</v>
      </c>
      <c r="G38" s="93">
        <v>2</v>
      </c>
      <c r="H38" s="143">
        <v>1</v>
      </c>
      <c r="I38" s="93">
        <v>0</v>
      </c>
      <c r="J38" s="96">
        <v>3</v>
      </c>
      <c r="K38" s="93">
        <v>16</v>
      </c>
      <c r="L38" s="309"/>
    </row>
    <row r="39" spans="1:12" ht="21" customHeight="1" thickBot="1">
      <c r="A39" s="11" t="s">
        <v>58</v>
      </c>
      <c r="B39" s="110">
        <f t="shared" si="4"/>
        <v>16</v>
      </c>
      <c r="C39" s="94">
        <v>3</v>
      </c>
      <c r="D39" s="96">
        <v>1</v>
      </c>
      <c r="E39" s="93">
        <v>1</v>
      </c>
      <c r="F39" s="143">
        <v>5</v>
      </c>
      <c r="G39" s="93">
        <v>1</v>
      </c>
      <c r="H39" s="143">
        <v>5</v>
      </c>
      <c r="I39" s="93">
        <v>0</v>
      </c>
      <c r="J39" s="96">
        <v>3</v>
      </c>
      <c r="K39" s="93">
        <v>9</v>
      </c>
    </row>
    <row r="40" spans="1:12" ht="21" customHeight="1" thickBot="1">
      <c r="A40" s="11" t="s">
        <v>26</v>
      </c>
      <c r="B40" s="110">
        <f t="shared" si="4"/>
        <v>17</v>
      </c>
      <c r="C40" s="94">
        <v>3</v>
      </c>
      <c r="D40" s="96">
        <v>1</v>
      </c>
      <c r="E40" s="93">
        <v>2</v>
      </c>
      <c r="F40" s="143">
        <v>3</v>
      </c>
      <c r="G40" s="93">
        <v>6</v>
      </c>
      <c r="H40" s="143">
        <v>2</v>
      </c>
      <c r="I40" s="93">
        <v>0</v>
      </c>
      <c r="J40" s="96">
        <v>12</v>
      </c>
      <c r="K40" s="93">
        <v>6</v>
      </c>
    </row>
    <row r="41" spans="1:12" ht="21" customHeight="1" thickBot="1">
      <c r="A41" s="11" t="s">
        <v>27</v>
      </c>
      <c r="B41" s="110">
        <f t="shared" si="4"/>
        <v>13</v>
      </c>
      <c r="C41" s="94">
        <v>3</v>
      </c>
      <c r="D41" s="96">
        <v>0</v>
      </c>
      <c r="E41" s="93">
        <v>1</v>
      </c>
      <c r="F41" s="143">
        <v>6</v>
      </c>
      <c r="G41" s="93">
        <v>1</v>
      </c>
      <c r="H41" s="143">
        <v>2</v>
      </c>
      <c r="I41" s="93">
        <v>0</v>
      </c>
      <c r="J41" s="96">
        <v>6</v>
      </c>
      <c r="K41" s="93">
        <v>5</v>
      </c>
    </row>
    <row r="42" spans="1:12" ht="21" customHeight="1" thickBot="1">
      <c r="A42" s="11" t="s">
        <v>135</v>
      </c>
      <c r="B42" s="110">
        <f t="shared" si="4"/>
        <v>16</v>
      </c>
      <c r="C42" s="94">
        <v>2</v>
      </c>
      <c r="D42" s="96">
        <v>0</v>
      </c>
      <c r="E42" s="93">
        <v>4</v>
      </c>
      <c r="F42" s="143">
        <v>6</v>
      </c>
      <c r="G42" s="93">
        <v>2</v>
      </c>
      <c r="H42" s="143">
        <v>2</v>
      </c>
      <c r="I42" s="93">
        <v>0</v>
      </c>
      <c r="J42" s="96">
        <v>8</v>
      </c>
      <c r="K42" s="93">
        <v>5</v>
      </c>
    </row>
  </sheetData>
  <mergeCells count="1">
    <mergeCell ref="A1:K1"/>
  </mergeCells>
  <printOptions horizontalCentered="1" verticalCentered="1"/>
  <pageMargins left="0.39370078740157483" right="0.59055118110236227" top="0.19685039370078741" bottom="0.39370078740157483" header="0" footer="0"/>
  <pageSetup paperSize="9" scale="90" orientation="portrait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ADA72-53B4-4384-94F9-128BBC953990}">
  <sheetPr>
    <tabColor rgb="FF9999FF"/>
    <pageSetUpPr fitToPage="1"/>
  </sheetPr>
  <dimension ref="A1:M46"/>
  <sheetViews>
    <sheetView rightToLeft="1" view="pageBreakPreview" zoomScale="60" zoomScaleNormal="100" workbookViewId="0">
      <selection sqref="A1:D1"/>
    </sheetView>
  </sheetViews>
  <sheetFormatPr defaultRowHeight="18"/>
  <cols>
    <col min="1" max="1" width="24.7109375" style="211" customWidth="1"/>
    <col min="2" max="4" width="25.42578125" style="211" customWidth="1"/>
    <col min="5" max="256" width="9.140625" style="211"/>
    <col min="257" max="260" width="23.7109375" style="211" customWidth="1"/>
    <col min="261" max="512" width="9.140625" style="211"/>
    <col min="513" max="516" width="23.7109375" style="211" customWidth="1"/>
    <col min="517" max="768" width="9.140625" style="211"/>
    <col min="769" max="772" width="23.7109375" style="211" customWidth="1"/>
    <col min="773" max="1024" width="9.140625" style="211"/>
    <col min="1025" max="1028" width="23.7109375" style="211" customWidth="1"/>
    <col min="1029" max="1280" width="9.140625" style="211"/>
    <col min="1281" max="1284" width="23.7109375" style="211" customWidth="1"/>
    <col min="1285" max="1536" width="9.140625" style="211"/>
    <col min="1537" max="1540" width="23.7109375" style="211" customWidth="1"/>
    <col min="1541" max="1792" width="9.140625" style="211"/>
    <col min="1793" max="1796" width="23.7109375" style="211" customWidth="1"/>
    <col min="1797" max="2048" width="9.140625" style="211"/>
    <col min="2049" max="2052" width="23.7109375" style="211" customWidth="1"/>
    <col min="2053" max="2304" width="9.140625" style="211"/>
    <col min="2305" max="2308" width="23.7109375" style="211" customWidth="1"/>
    <col min="2309" max="2560" width="9.140625" style="211"/>
    <col min="2561" max="2564" width="23.7109375" style="211" customWidth="1"/>
    <col min="2565" max="2816" width="9.140625" style="211"/>
    <col min="2817" max="2820" width="23.7109375" style="211" customWidth="1"/>
    <col min="2821" max="3072" width="9.140625" style="211"/>
    <col min="3073" max="3076" width="23.7109375" style="211" customWidth="1"/>
    <col min="3077" max="3328" width="9.140625" style="211"/>
    <col min="3329" max="3332" width="23.7109375" style="211" customWidth="1"/>
    <col min="3333" max="3584" width="9.140625" style="211"/>
    <col min="3585" max="3588" width="23.7109375" style="211" customWidth="1"/>
    <col min="3589" max="3840" width="9.140625" style="211"/>
    <col min="3841" max="3844" width="23.7109375" style="211" customWidth="1"/>
    <col min="3845" max="4096" width="9.140625" style="211"/>
    <col min="4097" max="4100" width="23.7109375" style="211" customWidth="1"/>
    <col min="4101" max="4352" width="9.140625" style="211"/>
    <col min="4353" max="4356" width="23.7109375" style="211" customWidth="1"/>
    <col min="4357" max="4608" width="9.140625" style="211"/>
    <col min="4609" max="4612" width="23.7109375" style="211" customWidth="1"/>
    <col min="4613" max="4864" width="9.140625" style="211"/>
    <col min="4865" max="4868" width="23.7109375" style="211" customWidth="1"/>
    <col min="4869" max="5120" width="9.140625" style="211"/>
    <col min="5121" max="5124" width="23.7109375" style="211" customWidth="1"/>
    <col min="5125" max="5376" width="9.140625" style="211"/>
    <col min="5377" max="5380" width="23.7109375" style="211" customWidth="1"/>
    <col min="5381" max="5632" width="9.140625" style="211"/>
    <col min="5633" max="5636" width="23.7109375" style="211" customWidth="1"/>
    <col min="5637" max="5888" width="9.140625" style="211"/>
    <col min="5889" max="5892" width="23.7109375" style="211" customWidth="1"/>
    <col min="5893" max="6144" width="9.140625" style="211"/>
    <col min="6145" max="6148" width="23.7109375" style="211" customWidth="1"/>
    <col min="6149" max="6400" width="9.140625" style="211"/>
    <col min="6401" max="6404" width="23.7109375" style="211" customWidth="1"/>
    <col min="6405" max="6656" width="9.140625" style="211"/>
    <col min="6657" max="6660" width="23.7109375" style="211" customWidth="1"/>
    <col min="6661" max="6912" width="9.140625" style="211"/>
    <col min="6913" max="6916" width="23.7109375" style="211" customWidth="1"/>
    <col min="6917" max="7168" width="9.140625" style="211"/>
    <col min="7169" max="7172" width="23.7109375" style="211" customWidth="1"/>
    <col min="7173" max="7424" width="9.140625" style="211"/>
    <col min="7425" max="7428" width="23.7109375" style="211" customWidth="1"/>
    <col min="7429" max="7680" width="9.140625" style="211"/>
    <col min="7681" max="7684" width="23.7109375" style="211" customWidth="1"/>
    <col min="7685" max="7936" width="9.140625" style="211"/>
    <col min="7937" max="7940" width="23.7109375" style="211" customWidth="1"/>
    <col min="7941" max="8192" width="9.140625" style="211"/>
    <col min="8193" max="8196" width="23.7109375" style="211" customWidth="1"/>
    <col min="8197" max="8448" width="9.140625" style="211"/>
    <col min="8449" max="8452" width="23.7109375" style="211" customWidth="1"/>
    <col min="8453" max="8704" width="9.140625" style="211"/>
    <col min="8705" max="8708" width="23.7109375" style="211" customWidth="1"/>
    <col min="8709" max="8960" width="9.140625" style="211"/>
    <col min="8961" max="8964" width="23.7109375" style="211" customWidth="1"/>
    <col min="8965" max="9216" width="9.140625" style="211"/>
    <col min="9217" max="9220" width="23.7109375" style="211" customWidth="1"/>
    <col min="9221" max="9472" width="9.140625" style="211"/>
    <col min="9473" max="9476" width="23.7109375" style="211" customWidth="1"/>
    <col min="9477" max="9728" width="9.140625" style="211"/>
    <col min="9729" max="9732" width="23.7109375" style="211" customWidth="1"/>
    <col min="9733" max="9984" width="9.140625" style="211"/>
    <col min="9985" max="9988" width="23.7109375" style="211" customWidth="1"/>
    <col min="9989" max="10240" width="9.140625" style="211"/>
    <col min="10241" max="10244" width="23.7109375" style="211" customWidth="1"/>
    <col min="10245" max="10496" width="9.140625" style="211"/>
    <col min="10497" max="10500" width="23.7109375" style="211" customWidth="1"/>
    <col min="10501" max="10752" width="9.140625" style="211"/>
    <col min="10753" max="10756" width="23.7109375" style="211" customWidth="1"/>
    <col min="10757" max="11008" width="9.140625" style="211"/>
    <col min="11009" max="11012" width="23.7109375" style="211" customWidth="1"/>
    <col min="11013" max="11264" width="9.140625" style="211"/>
    <col min="11265" max="11268" width="23.7109375" style="211" customWidth="1"/>
    <col min="11269" max="11520" width="9.140625" style="211"/>
    <col min="11521" max="11524" width="23.7109375" style="211" customWidth="1"/>
    <col min="11525" max="11776" width="9.140625" style="211"/>
    <col min="11777" max="11780" width="23.7109375" style="211" customWidth="1"/>
    <col min="11781" max="12032" width="9.140625" style="211"/>
    <col min="12033" max="12036" width="23.7109375" style="211" customWidth="1"/>
    <col min="12037" max="12288" width="9.140625" style="211"/>
    <col min="12289" max="12292" width="23.7109375" style="211" customWidth="1"/>
    <col min="12293" max="12544" width="9.140625" style="211"/>
    <col min="12545" max="12548" width="23.7109375" style="211" customWidth="1"/>
    <col min="12549" max="12800" width="9.140625" style="211"/>
    <col min="12801" max="12804" width="23.7109375" style="211" customWidth="1"/>
    <col min="12805" max="13056" width="9.140625" style="211"/>
    <col min="13057" max="13060" width="23.7109375" style="211" customWidth="1"/>
    <col min="13061" max="13312" width="9.140625" style="211"/>
    <col min="13313" max="13316" width="23.7109375" style="211" customWidth="1"/>
    <col min="13317" max="13568" width="9.140625" style="211"/>
    <col min="13569" max="13572" width="23.7109375" style="211" customWidth="1"/>
    <col min="13573" max="13824" width="9.140625" style="211"/>
    <col min="13825" max="13828" width="23.7109375" style="211" customWidth="1"/>
    <col min="13829" max="14080" width="9.140625" style="211"/>
    <col min="14081" max="14084" width="23.7109375" style="211" customWidth="1"/>
    <col min="14085" max="14336" width="9.140625" style="211"/>
    <col min="14337" max="14340" width="23.7109375" style="211" customWidth="1"/>
    <col min="14341" max="14592" width="9.140625" style="211"/>
    <col min="14593" max="14596" width="23.7109375" style="211" customWidth="1"/>
    <col min="14597" max="14848" width="9.140625" style="211"/>
    <col min="14849" max="14852" width="23.7109375" style="211" customWidth="1"/>
    <col min="14853" max="15104" width="9.140625" style="211"/>
    <col min="15105" max="15108" width="23.7109375" style="211" customWidth="1"/>
    <col min="15109" max="15360" width="9.140625" style="211"/>
    <col min="15361" max="15364" width="23.7109375" style="211" customWidth="1"/>
    <col min="15365" max="15616" width="9.140625" style="211"/>
    <col min="15617" max="15620" width="23.7109375" style="211" customWidth="1"/>
    <col min="15621" max="15872" width="9.140625" style="211"/>
    <col min="15873" max="15876" width="23.7109375" style="211" customWidth="1"/>
    <col min="15877" max="16128" width="9.140625" style="211"/>
    <col min="16129" max="16132" width="23.7109375" style="211" customWidth="1"/>
    <col min="16133" max="16384" width="9.140625" style="211"/>
  </cols>
  <sheetData>
    <row r="1" spans="1:13" s="210" customFormat="1" ht="34.5" customHeight="1" thickBot="1">
      <c r="A1" s="1106" t="s">
        <v>430</v>
      </c>
      <c r="B1" s="1106"/>
      <c r="C1" s="1106"/>
      <c r="D1" s="1106"/>
      <c r="E1" s="286"/>
      <c r="F1" s="286"/>
      <c r="G1" s="286"/>
      <c r="H1" s="286"/>
      <c r="I1" s="286"/>
      <c r="J1" s="286"/>
      <c r="K1" s="286"/>
      <c r="L1" s="286"/>
      <c r="M1" s="286"/>
    </row>
    <row r="2" spans="1:13" ht="41.25" customHeight="1" thickBot="1">
      <c r="A2" s="203" t="s">
        <v>34</v>
      </c>
      <c r="B2" s="203" t="s">
        <v>268</v>
      </c>
      <c r="C2" s="203" t="s">
        <v>269</v>
      </c>
      <c r="D2" s="203" t="s">
        <v>429</v>
      </c>
    </row>
    <row r="3" spans="1:13" ht="21" customHeight="1">
      <c r="A3" s="4">
        <v>1395</v>
      </c>
      <c r="B3" s="213">
        <v>12673056</v>
      </c>
      <c r="C3" s="213">
        <v>18522</v>
      </c>
      <c r="D3" s="212">
        <v>1.4615259334449402</v>
      </c>
    </row>
    <row r="4" spans="1:13" ht="21" customHeight="1">
      <c r="A4" s="4">
        <v>1396</v>
      </c>
      <c r="B4" s="213">
        <v>12829722</v>
      </c>
      <c r="C4" s="213">
        <v>18876</v>
      </c>
      <c r="D4" s="212">
        <v>1.4712711623837211</v>
      </c>
    </row>
    <row r="5" spans="1:13" ht="21" customHeight="1">
      <c r="A5" s="4">
        <v>1397</v>
      </c>
      <c r="B5" s="213">
        <v>12721924</v>
      </c>
      <c r="C5" s="213">
        <v>17619</v>
      </c>
      <c r="D5" s="212">
        <v>1.3849320275769608</v>
      </c>
      <c r="L5" s="306"/>
    </row>
    <row r="6" spans="1:13" ht="21" customHeight="1">
      <c r="A6" s="4">
        <v>1398</v>
      </c>
      <c r="B6" s="213">
        <v>13073229</v>
      </c>
      <c r="C6" s="213">
        <v>21562</v>
      </c>
      <c r="D6" s="212">
        <v>1.6493247383641791</v>
      </c>
      <c r="L6" s="306"/>
    </row>
    <row r="7" spans="1:13" ht="21" customHeight="1">
      <c r="A7" s="4">
        <v>1399</v>
      </c>
      <c r="B7" s="213">
        <v>13277261</v>
      </c>
      <c r="C7" s="213">
        <v>44491</v>
      </c>
      <c r="D7" s="212">
        <v>3.3509170302519475</v>
      </c>
      <c r="L7" s="306"/>
    </row>
    <row r="8" spans="1:13" ht="21" customHeight="1">
      <c r="A8" s="4">
        <v>1400</v>
      </c>
      <c r="B8" s="213">
        <v>13727393</v>
      </c>
      <c r="C8" s="213">
        <v>45904</v>
      </c>
      <c r="D8" s="235">
        <v>3.3439707015017346</v>
      </c>
      <c r="L8" s="306"/>
    </row>
    <row r="9" spans="1:13" ht="21" customHeight="1" thickBot="1">
      <c r="A9" s="4">
        <v>1401</v>
      </c>
      <c r="B9" s="213">
        <f>SUM(B10:B42)</f>
        <v>14132230</v>
      </c>
      <c r="C9" s="213">
        <f>SUM(C10:C42)</f>
        <v>38734</v>
      </c>
      <c r="D9" s="235">
        <f>C9/B9*1000</f>
        <v>2.7408271730646896</v>
      </c>
      <c r="L9" s="306"/>
    </row>
    <row r="10" spans="1:13" ht="21" customHeight="1" thickBot="1">
      <c r="A10" s="5" t="s">
        <v>259</v>
      </c>
      <c r="B10" s="214">
        <v>677818</v>
      </c>
      <c r="C10" s="93">
        <v>1845</v>
      </c>
      <c r="D10" s="234">
        <f>C10/B10*1000</f>
        <v>2.7219696142622354</v>
      </c>
      <c r="L10" s="306"/>
    </row>
    <row r="11" spans="1:13" ht="21" customHeight="1" thickBot="1">
      <c r="A11" s="11" t="s">
        <v>260</v>
      </c>
      <c r="B11" s="215">
        <v>361862</v>
      </c>
      <c r="C11" s="93">
        <v>925</v>
      </c>
      <c r="D11" s="234">
        <f t="shared" ref="D11:D42" si="0">C11/B11*1000</f>
        <v>2.5562230905704384</v>
      </c>
      <c r="L11" s="306"/>
    </row>
    <row r="12" spans="1:13" ht="21" customHeight="1" thickBot="1">
      <c r="A12" s="11" t="s">
        <v>13</v>
      </c>
      <c r="B12" s="215">
        <v>187410</v>
      </c>
      <c r="C12" s="93">
        <v>174</v>
      </c>
      <c r="D12" s="234">
        <f t="shared" si="0"/>
        <v>0.92844565391387868</v>
      </c>
      <c r="L12" s="306"/>
    </row>
    <row r="13" spans="1:13" ht="21" customHeight="1" thickBot="1">
      <c r="A13" s="11" t="s">
        <v>14</v>
      </c>
      <c r="B13" s="215">
        <v>1090315</v>
      </c>
      <c r="C13" s="93">
        <v>3409</v>
      </c>
      <c r="D13" s="234">
        <f t="shared" si="0"/>
        <v>3.1266193714660444</v>
      </c>
      <c r="L13" s="306"/>
    </row>
    <row r="14" spans="1:13" ht="21" customHeight="1" thickBot="1">
      <c r="A14" s="11" t="s">
        <v>33</v>
      </c>
      <c r="B14" s="215">
        <v>439032</v>
      </c>
      <c r="C14" s="93">
        <v>4221</v>
      </c>
      <c r="D14" s="234">
        <f t="shared" si="0"/>
        <v>9.6143333515552385</v>
      </c>
      <c r="L14" s="306"/>
    </row>
    <row r="15" spans="1:13" ht="21" customHeight="1" thickBot="1">
      <c r="A15" s="11" t="s">
        <v>15</v>
      </c>
      <c r="B15" s="215">
        <v>105203</v>
      </c>
      <c r="C15" s="93">
        <v>409</v>
      </c>
      <c r="D15" s="234">
        <f t="shared" si="0"/>
        <v>3.8877218330275749</v>
      </c>
      <c r="L15" s="306"/>
    </row>
    <row r="16" spans="1:13" ht="21" customHeight="1" thickBot="1">
      <c r="A16" s="11" t="s">
        <v>16</v>
      </c>
      <c r="B16" s="215">
        <v>333672</v>
      </c>
      <c r="C16" s="93">
        <v>2081</v>
      </c>
      <c r="D16" s="234">
        <f t="shared" si="0"/>
        <v>6.2366635498333691</v>
      </c>
      <c r="L16" s="306"/>
    </row>
    <row r="17" spans="1:12" ht="21" customHeight="1" thickBot="1">
      <c r="A17" s="11" t="s">
        <v>261</v>
      </c>
      <c r="B17" s="215">
        <v>144877</v>
      </c>
      <c r="C17" s="93">
        <v>636</v>
      </c>
      <c r="D17" s="234">
        <f t="shared" si="0"/>
        <v>4.3899307688591005</v>
      </c>
      <c r="L17" s="306"/>
    </row>
    <row r="18" spans="1:12" ht="21" customHeight="1" thickBot="1">
      <c r="A18" s="11" t="s">
        <v>31</v>
      </c>
      <c r="B18" s="215">
        <v>127569</v>
      </c>
      <c r="C18" s="93">
        <v>788</v>
      </c>
      <c r="D18" s="234">
        <f t="shared" si="0"/>
        <v>6.1770492831330497</v>
      </c>
      <c r="L18" s="306"/>
    </row>
    <row r="19" spans="1:12" ht="21" customHeight="1" thickBot="1">
      <c r="A19" s="11" t="s">
        <v>30</v>
      </c>
      <c r="B19" s="215">
        <v>930339</v>
      </c>
      <c r="C19" s="93">
        <v>1481</v>
      </c>
      <c r="D19" s="234">
        <f t="shared" si="0"/>
        <v>1.5918928476609064</v>
      </c>
      <c r="L19" s="306"/>
    </row>
    <row r="20" spans="1:12" ht="21" customHeight="1" thickBot="1">
      <c r="A20" s="11" t="s">
        <v>29</v>
      </c>
      <c r="B20" s="215">
        <v>101890</v>
      </c>
      <c r="C20" s="93">
        <v>105</v>
      </c>
      <c r="D20" s="234">
        <f t="shared" si="0"/>
        <v>1.0305231131612522</v>
      </c>
      <c r="L20" s="306"/>
    </row>
    <row r="21" spans="1:12" ht="21" customHeight="1" thickBot="1">
      <c r="A21" s="11" t="s">
        <v>17</v>
      </c>
      <c r="B21" s="215">
        <v>873414</v>
      </c>
      <c r="C21" s="93">
        <v>861</v>
      </c>
      <c r="D21" s="234">
        <f t="shared" si="0"/>
        <v>0.98578680900466442</v>
      </c>
      <c r="L21" s="306"/>
    </row>
    <row r="22" spans="1:12" ht="21" customHeight="1" thickBot="1">
      <c r="A22" s="11" t="s">
        <v>18</v>
      </c>
      <c r="B22" s="215">
        <v>186477</v>
      </c>
      <c r="C22" s="93">
        <v>1555</v>
      </c>
      <c r="D22" s="234">
        <f t="shared" si="0"/>
        <v>8.3388299897574498</v>
      </c>
      <c r="L22" s="306"/>
    </row>
    <row r="23" spans="1:12" ht="21" customHeight="1" thickBot="1">
      <c r="A23" s="11" t="s">
        <v>19</v>
      </c>
      <c r="B23" s="215">
        <v>162944</v>
      </c>
      <c r="C23" s="93">
        <v>829</v>
      </c>
      <c r="D23" s="234">
        <f t="shared" si="0"/>
        <v>5.0876374705420275</v>
      </c>
      <c r="L23" s="306"/>
    </row>
    <row r="24" spans="1:12" ht="21" customHeight="1" thickBot="1">
      <c r="A24" s="11" t="s">
        <v>262</v>
      </c>
      <c r="B24" s="215">
        <v>232181</v>
      </c>
      <c r="C24" s="93">
        <v>248</v>
      </c>
      <c r="D24" s="234">
        <f t="shared" si="0"/>
        <v>1.0681321899724783</v>
      </c>
      <c r="L24" s="306"/>
    </row>
    <row r="25" spans="1:12" ht="21" customHeight="1" thickBot="1">
      <c r="A25" s="11" t="s">
        <v>263</v>
      </c>
      <c r="B25" s="215">
        <v>1240200</v>
      </c>
      <c r="C25" s="93">
        <v>388</v>
      </c>
      <c r="D25" s="234">
        <f t="shared" si="0"/>
        <v>0.31285276568295434</v>
      </c>
      <c r="L25" s="306"/>
    </row>
    <row r="26" spans="1:12" ht="21" customHeight="1" thickBot="1">
      <c r="A26" s="11" t="s">
        <v>264</v>
      </c>
      <c r="B26" s="215">
        <v>645207</v>
      </c>
      <c r="C26" s="93">
        <v>3119</v>
      </c>
      <c r="D26" s="234">
        <f t="shared" si="0"/>
        <v>4.834107503483378</v>
      </c>
      <c r="L26" s="306"/>
    </row>
    <row r="27" spans="1:12" ht="21" customHeight="1" thickBot="1">
      <c r="A27" s="11" t="s">
        <v>265</v>
      </c>
      <c r="B27" s="215">
        <v>1300920</v>
      </c>
      <c r="C27" s="93">
        <v>1775</v>
      </c>
      <c r="D27" s="234">
        <f t="shared" si="0"/>
        <v>1.3644190265350675</v>
      </c>
      <c r="L27" s="306"/>
    </row>
    <row r="28" spans="1:12" ht="21" customHeight="1" thickBot="1">
      <c r="A28" s="11" t="s">
        <v>20</v>
      </c>
      <c r="B28" s="215">
        <v>765233</v>
      </c>
      <c r="C28" s="93">
        <v>1007</v>
      </c>
      <c r="D28" s="234">
        <f t="shared" si="0"/>
        <v>1.3159390669247144</v>
      </c>
      <c r="L28" s="306"/>
    </row>
    <row r="29" spans="1:12" ht="21" customHeight="1" thickBot="1">
      <c r="A29" s="11" t="s">
        <v>21</v>
      </c>
      <c r="B29" s="215">
        <v>242708</v>
      </c>
      <c r="C29" s="93">
        <v>3070</v>
      </c>
      <c r="D29" s="234">
        <f t="shared" si="0"/>
        <v>12.648944410567431</v>
      </c>
      <c r="L29" s="306"/>
    </row>
    <row r="30" spans="1:12" ht="21" customHeight="1" thickBot="1">
      <c r="A30" s="11" t="s">
        <v>22</v>
      </c>
      <c r="B30" s="215">
        <v>235916</v>
      </c>
      <c r="C30" s="93">
        <v>709</v>
      </c>
      <c r="D30" s="234">
        <f t="shared" si="0"/>
        <v>3.0053069736685938</v>
      </c>
      <c r="L30" s="306"/>
    </row>
    <row r="31" spans="1:12" ht="21" customHeight="1" thickBot="1">
      <c r="A31" s="11" t="s">
        <v>129</v>
      </c>
      <c r="B31" s="215">
        <v>205537</v>
      </c>
      <c r="C31" s="93">
        <v>366</v>
      </c>
      <c r="D31" s="234">
        <f t="shared" si="0"/>
        <v>1.7807012849268016</v>
      </c>
      <c r="L31" s="306"/>
    </row>
    <row r="32" spans="1:12" ht="21" customHeight="1" thickBot="1">
      <c r="A32" s="11" t="s">
        <v>130</v>
      </c>
      <c r="B32" s="215">
        <v>523588</v>
      </c>
      <c r="C32" s="93">
        <v>822</v>
      </c>
      <c r="D32" s="234">
        <f t="shared" si="0"/>
        <v>1.5699366677616753</v>
      </c>
      <c r="L32" s="306"/>
    </row>
    <row r="33" spans="1:12" ht="21" customHeight="1" thickBot="1">
      <c r="A33" s="11" t="s">
        <v>131</v>
      </c>
      <c r="B33" s="215">
        <v>233875</v>
      </c>
      <c r="C33" s="93">
        <v>475</v>
      </c>
      <c r="D33" s="234">
        <f t="shared" si="0"/>
        <v>2.030999465526456</v>
      </c>
      <c r="L33" s="306"/>
    </row>
    <row r="34" spans="1:12" ht="21" customHeight="1" thickBot="1">
      <c r="A34" s="11" t="s">
        <v>266</v>
      </c>
      <c r="B34" s="215">
        <v>100981</v>
      </c>
      <c r="C34" s="93">
        <v>314</v>
      </c>
      <c r="D34" s="234">
        <f t="shared" si="0"/>
        <v>3.1094958457531612</v>
      </c>
      <c r="L34" s="306"/>
    </row>
    <row r="35" spans="1:12" ht="21" customHeight="1" thickBot="1">
      <c r="A35" s="11" t="s">
        <v>132</v>
      </c>
      <c r="B35" s="215">
        <v>260320</v>
      </c>
      <c r="C35" s="93">
        <v>495</v>
      </c>
      <c r="D35" s="234">
        <f t="shared" si="0"/>
        <v>1.9015058389674249</v>
      </c>
      <c r="L35" s="306"/>
    </row>
    <row r="36" spans="1:12" ht="21" customHeight="1" thickBot="1">
      <c r="A36" s="11" t="s">
        <v>23</v>
      </c>
      <c r="B36" s="215">
        <v>397937</v>
      </c>
      <c r="C36" s="93">
        <v>1290</v>
      </c>
      <c r="D36" s="234">
        <f t="shared" si="0"/>
        <v>3.2417191666017486</v>
      </c>
      <c r="L36" s="306"/>
    </row>
    <row r="37" spans="1:12" ht="21" customHeight="1" thickBot="1">
      <c r="A37" s="11" t="s">
        <v>24</v>
      </c>
      <c r="B37" s="215">
        <v>213874</v>
      </c>
      <c r="C37" s="93">
        <v>195</v>
      </c>
      <c r="D37" s="234">
        <f t="shared" si="0"/>
        <v>0.9117517790848817</v>
      </c>
      <c r="L37" s="306"/>
    </row>
    <row r="38" spans="1:12" ht="21" customHeight="1" thickBot="1">
      <c r="A38" s="11" t="s">
        <v>25</v>
      </c>
      <c r="B38" s="215">
        <v>619022</v>
      </c>
      <c r="C38" s="93">
        <v>863</v>
      </c>
      <c r="D38" s="234">
        <f t="shared" si="0"/>
        <v>1.3941346188019166</v>
      </c>
      <c r="L38" s="306"/>
    </row>
    <row r="39" spans="1:12" ht="21" customHeight="1" thickBot="1">
      <c r="A39" s="11" t="s">
        <v>267</v>
      </c>
      <c r="B39" s="215">
        <v>301079</v>
      </c>
      <c r="C39" s="93">
        <v>1573</v>
      </c>
      <c r="D39" s="234">
        <f t="shared" si="0"/>
        <v>5.2245423958495936</v>
      </c>
    </row>
    <row r="40" spans="1:12" ht="21" customHeight="1" thickBot="1">
      <c r="A40" s="11" t="s">
        <v>26</v>
      </c>
      <c r="B40" s="215">
        <v>326871</v>
      </c>
      <c r="C40" s="93">
        <v>485</v>
      </c>
      <c r="D40" s="234">
        <f t="shared" si="0"/>
        <v>1.4837657669233428</v>
      </c>
    </row>
    <row r="41" spans="1:12" ht="21" customHeight="1" thickBot="1">
      <c r="A41" s="11" t="s">
        <v>27</v>
      </c>
      <c r="B41" s="215">
        <v>238922</v>
      </c>
      <c r="C41" s="93">
        <v>523</v>
      </c>
      <c r="D41" s="234">
        <f t="shared" si="0"/>
        <v>2.1889989201496722</v>
      </c>
    </row>
    <row r="42" spans="1:12" ht="21" customHeight="1" thickBot="1">
      <c r="A42" s="11" t="s">
        <v>12</v>
      </c>
      <c r="B42" s="215">
        <v>325037</v>
      </c>
      <c r="C42" s="93">
        <v>1698</v>
      </c>
      <c r="D42" s="234">
        <f t="shared" si="0"/>
        <v>5.2240206499567741</v>
      </c>
    </row>
    <row r="43" spans="1:12">
      <c r="A43" s="1105" t="s">
        <v>270</v>
      </c>
      <c r="B43" s="1105"/>
      <c r="C43" s="1105"/>
      <c r="D43" s="1105"/>
    </row>
    <row r="44" spans="1:12" ht="21" customHeight="1"/>
    <row r="45" spans="1:12" ht="21" customHeight="1"/>
    <row r="46" spans="1:12">
      <c r="D46" s="210"/>
    </row>
  </sheetData>
  <mergeCells count="2">
    <mergeCell ref="A43:D43"/>
    <mergeCell ref="A1:D1"/>
  </mergeCells>
  <printOptions horizontalCentered="1" verticalCentered="1"/>
  <pageMargins left="0.39370078740157483" right="0.59055118110236227" top="0.19685039370078741" bottom="0.39370078740157483" header="0" footer="0"/>
  <pageSetup paperSize="9" scale="86" orientation="portrait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83FE9-481B-4EED-ABA4-57347B5BD9A1}">
  <sheetPr>
    <tabColor rgb="FF9999FF"/>
    <pageSetUpPr fitToPage="1"/>
  </sheetPr>
  <dimension ref="A1:L43"/>
  <sheetViews>
    <sheetView rightToLeft="1" view="pageBreakPreview" zoomScale="60" zoomScaleNormal="100" workbookViewId="0">
      <selection sqref="A1:G1"/>
    </sheetView>
  </sheetViews>
  <sheetFormatPr defaultColWidth="10.140625" defaultRowHeight="21"/>
  <cols>
    <col min="1" max="1" width="22.140625" style="209" customWidth="1"/>
    <col min="2" max="3" width="11.140625" style="202" customWidth="1"/>
    <col min="4" max="4" width="14.5703125" style="202" customWidth="1"/>
    <col min="5" max="6" width="11.140625" style="202" customWidth="1"/>
    <col min="7" max="7" width="15" style="202" customWidth="1"/>
    <col min="8" max="8" width="19.28515625" style="202" customWidth="1"/>
    <col min="9" max="256" width="10.140625" style="202"/>
    <col min="257" max="257" width="20.28515625" style="202" bestFit="1" customWidth="1"/>
    <col min="258" max="259" width="11.140625" style="202" customWidth="1"/>
    <col min="260" max="260" width="14.5703125" style="202" customWidth="1"/>
    <col min="261" max="262" width="11.140625" style="202" customWidth="1"/>
    <col min="263" max="263" width="15" style="202" customWidth="1"/>
    <col min="264" max="264" width="19.28515625" style="202" customWidth="1"/>
    <col min="265" max="512" width="10.140625" style="202"/>
    <col min="513" max="513" width="20.28515625" style="202" bestFit="1" customWidth="1"/>
    <col min="514" max="515" width="11.140625" style="202" customWidth="1"/>
    <col min="516" max="516" width="14.5703125" style="202" customWidth="1"/>
    <col min="517" max="518" width="11.140625" style="202" customWidth="1"/>
    <col min="519" max="519" width="15" style="202" customWidth="1"/>
    <col min="520" max="520" width="19.28515625" style="202" customWidth="1"/>
    <col min="521" max="768" width="10.140625" style="202"/>
    <col min="769" max="769" width="20.28515625" style="202" bestFit="1" customWidth="1"/>
    <col min="770" max="771" width="11.140625" style="202" customWidth="1"/>
    <col min="772" max="772" width="14.5703125" style="202" customWidth="1"/>
    <col min="773" max="774" width="11.140625" style="202" customWidth="1"/>
    <col min="775" max="775" width="15" style="202" customWidth="1"/>
    <col min="776" max="776" width="19.28515625" style="202" customWidth="1"/>
    <col min="777" max="1024" width="10.140625" style="202"/>
    <col min="1025" max="1025" width="20.28515625" style="202" bestFit="1" customWidth="1"/>
    <col min="1026" max="1027" width="11.140625" style="202" customWidth="1"/>
    <col min="1028" max="1028" width="14.5703125" style="202" customWidth="1"/>
    <col min="1029" max="1030" width="11.140625" style="202" customWidth="1"/>
    <col min="1031" max="1031" width="15" style="202" customWidth="1"/>
    <col min="1032" max="1032" width="19.28515625" style="202" customWidth="1"/>
    <col min="1033" max="1280" width="10.140625" style="202"/>
    <col min="1281" max="1281" width="20.28515625" style="202" bestFit="1" customWidth="1"/>
    <col min="1282" max="1283" width="11.140625" style="202" customWidth="1"/>
    <col min="1284" max="1284" width="14.5703125" style="202" customWidth="1"/>
    <col min="1285" max="1286" width="11.140625" style="202" customWidth="1"/>
    <col min="1287" max="1287" width="15" style="202" customWidth="1"/>
    <col min="1288" max="1288" width="19.28515625" style="202" customWidth="1"/>
    <col min="1289" max="1536" width="10.140625" style="202"/>
    <col min="1537" max="1537" width="20.28515625" style="202" bestFit="1" customWidth="1"/>
    <col min="1538" max="1539" width="11.140625" style="202" customWidth="1"/>
    <col min="1540" max="1540" width="14.5703125" style="202" customWidth="1"/>
    <col min="1541" max="1542" width="11.140625" style="202" customWidth="1"/>
    <col min="1543" max="1543" width="15" style="202" customWidth="1"/>
    <col min="1544" max="1544" width="19.28515625" style="202" customWidth="1"/>
    <col min="1545" max="1792" width="10.140625" style="202"/>
    <col min="1793" max="1793" width="20.28515625" style="202" bestFit="1" customWidth="1"/>
    <col min="1794" max="1795" width="11.140625" style="202" customWidth="1"/>
    <col min="1796" max="1796" width="14.5703125" style="202" customWidth="1"/>
    <col min="1797" max="1798" width="11.140625" style="202" customWidth="1"/>
    <col min="1799" max="1799" width="15" style="202" customWidth="1"/>
    <col min="1800" max="1800" width="19.28515625" style="202" customWidth="1"/>
    <col min="1801" max="2048" width="10.140625" style="202"/>
    <col min="2049" max="2049" width="20.28515625" style="202" bestFit="1" customWidth="1"/>
    <col min="2050" max="2051" width="11.140625" style="202" customWidth="1"/>
    <col min="2052" max="2052" width="14.5703125" style="202" customWidth="1"/>
    <col min="2053" max="2054" width="11.140625" style="202" customWidth="1"/>
    <col min="2055" max="2055" width="15" style="202" customWidth="1"/>
    <col min="2056" max="2056" width="19.28515625" style="202" customWidth="1"/>
    <col min="2057" max="2304" width="10.140625" style="202"/>
    <col min="2305" max="2305" width="20.28515625" style="202" bestFit="1" customWidth="1"/>
    <col min="2306" max="2307" width="11.140625" style="202" customWidth="1"/>
    <col min="2308" max="2308" width="14.5703125" style="202" customWidth="1"/>
    <col min="2309" max="2310" width="11.140625" style="202" customWidth="1"/>
    <col min="2311" max="2311" width="15" style="202" customWidth="1"/>
    <col min="2312" max="2312" width="19.28515625" style="202" customWidth="1"/>
    <col min="2313" max="2560" width="10.140625" style="202"/>
    <col min="2561" max="2561" width="20.28515625" style="202" bestFit="1" customWidth="1"/>
    <col min="2562" max="2563" width="11.140625" style="202" customWidth="1"/>
    <col min="2564" max="2564" width="14.5703125" style="202" customWidth="1"/>
    <col min="2565" max="2566" width="11.140625" style="202" customWidth="1"/>
    <col min="2567" max="2567" width="15" style="202" customWidth="1"/>
    <col min="2568" max="2568" width="19.28515625" style="202" customWidth="1"/>
    <col min="2569" max="2816" width="10.140625" style="202"/>
    <col min="2817" max="2817" width="20.28515625" style="202" bestFit="1" customWidth="1"/>
    <col min="2818" max="2819" width="11.140625" style="202" customWidth="1"/>
    <col min="2820" max="2820" width="14.5703125" style="202" customWidth="1"/>
    <col min="2821" max="2822" width="11.140625" style="202" customWidth="1"/>
    <col min="2823" max="2823" width="15" style="202" customWidth="1"/>
    <col min="2824" max="2824" width="19.28515625" style="202" customWidth="1"/>
    <col min="2825" max="3072" width="10.140625" style="202"/>
    <col min="3073" max="3073" width="20.28515625" style="202" bestFit="1" customWidth="1"/>
    <col min="3074" max="3075" width="11.140625" style="202" customWidth="1"/>
    <col min="3076" max="3076" width="14.5703125" style="202" customWidth="1"/>
    <col min="3077" max="3078" width="11.140625" style="202" customWidth="1"/>
    <col min="3079" max="3079" width="15" style="202" customWidth="1"/>
    <col min="3080" max="3080" width="19.28515625" style="202" customWidth="1"/>
    <col min="3081" max="3328" width="10.140625" style="202"/>
    <col min="3329" max="3329" width="20.28515625" style="202" bestFit="1" customWidth="1"/>
    <col min="3330" max="3331" width="11.140625" style="202" customWidth="1"/>
    <col min="3332" max="3332" width="14.5703125" style="202" customWidth="1"/>
    <col min="3333" max="3334" width="11.140625" style="202" customWidth="1"/>
    <col min="3335" max="3335" width="15" style="202" customWidth="1"/>
    <col min="3336" max="3336" width="19.28515625" style="202" customWidth="1"/>
    <col min="3337" max="3584" width="10.140625" style="202"/>
    <col min="3585" max="3585" width="20.28515625" style="202" bestFit="1" customWidth="1"/>
    <col min="3586" max="3587" width="11.140625" style="202" customWidth="1"/>
    <col min="3588" max="3588" width="14.5703125" style="202" customWidth="1"/>
    <col min="3589" max="3590" width="11.140625" style="202" customWidth="1"/>
    <col min="3591" max="3591" width="15" style="202" customWidth="1"/>
    <col min="3592" max="3592" width="19.28515625" style="202" customWidth="1"/>
    <col min="3593" max="3840" width="10.140625" style="202"/>
    <col min="3841" max="3841" width="20.28515625" style="202" bestFit="1" customWidth="1"/>
    <col min="3842" max="3843" width="11.140625" style="202" customWidth="1"/>
    <col min="3844" max="3844" width="14.5703125" style="202" customWidth="1"/>
    <col min="3845" max="3846" width="11.140625" style="202" customWidth="1"/>
    <col min="3847" max="3847" width="15" style="202" customWidth="1"/>
    <col min="3848" max="3848" width="19.28515625" style="202" customWidth="1"/>
    <col min="3849" max="4096" width="10.140625" style="202"/>
    <col min="4097" max="4097" width="20.28515625" style="202" bestFit="1" customWidth="1"/>
    <col min="4098" max="4099" width="11.140625" style="202" customWidth="1"/>
    <col min="4100" max="4100" width="14.5703125" style="202" customWidth="1"/>
    <col min="4101" max="4102" width="11.140625" style="202" customWidth="1"/>
    <col min="4103" max="4103" width="15" style="202" customWidth="1"/>
    <col min="4104" max="4104" width="19.28515625" style="202" customWidth="1"/>
    <col min="4105" max="4352" width="10.140625" style="202"/>
    <col min="4353" max="4353" width="20.28515625" style="202" bestFit="1" customWidth="1"/>
    <col min="4354" max="4355" width="11.140625" style="202" customWidth="1"/>
    <col min="4356" max="4356" width="14.5703125" style="202" customWidth="1"/>
    <col min="4357" max="4358" width="11.140625" style="202" customWidth="1"/>
    <col min="4359" max="4359" width="15" style="202" customWidth="1"/>
    <col min="4360" max="4360" width="19.28515625" style="202" customWidth="1"/>
    <col min="4361" max="4608" width="10.140625" style="202"/>
    <col min="4609" max="4609" width="20.28515625" style="202" bestFit="1" customWidth="1"/>
    <col min="4610" max="4611" width="11.140625" style="202" customWidth="1"/>
    <col min="4612" max="4612" width="14.5703125" style="202" customWidth="1"/>
    <col min="4613" max="4614" width="11.140625" style="202" customWidth="1"/>
    <col min="4615" max="4615" width="15" style="202" customWidth="1"/>
    <col min="4616" max="4616" width="19.28515625" style="202" customWidth="1"/>
    <col min="4617" max="4864" width="10.140625" style="202"/>
    <col min="4865" max="4865" width="20.28515625" style="202" bestFit="1" customWidth="1"/>
    <col min="4866" max="4867" width="11.140625" style="202" customWidth="1"/>
    <col min="4868" max="4868" width="14.5703125" style="202" customWidth="1"/>
    <col min="4869" max="4870" width="11.140625" style="202" customWidth="1"/>
    <col min="4871" max="4871" width="15" style="202" customWidth="1"/>
    <col min="4872" max="4872" width="19.28515625" style="202" customWidth="1"/>
    <col min="4873" max="5120" width="10.140625" style="202"/>
    <col min="5121" max="5121" width="20.28515625" style="202" bestFit="1" customWidth="1"/>
    <col min="5122" max="5123" width="11.140625" style="202" customWidth="1"/>
    <col min="5124" max="5124" width="14.5703125" style="202" customWidth="1"/>
    <col min="5125" max="5126" width="11.140625" style="202" customWidth="1"/>
    <col min="5127" max="5127" width="15" style="202" customWidth="1"/>
    <col min="5128" max="5128" width="19.28515625" style="202" customWidth="1"/>
    <col min="5129" max="5376" width="10.140625" style="202"/>
    <col min="5377" max="5377" width="20.28515625" style="202" bestFit="1" customWidth="1"/>
    <col min="5378" max="5379" width="11.140625" style="202" customWidth="1"/>
    <col min="5380" max="5380" width="14.5703125" style="202" customWidth="1"/>
    <col min="5381" max="5382" width="11.140625" style="202" customWidth="1"/>
    <col min="5383" max="5383" width="15" style="202" customWidth="1"/>
    <col min="5384" max="5384" width="19.28515625" style="202" customWidth="1"/>
    <col min="5385" max="5632" width="10.140625" style="202"/>
    <col min="5633" max="5633" width="20.28515625" style="202" bestFit="1" customWidth="1"/>
    <col min="5634" max="5635" width="11.140625" style="202" customWidth="1"/>
    <col min="5636" max="5636" width="14.5703125" style="202" customWidth="1"/>
    <col min="5637" max="5638" width="11.140625" style="202" customWidth="1"/>
    <col min="5639" max="5639" width="15" style="202" customWidth="1"/>
    <col min="5640" max="5640" width="19.28515625" style="202" customWidth="1"/>
    <col min="5641" max="5888" width="10.140625" style="202"/>
    <col min="5889" max="5889" width="20.28515625" style="202" bestFit="1" customWidth="1"/>
    <col min="5890" max="5891" width="11.140625" style="202" customWidth="1"/>
    <col min="5892" max="5892" width="14.5703125" style="202" customWidth="1"/>
    <col min="5893" max="5894" width="11.140625" style="202" customWidth="1"/>
    <col min="5895" max="5895" width="15" style="202" customWidth="1"/>
    <col min="5896" max="5896" width="19.28515625" style="202" customWidth="1"/>
    <col min="5897" max="6144" width="10.140625" style="202"/>
    <col min="6145" max="6145" width="20.28515625" style="202" bestFit="1" customWidth="1"/>
    <col min="6146" max="6147" width="11.140625" style="202" customWidth="1"/>
    <col min="6148" max="6148" width="14.5703125" style="202" customWidth="1"/>
    <col min="6149" max="6150" width="11.140625" style="202" customWidth="1"/>
    <col min="6151" max="6151" width="15" style="202" customWidth="1"/>
    <col min="6152" max="6152" width="19.28515625" style="202" customWidth="1"/>
    <col min="6153" max="6400" width="10.140625" style="202"/>
    <col min="6401" max="6401" width="20.28515625" style="202" bestFit="1" customWidth="1"/>
    <col min="6402" max="6403" width="11.140625" style="202" customWidth="1"/>
    <col min="6404" max="6404" width="14.5703125" style="202" customWidth="1"/>
    <col min="6405" max="6406" width="11.140625" style="202" customWidth="1"/>
    <col min="6407" max="6407" width="15" style="202" customWidth="1"/>
    <col min="6408" max="6408" width="19.28515625" style="202" customWidth="1"/>
    <col min="6409" max="6656" width="10.140625" style="202"/>
    <col min="6657" max="6657" width="20.28515625" style="202" bestFit="1" customWidth="1"/>
    <col min="6658" max="6659" width="11.140625" style="202" customWidth="1"/>
    <col min="6660" max="6660" width="14.5703125" style="202" customWidth="1"/>
    <col min="6661" max="6662" width="11.140625" style="202" customWidth="1"/>
    <col min="6663" max="6663" width="15" style="202" customWidth="1"/>
    <col min="6664" max="6664" width="19.28515625" style="202" customWidth="1"/>
    <col min="6665" max="6912" width="10.140625" style="202"/>
    <col min="6913" max="6913" width="20.28515625" style="202" bestFit="1" customWidth="1"/>
    <col min="6914" max="6915" width="11.140625" style="202" customWidth="1"/>
    <col min="6916" max="6916" width="14.5703125" style="202" customWidth="1"/>
    <col min="6917" max="6918" width="11.140625" style="202" customWidth="1"/>
    <col min="6919" max="6919" width="15" style="202" customWidth="1"/>
    <col min="6920" max="6920" width="19.28515625" style="202" customWidth="1"/>
    <col min="6921" max="7168" width="10.140625" style="202"/>
    <col min="7169" max="7169" width="20.28515625" style="202" bestFit="1" customWidth="1"/>
    <col min="7170" max="7171" width="11.140625" style="202" customWidth="1"/>
    <col min="7172" max="7172" width="14.5703125" style="202" customWidth="1"/>
    <col min="7173" max="7174" width="11.140625" style="202" customWidth="1"/>
    <col min="7175" max="7175" width="15" style="202" customWidth="1"/>
    <col min="7176" max="7176" width="19.28515625" style="202" customWidth="1"/>
    <col min="7177" max="7424" width="10.140625" style="202"/>
    <col min="7425" max="7425" width="20.28515625" style="202" bestFit="1" customWidth="1"/>
    <col min="7426" max="7427" width="11.140625" style="202" customWidth="1"/>
    <col min="7428" max="7428" width="14.5703125" style="202" customWidth="1"/>
    <col min="7429" max="7430" width="11.140625" style="202" customWidth="1"/>
    <col min="7431" max="7431" width="15" style="202" customWidth="1"/>
    <col min="7432" max="7432" width="19.28515625" style="202" customWidth="1"/>
    <col min="7433" max="7680" width="10.140625" style="202"/>
    <col min="7681" max="7681" width="20.28515625" style="202" bestFit="1" customWidth="1"/>
    <col min="7682" max="7683" width="11.140625" style="202" customWidth="1"/>
    <col min="7684" max="7684" width="14.5703125" style="202" customWidth="1"/>
    <col min="7685" max="7686" width="11.140625" style="202" customWidth="1"/>
    <col min="7687" max="7687" width="15" style="202" customWidth="1"/>
    <col min="7688" max="7688" width="19.28515625" style="202" customWidth="1"/>
    <col min="7689" max="7936" width="10.140625" style="202"/>
    <col min="7937" max="7937" width="20.28515625" style="202" bestFit="1" customWidth="1"/>
    <col min="7938" max="7939" width="11.140625" style="202" customWidth="1"/>
    <col min="7940" max="7940" width="14.5703125" style="202" customWidth="1"/>
    <col min="7941" max="7942" width="11.140625" style="202" customWidth="1"/>
    <col min="7943" max="7943" width="15" style="202" customWidth="1"/>
    <col min="7944" max="7944" width="19.28515625" style="202" customWidth="1"/>
    <col min="7945" max="8192" width="10.140625" style="202"/>
    <col min="8193" max="8193" width="20.28515625" style="202" bestFit="1" customWidth="1"/>
    <col min="8194" max="8195" width="11.140625" style="202" customWidth="1"/>
    <col min="8196" max="8196" width="14.5703125" style="202" customWidth="1"/>
    <col min="8197" max="8198" width="11.140625" style="202" customWidth="1"/>
    <col min="8199" max="8199" width="15" style="202" customWidth="1"/>
    <col min="8200" max="8200" width="19.28515625" style="202" customWidth="1"/>
    <col min="8201" max="8448" width="10.140625" style="202"/>
    <col min="8449" max="8449" width="20.28515625" style="202" bestFit="1" customWidth="1"/>
    <col min="8450" max="8451" width="11.140625" style="202" customWidth="1"/>
    <col min="8452" max="8452" width="14.5703125" style="202" customWidth="1"/>
    <col min="8453" max="8454" width="11.140625" style="202" customWidth="1"/>
    <col min="8455" max="8455" width="15" style="202" customWidth="1"/>
    <col min="8456" max="8456" width="19.28515625" style="202" customWidth="1"/>
    <col min="8457" max="8704" width="10.140625" style="202"/>
    <col min="8705" max="8705" width="20.28515625" style="202" bestFit="1" customWidth="1"/>
    <col min="8706" max="8707" width="11.140625" style="202" customWidth="1"/>
    <col min="8708" max="8708" width="14.5703125" style="202" customWidth="1"/>
    <col min="8709" max="8710" width="11.140625" style="202" customWidth="1"/>
    <col min="8711" max="8711" width="15" style="202" customWidth="1"/>
    <col min="8712" max="8712" width="19.28515625" style="202" customWidth="1"/>
    <col min="8713" max="8960" width="10.140625" style="202"/>
    <col min="8961" max="8961" width="20.28515625" style="202" bestFit="1" customWidth="1"/>
    <col min="8962" max="8963" width="11.140625" style="202" customWidth="1"/>
    <col min="8964" max="8964" width="14.5703125" style="202" customWidth="1"/>
    <col min="8965" max="8966" width="11.140625" style="202" customWidth="1"/>
    <col min="8967" max="8967" width="15" style="202" customWidth="1"/>
    <col min="8968" max="8968" width="19.28515625" style="202" customWidth="1"/>
    <col min="8969" max="9216" width="10.140625" style="202"/>
    <col min="9217" max="9217" width="20.28515625" style="202" bestFit="1" customWidth="1"/>
    <col min="9218" max="9219" width="11.140625" style="202" customWidth="1"/>
    <col min="9220" max="9220" width="14.5703125" style="202" customWidth="1"/>
    <col min="9221" max="9222" width="11.140625" style="202" customWidth="1"/>
    <col min="9223" max="9223" width="15" style="202" customWidth="1"/>
    <col min="9224" max="9224" width="19.28515625" style="202" customWidth="1"/>
    <col min="9225" max="9472" width="10.140625" style="202"/>
    <col min="9473" max="9473" width="20.28515625" style="202" bestFit="1" customWidth="1"/>
    <col min="9474" max="9475" width="11.140625" style="202" customWidth="1"/>
    <col min="9476" max="9476" width="14.5703125" style="202" customWidth="1"/>
    <col min="9477" max="9478" width="11.140625" style="202" customWidth="1"/>
    <col min="9479" max="9479" width="15" style="202" customWidth="1"/>
    <col min="9480" max="9480" width="19.28515625" style="202" customWidth="1"/>
    <col min="9481" max="9728" width="10.140625" style="202"/>
    <col min="9729" max="9729" width="20.28515625" style="202" bestFit="1" customWidth="1"/>
    <col min="9730" max="9731" width="11.140625" style="202" customWidth="1"/>
    <col min="9732" max="9732" width="14.5703125" style="202" customWidth="1"/>
    <col min="9733" max="9734" width="11.140625" style="202" customWidth="1"/>
    <col min="9735" max="9735" width="15" style="202" customWidth="1"/>
    <col min="9736" max="9736" width="19.28515625" style="202" customWidth="1"/>
    <col min="9737" max="9984" width="10.140625" style="202"/>
    <col min="9985" max="9985" width="20.28515625" style="202" bestFit="1" customWidth="1"/>
    <col min="9986" max="9987" width="11.140625" style="202" customWidth="1"/>
    <col min="9988" max="9988" width="14.5703125" style="202" customWidth="1"/>
    <col min="9989" max="9990" width="11.140625" style="202" customWidth="1"/>
    <col min="9991" max="9991" width="15" style="202" customWidth="1"/>
    <col min="9992" max="9992" width="19.28515625" style="202" customWidth="1"/>
    <col min="9993" max="10240" width="10.140625" style="202"/>
    <col min="10241" max="10241" width="20.28515625" style="202" bestFit="1" customWidth="1"/>
    <col min="10242" max="10243" width="11.140625" style="202" customWidth="1"/>
    <col min="10244" max="10244" width="14.5703125" style="202" customWidth="1"/>
    <col min="10245" max="10246" width="11.140625" style="202" customWidth="1"/>
    <col min="10247" max="10247" width="15" style="202" customWidth="1"/>
    <col min="10248" max="10248" width="19.28515625" style="202" customWidth="1"/>
    <col min="10249" max="10496" width="10.140625" style="202"/>
    <col min="10497" max="10497" width="20.28515625" style="202" bestFit="1" customWidth="1"/>
    <col min="10498" max="10499" width="11.140625" style="202" customWidth="1"/>
    <col min="10500" max="10500" width="14.5703125" style="202" customWidth="1"/>
    <col min="10501" max="10502" width="11.140625" style="202" customWidth="1"/>
    <col min="10503" max="10503" width="15" style="202" customWidth="1"/>
    <col min="10504" max="10504" width="19.28515625" style="202" customWidth="1"/>
    <col min="10505" max="10752" width="10.140625" style="202"/>
    <col min="10753" max="10753" width="20.28515625" style="202" bestFit="1" customWidth="1"/>
    <col min="10754" max="10755" width="11.140625" style="202" customWidth="1"/>
    <col min="10756" max="10756" width="14.5703125" style="202" customWidth="1"/>
    <col min="10757" max="10758" width="11.140625" style="202" customWidth="1"/>
    <col min="10759" max="10759" width="15" style="202" customWidth="1"/>
    <col min="10760" max="10760" width="19.28515625" style="202" customWidth="1"/>
    <col min="10761" max="11008" width="10.140625" style="202"/>
    <col min="11009" max="11009" width="20.28515625" style="202" bestFit="1" customWidth="1"/>
    <col min="11010" max="11011" width="11.140625" style="202" customWidth="1"/>
    <col min="11012" max="11012" width="14.5703125" style="202" customWidth="1"/>
    <col min="11013" max="11014" width="11.140625" style="202" customWidth="1"/>
    <col min="11015" max="11015" width="15" style="202" customWidth="1"/>
    <col min="11016" max="11016" width="19.28515625" style="202" customWidth="1"/>
    <col min="11017" max="11264" width="10.140625" style="202"/>
    <col min="11265" max="11265" width="20.28515625" style="202" bestFit="1" customWidth="1"/>
    <col min="11266" max="11267" width="11.140625" style="202" customWidth="1"/>
    <col min="11268" max="11268" width="14.5703125" style="202" customWidth="1"/>
    <col min="11269" max="11270" width="11.140625" style="202" customWidth="1"/>
    <col min="11271" max="11271" width="15" style="202" customWidth="1"/>
    <col min="11272" max="11272" width="19.28515625" style="202" customWidth="1"/>
    <col min="11273" max="11520" width="10.140625" style="202"/>
    <col min="11521" max="11521" width="20.28515625" style="202" bestFit="1" customWidth="1"/>
    <col min="11522" max="11523" width="11.140625" style="202" customWidth="1"/>
    <col min="11524" max="11524" width="14.5703125" style="202" customWidth="1"/>
    <col min="11525" max="11526" width="11.140625" style="202" customWidth="1"/>
    <col min="11527" max="11527" width="15" style="202" customWidth="1"/>
    <col min="11528" max="11528" width="19.28515625" style="202" customWidth="1"/>
    <col min="11529" max="11776" width="10.140625" style="202"/>
    <col min="11777" max="11777" width="20.28515625" style="202" bestFit="1" customWidth="1"/>
    <col min="11778" max="11779" width="11.140625" style="202" customWidth="1"/>
    <col min="11780" max="11780" width="14.5703125" style="202" customWidth="1"/>
    <col min="11781" max="11782" width="11.140625" style="202" customWidth="1"/>
    <col min="11783" max="11783" width="15" style="202" customWidth="1"/>
    <col min="11784" max="11784" width="19.28515625" style="202" customWidth="1"/>
    <col min="11785" max="12032" width="10.140625" style="202"/>
    <col min="12033" max="12033" width="20.28515625" style="202" bestFit="1" customWidth="1"/>
    <col min="12034" max="12035" width="11.140625" style="202" customWidth="1"/>
    <col min="12036" max="12036" width="14.5703125" style="202" customWidth="1"/>
    <col min="12037" max="12038" width="11.140625" style="202" customWidth="1"/>
    <col min="12039" max="12039" width="15" style="202" customWidth="1"/>
    <col min="12040" max="12040" width="19.28515625" style="202" customWidth="1"/>
    <col min="12041" max="12288" width="10.140625" style="202"/>
    <col min="12289" max="12289" width="20.28515625" style="202" bestFit="1" customWidth="1"/>
    <col min="12290" max="12291" width="11.140625" style="202" customWidth="1"/>
    <col min="12292" max="12292" width="14.5703125" style="202" customWidth="1"/>
    <col min="12293" max="12294" width="11.140625" style="202" customWidth="1"/>
    <col min="12295" max="12295" width="15" style="202" customWidth="1"/>
    <col min="12296" max="12296" width="19.28515625" style="202" customWidth="1"/>
    <col min="12297" max="12544" width="10.140625" style="202"/>
    <col min="12545" max="12545" width="20.28515625" style="202" bestFit="1" customWidth="1"/>
    <col min="12546" max="12547" width="11.140625" style="202" customWidth="1"/>
    <col min="12548" max="12548" width="14.5703125" style="202" customWidth="1"/>
    <col min="12549" max="12550" width="11.140625" style="202" customWidth="1"/>
    <col min="12551" max="12551" width="15" style="202" customWidth="1"/>
    <col min="12552" max="12552" width="19.28515625" style="202" customWidth="1"/>
    <col min="12553" max="12800" width="10.140625" style="202"/>
    <col min="12801" max="12801" width="20.28515625" style="202" bestFit="1" customWidth="1"/>
    <col min="12802" max="12803" width="11.140625" style="202" customWidth="1"/>
    <col min="12804" max="12804" width="14.5703125" style="202" customWidth="1"/>
    <col min="12805" max="12806" width="11.140625" style="202" customWidth="1"/>
    <col min="12807" max="12807" width="15" style="202" customWidth="1"/>
    <col min="12808" max="12808" width="19.28515625" style="202" customWidth="1"/>
    <col min="12809" max="13056" width="10.140625" style="202"/>
    <col min="13057" max="13057" width="20.28515625" style="202" bestFit="1" customWidth="1"/>
    <col min="13058" max="13059" width="11.140625" style="202" customWidth="1"/>
    <col min="13060" max="13060" width="14.5703125" style="202" customWidth="1"/>
    <col min="13061" max="13062" width="11.140625" style="202" customWidth="1"/>
    <col min="13063" max="13063" width="15" style="202" customWidth="1"/>
    <col min="13064" max="13064" width="19.28515625" style="202" customWidth="1"/>
    <col min="13065" max="13312" width="10.140625" style="202"/>
    <col min="13313" max="13313" width="20.28515625" style="202" bestFit="1" customWidth="1"/>
    <col min="13314" max="13315" width="11.140625" style="202" customWidth="1"/>
    <col min="13316" max="13316" width="14.5703125" style="202" customWidth="1"/>
    <col min="13317" max="13318" width="11.140625" style="202" customWidth="1"/>
    <col min="13319" max="13319" width="15" style="202" customWidth="1"/>
    <col min="13320" max="13320" width="19.28515625" style="202" customWidth="1"/>
    <col min="13321" max="13568" width="10.140625" style="202"/>
    <col min="13569" max="13569" width="20.28515625" style="202" bestFit="1" customWidth="1"/>
    <col min="13570" max="13571" width="11.140625" style="202" customWidth="1"/>
    <col min="13572" max="13572" width="14.5703125" style="202" customWidth="1"/>
    <col min="13573" max="13574" width="11.140625" style="202" customWidth="1"/>
    <col min="13575" max="13575" width="15" style="202" customWidth="1"/>
    <col min="13576" max="13576" width="19.28515625" style="202" customWidth="1"/>
    <col min="13577" max="13824" width="10.140625" style="202"/>
    <col min="13825" max="13825" width="20.28515625" style="202" bestFit="1" customWidth="1"/>
    <col min="13826" max="13827" width="11.140625" style="202" customWidth="1"/>
    <col min="13828" max="13828" width="14.5703125" style="202" customWidth="1"/>
    <col min="13829" max="13830" width="11.140625" style="202" customWidth="1"/>
    <col min="13831" max="13831" width="15" style="202" customWidth="1"/>
    <col min="13832" max="13832" width="19.28515625" style="202" customWidth="1"/>
    <col min="13833" max="14080" width="10.140625" style="202"/>
    <col min="14081" max="14081" width="20.28515625" style="202" bestFit="1" customWidth="1"/>
    <col min="14082" max="14083" width="11.140625" style="202" customWidth="1"/>
    <col min="14084" max="14084" width="14.5703125" style="202" customWidth="1"/>
    <col min="14085" max="14086" width="11.140625" style="202" customWidth="1"/>
    <col min="14087" max="14087" width="15" style="202" customWidth="1"/>
    <col min="14088" max="14088" width="19.28515625" style="202" customWidth="1"/>
    <col min="14089" max="14336" width="10.140625" style="202"/>
    <col min="14337" max="14337" width="20.28515625" style="202" bestFit="1" customWidth="1"/>
    <col min="14338" max="14339" width="11.140625" style="202" customWidth="1"/>
    <col min="14340" max="14340" width="14.5703125" style="202" customWidth="1"/>
    <col min="14341" max="14342" width="11.140625" style="202" customWidth="1"/>
    <col min="14343" max="14343" width="15" style="202" customWidth="1"/>
    <col min="14344" max="14344" width="19.28515625" style="202" customWidth="1"/>
    <col min="14345" max="14592" width="10.140625" style="202"/>
    <col min="14593" max="14593" width="20.28515625" style="202" bestFit="1" customWidth="1"/>
    <col min="14594" max="14595" width="11.140625" style="202" customWidth="1"/>
    <col min="14596" max="14596" width="14.5703125" style="202" customWidth="1"/>
    <col min="14597" max="14598" width="11.140625" style="202" customWidth="1"/>
    <col min="14599" max="14599" width="15" style="202" customWidth="1"/>
    <col min="14600" max="14600" width="19.28515625" style="202" customWidth="1"/>
    <col min="14601" max="14848" width="10.140625" style="202"/>
    <col min="14849" max="14849" width="20.28515625" style="202" bestFit="1" customWidth="1"/>
    <col min="14850" max="14851" width="11.140625" style="202" customWidth="1"/>
    <col min="14852" max="14852" width="14.5703125" style="202" customWidth="1"/>
    <col min="14853" max="14854" width="11.140625" style="202" customWidth="1"/>
    <col min="14855" max="14855" width="15" style="202" customWidth="1"/>
    <col min="14856" max="14856" width="19.28515625" style="202" customWidth="1"/>
    <col min="14857" max="15104" width="10.140625" style="202"/>
    <col min="15105" max="15105" width="20.28515625" style="202" bestFit="1" customWidth="1"/>
    <col min="15106" max="15107" width="11.140625" style="202" customWidth="1"/>
    <col min="15108" max="15108" width="14.5703125" style="202" customWidth="1"/>
    <col min="15109" max="15110" width="11.140625" style="202" customWidth="1"/>
    <col min="15111" max="15111" width="15" style="202" customWidth="1"/>
    <col min="15112" max="15112" width="19.28515625" style="202" customWidth="1"/>
    <col min="15113" max="15360" width="10.140625" style="202"/>
    <col min="15361" max="15361" width="20.28515625" style="202" bestFit="1" customWidth="1"/>
    <col min="15362" max="15363" width="11.140625" style="202" customWidth="1"/>
    <col min="15364" max="15364" width="14.5703125" style="202" customWidth="1"/>
    <col min="15365" max="15366" width="11.140625" style="202" customWidth="1"/>
    <col min="15367" max="15367" width="15" style="202" customWidth="1"/>
    <col min="15368" max="15368" width="19.28515625" style="202" customWidth="1"/>
    <col min="15369" max="15616" width="10.140625" style="202"/>
    <col min="15617" max="15617" width="20.28515625" style="202" bestFit="1" customWidth="1"/>
    <col min="15618" max="15619" width="11.140625" style="202" customWidth="1"/>
    <col min="15620" max="15620" width="14.5703125" style="202" customWidth="1"/>
    <col min="15621" max="15622" width="11.140625" style="202" customWidth="1"/>
    <col min="15623" max="15623" width="15" style="202" customWidth="1"/>
    <col min="15624" max="15624" width="19.28515625" style="202" customWidth="1"/>
    <col min="15625" max="15872" width="10.140625" style="202"/>
    <col min="15873" max="15873" width="20.28515625" style="202" bestFit="1" customWidth="1"/>
    <col min="15874" max="15875" width="11.140625" style="202" customWidth="1"/>
    <col min="15876" max="15876" width="14.5703125" style="202" customWidth="1"/>
    <col min="15877" max="15878" width="11.140625" style="202" customWidth="1"/>
    <col min="15879" max="15879" width="15" style="202" customWidth="1"/>
    <col min="15880" max="15880" width="19.28515625" style="202" customWidth="1"/>
    <col min="15881" max="16128" width="10.140625" style="202"/>
    <col min="16129" max="16129" width="20.28515625" style="202" bestFit="1" customWidth="1"/>
    <col min="16130" max="16131" width="11.140625" style="202" customWidth="1"/>
    <col min="16132" max="16132" width="14.5703125" style="202" customWidth="1"/>
    <col min="16133" max="16134" width="11.140625" style="202" customWidth="1"/>
    <col min="16135" max="16135" width="15" style="202" customWidth="1"/>
    <col min="16136" max="16136" width="19.28515625" style="202" customWidth="1"/>
    <col min="16137" max="16384" width="10.140625" style="202"/>
  </cols>
  <sheetData>
    <row r="1" spans="1:12" ht="34.5" customHeight="1" thickBot="1">
      <c r="A1" s="1056" t="s">
        <v>431</v>
      </c>
      <c r="B1" s="1056"/>
      <c r="C1" s="1056"/>
      <c r="D1" s="1056"/>
      <c r="E1" s="1056"/>
      <c r="F1" s="1056"/>
      <c r="G1" s="1056"/>
      <c r="H1" s="1107"/>
      <c r="I1" s="1108"/>
      <c r="J1" s="1108"/>
    </row>
    <row r="2" spans="1:12" ht="21.75" thickBot="1">
      <c r="A2" s="1109" t="s">
        <v>254</v>
      </c>
      <c r="B2" s="1109" t="s">
        <v>255</v>
      </c>
      <c r="C2" s="1109"/>
      <c r="D2" s="1109"/>
      <c r="E2" s="1109" t="s">
        <v>256</v>
      </c>
      <c r="F2" s="1109"/>
      <c r="G2" s="1109"/>
    </row>
    <row r="3" spans="1:12" ht="21.75" thickBot="1">
      <c r="A3" s="1110"/>
      <c r="B3" s="203" t="s">
        <v>105</v>
      </c>
      <c r="C3" s="203" t="s">
        <v>107</v>
      </c>
      <c r="D3" s="203" t="s">
        <v>40</v>
      </c>
      <c r="E3" s="203" t="s">
        <v>257</v>
      </c>
      <c r="F3" s="203" t="s">
        <v>258</v>
      </c>
      <c r="G3" s="203" t="s">
        <v>40</v>
      </c>
    </row>
    <row r="4" spans="1:12">
      <c r="A4" s="4">
        <v>1395</v>
      </c>
      <c r="B4" s="4">
        <v>18007</v>
      </c>
      <c r="C4" s="4">
        <v>515</v>
      </c>
      <c r="D4" s="4">
        <v>18522</v>
      </c>
      <c r="E4" s="4">
        <v>3649</v>
      </c>
      <c r="F4" s="4">
        <v>14873</v>
      </c>
      <c r="G4" s="4">
        <v>18522</v>
      </c>
    </row>
    <row r="5" spans="1:12">
      <c r="A5" s="4">
        <v>1396</v>
      </c>
      <c r="B5" s="4">
        <v>18329</v>
      </c>
      <c r="C5" s="4">
        <v>547</v>
      </c>
      <c r="D5" s="4">
        <v>18876</v>
      </c>
      <c r="E5" s="4">
        <v>4010</v>
      </c>
      <c r="F5" s="4">
        <v>14866</v>
      </c>
      <c r="G5" s="4">
        <v>18876</v>
      </c>
      <c r="L5" s="305"/>
    </row>
    <row r="6" spans="1:12">
      <c r="A6" s="4">
        <v>1397</v>
      </c>
      <c r="B6" s="4">
        <v>16330</v>
      </c>
      <c r="C6" s="4">
        <v>1289</v>
      </c>
      <c r="D6" s="4">
        <v>17619</v>
      </c>
      <c r="E6" s="4">
        <v>5488</v>
      </c>
      <c r="F6" s="4">
        <v>12131</v>
      </c>
      <c r="G6" s="4">
        <v>17619</v>
      </c>
      <c r="L6" s="305"/>
    </row>
    <row r="7" spans="1:12">
      <c r="A7" s="4">
        <v>1398</v>
      </c>
      <c r="B7" s="4">
        <v>20857</v>
      </c>
      <c r="C7" s="4">
        <v>705</v>
      </c>
      <c r="D7" s="4">
        <v>21562</v>
      </c>
      <c r="E7" s="4">
        <v>11153</v>
      </c>
      <c r="F7" s="4">
        <v>10409</v>
      </c>
      <c r="G7" s="4">
        <v>21562</v>
      </c>
      <c r="L7" s="305"/>
    </row>
    <row r="8" spans="1:12">
      <c r="A8" s="4">
        <v>1399</v>
      </c>
      <c r="B8" s="4">
        <v>42898</v>
      </c>
      <c r="C8" s="4">
        <v>1593</v>
      </c>
      <c r="D8" s="4">
        <v>44491</v>
      </c>
      <c r="E8" s="4">
        <v>22587</v>
      </c>
      <c r="F8" s="4">
        <v>21904</v>
      </c>
      <c r="G8" s="4">
        <v>44491</v>
      </c>
      <c r="L8" s="305"/>
    </row>
    <row r="9" spans="1:12">
      <c r="A9" s="4">
        <v>1400</v>
      </c>
      <c r="B9" s="4">
        <v>43990</v>
      </c>
      <c r="C9" s="3">
        <v>1914</v>
      </c>
      <c r="D9" s="4">
        <v>45904</v>
      </c>
      <c r="E9" s="3">
        <v>24910</v>
      </c>
      <c r="F9" s="4">
        <v>20994</v>
      </c>
      <c r="G9" s="3">
        <v>45904</v>
      </c>
      <c r="L9" s="305"/>
    </row>
    <row r="10" spans="1:12" ht="21.75" thickBot="1">
      <c r="A10" s="4">
        <v>1401</v>
      </c>
      <c r="B10" s="3">
        <f t="shared" ref="B10:C10" si="0">SUM(B11:B43)</f>
        <v>36719</v>
      </c>
      <c r="C10" s="3">
        <f t="shared" si="0"/>
        <v>2015</v>
      </c>
      <c r="D10" s="3">
        <f>SUM(B10:C10)</f>
        <v>38734</v>
      </c>
      <c r="E10" s="3">
        <f>SUM(E11:E43)</f>
        <v>21334</v>
      </c>
      <c r="F10" s="3">
        <f>SUM(F11:F43)</f>
        <v>17400</v>
      </c>
      <c r="G10" s="3">
        <f>SUM(E10:F10)</f>
        <v>38734</v>
      </c>
      <c r="L10" s="305"/>
    </row>
    <row r="11" spans="1:12" ht="21.75" thickBot="1">
      <c r="A11" s="5" t="s">
        <v>259</v>
      </c>
      <c r="B11" s="296">
        <v>1807</v>
      </c>
      <c r="C11" s="93">
        <v>38</v>
      </c>
      <c r="D11" s="205">
        <f>SUM(B11:C11)</f>
        <v>1845</v>
      </c>
      <c r="E11" s="93">
        <v>951</v>
      </c>
      <c r="F11" s="206">
        <v>894</v>
      </c>
      <c r="G11" s="144">
        <f>SUM(E11:F11)</f>
        <v>1845</v>
      </c>
      <c r="L11" s="305"/>
    </row>
    <row r="12" spans="1:12" ht="21.75" thickBot="1">
      <c r="A12" s="11" t="s">
        <v>260</v>
      </c>
      <c r="B12" s="207">
        <v>898</v>
      </c>
      <c r="C12" s="93">
        <v>27</v>
      </c>
      <c r="D12" s="205">
        <f t="shared" ref="D12:D43" si="1">SUM(B12:C12)</f>
        <v>925</v>
      </c>
      <c r="E12" s="93">
        <v>730</v>
      </c>
      <c r="F12" s="208">
        <v>195</v>
      </c>
      <c r="G12" s="144">
        <f t="shared" ref="G12:G43" si="2">SUM(E12:F12)</f>
        <v>925</v>
      </c>
      <c r="L12" s="305"/>
    </row>
    <row r="13" spans="1:12" ht="21.75" thickBot="1">
      <c r="A13" s="11" t="s">
        <v>13</v>
      </c>
      <c r="B13" s="207">
        <v>169</v>
      </c>
      <c r="C13" s="93">
        <v>5</v>
      </c>
      <c r="D13" s="205">
        <f t="shared" si="1"/>
        <v>174</v>
      </c>
      <c r="E13" s="93">
        <v>70</v>
      </c>
      <c r="F13" s="208">
        <v>104</v>
      </c>
      <c r="G13" s="144">
        <f t="shared" si="2"/>
        <v>174</v>
      </c>
      <c r="L13" s="305"/>
    </row>
    <row r="14" spans="1:12" ht="21.75" thickBot="1">
      <c r="A14" s="11" t="s">
        <v>14</v>
      </c>
      <c r="B14" s="296">
        <v>3165</v>
      </c>
      <c r="C14" s="93">
        <v>244</v>
      </c>
      <c r="D14" s="205">
        <f t="shared" si="1"/>
        <v>3409</v>
      </c>
      <c r="E14" s="93">
        <v>1882</v>
      </c>
      <c r="F14" s="295">
        <v>1527</v>
      </c>
      <c r="G14" s="144">
        <f t="shared" si="2"/>
        <v>3409</v>
      </c>
      <c r="L14" s="305"/>
    </row>
    <row r="15" spans="1:12" ht="21.75" thickBot="1">
      <c r="A15" s="11" t="s">
        <v>33</v>
      </c>
      <c r="B15" s="296">
        <v>3657</v>
      </c>
      <c r="C15" s="93">
        <v>564</v>
      </c>
      <c r="D15" s="205">
        <f t="shared" si="1"/>
        <v>4221</v>
      </c>
      <c r="E15" s="93">
        <v>2543</v>
      </c>
      <c r="F15" s="296">
        <v>1678</v>
      </c>
      <c r="G15" s="144">
        <f t="shared" si="2"/>
        <v>4221</v>
      </c>
      <c r="L15" s="305"/>
    </row>
    <row r="16" spans="1:12" ht="21.75" thickBot="1">
      <c r="A16" s="11" t="s">
        <v>15</v>
      </c>
      <c r="B16" s="204">
        <v>405</v>
      </c>
      <c r="C16" s="93">
        <v>4</v>
      </c>
      <c r="D16" s="205">
        <f t="shared" si="1"/>
        <v>409</v>
      </c>
      <c r="E16" s="93">
        <v>242</v>
      </c>
      <c r="F16" s="204">
        <v>167</v>
      </c>
      <c r="G16" s="144">
        <f t="shared" si="2"/>
        <v>409</v>
      </c>
      <c r="L16" s="305"/>
    </row>
    <row r="17" spans="1:12" ht="21.75" thickBot="1">
      <c r="A17" s="11" t="s">
        <v>16</v>
      </c>
      <c r="B17" s="296">
        <v>2056</v>
      </c>
      <c r="C17" s="93">
        <v>25</v>
      </c>
      <c r="D17" s="205">
        <f t="shared" si="1"/>
        <v>2081</v>
      </c>
      <c r="E17" s="93">
        <v>1089</v>
      </c>
      <c r="F17" s="204">
        <v>992</v>
      </c>
      <c r="G17" s="144">
        <f t="shared" si="2"/>
        <v>2081</v>
      </c>
      <c r="L17" s="305"/>
    </row>
    <row r="18" spans="1:12" ht="21.75" thickBot="1">
      <c r="A18" s="11" t="s">
        <v>261</v>
      </c>
      <c r="B18" s="204">
        <v>614</v>
      </c>
      <c r="C18" s="93">
        <v>22</v>
      </c>
      <c r="D18" s="205">
        <f t="shared" si="1"/>
        <v>636</v>
      </c>
      <c r="E18" s="93">
        <v>391</v>
      </c>
      <c r="F18" s="204">
        <v>245</v>
      </c>
      <c r="G18" s="144">
        <f t="shared" si="2"/>
        <v>636</v>
      </c>
      <c r="L18" s="305"/>
    </row>
    <row r="19" spans="1:12" ht="21.75" thickBot="1">
      <c r="A19" s="11" t="s">
        <v>31</v>
      </c>
      <c r="B19" s="204">
        <v>780</v>
      </c>
      <c r="C19" s="93">
        <v>8</v>
      </c>
      <c r="D19" s="205">
        <f t="shared" si="1"/>
        <v>788</v>
      </c>
      <c r="E19" s="93">
        <v>72</v>
      </c>
      <c r="F19" s="204">
        <v>716</v>
      </c>
      <c r="G19" s="144">
        <f t="shared" si="2"/>
        <v>788</v>
      </c>
      <c r="L19" s="305"/>
    </row>
    <row r="20" spans="1:12" ht="21.75" thickBot="1">
      <c r="A20" s="11" t="s">
        <v>30</v>
      </c>
      <c r="B20" s="296">
        <v>1432</v>
      </c>
      <c r="C20" s="93">
        <v>49</v>
      </c>
      <c r="D20" s="205">
        <f t="shared" si="1"/>
        <v>1481</v>
      </c>
      <c r="E20" s="93">
        <v>749</v>
      </c>
      <c r="F20" s="204">
        <v>732</v>
      </c>
      <c r="G20" s="144">
        <f t="shared" si="2"/>
        <v>1481</v>
      </c>
      <c r="L20" s="305"/>
    </row>
    <row r="21" spans="1:12" ht="21.75" thickBot="1">
      <c r="A21" s="11" t="s">
        <v>29</v>
      </c>
      <c r="B21" s="204">
        <v>101</v>
      </c>
      <c r="C21" s="93">
        <v>4</v>
      </c>
      <c r="D21" s="205">
        <f t="shared" si="1"/>
        <v>105</v>
      </c>
      <c r="E21" s="93">
        <v>75</v>
      </c>
      <c r="F21" s="204">
        <v>30</v>
      </c>
      <c r="G21" s="144">
        <f t="shared" si="2"/>
        <v>105</v>
      </c>
      <c r="L21" s="305"/>
    </row>
    <row r="22" spans="1:12" ht="21.75" thickBot="1">
      <c r="A22" s="11" t="s">
        <v>17</v>
      </c>
      <c r="B22" s="204">
        <v>846</v>
      </c>
      <c r="C22" s="93">
        <v>15</v>
      </c>
      <c r="D22" s="205">
        <f t="shared" si="1"/>
        <v>861</v>
      </c>
      <c r="E22" s="93">
        <v>283</v>
      </c>
      <c r="F22" s="204">
        <v>578</v>
      </c>
      <c r="G22" s="144">
        <f t="shared" si="2"/>
        <v>861</v>
      </c>
      <c r="L22" s="305"/>
    </row>
    <row r="23" spans="1:12" ht="21.75" thickBot="1">
      <c r="A23" s="11" t="s">
        <v>18</v>
      </c>
      <c r="B23" s="296">
        <v>1487</v>
      </c>
      <c r="C23" s="93">
        <v>68</v>
      </c>
      <c r="D23" s="205">
        <f t="shared" si="1"/>
        <v>1555</v>
      </c>
      <c r="E23" s="93">
        <v>835</v>
      </c>
      <c r="F23" s="204">
        <v>720</v>
      </c>
      <c r="G23" s="144">
        <f t="shared" si="2"/>
        <v>1555</v>
      </c>
      <c r="L23" s="305"/>
    </row>
    <row r="24" spans="1:12" ht="21.75" thickBot="1">
      <c r="A24" s="11" t="s">
        <v>19</v>
      </c>
      <c r="B24" s="204">
        <v>801</v>
      </c>
      <c r="C24" s="93">
        <v>28</v>
      </c>
      <c r="D24" s="205">
        <f t="shared" si="1"/>
        <v>829</v>
      </c>
      <c r="E24" s="93">
        <v>398</v>
      </c>
      <c r="F24" s="204">
        <v>431</v>
      </c>
      <c r="G24" s="144">
        <f t="shared" si="2"/>
        <v>829</v>
      </c>
      <c r="L24" s="305"/>
    </row>
    <row r="25" spans="1:12" ht="21.75" thickBot="1">
      <c r="A25" s="11" t="s">
        <v>262</v>
      </c>
      <c r="B25" s="204">
        <v>245</v>
      </c>
      <c r="C25" s="93">
        <v>3</v>
      </c>
      <c r="D25" s="205">
        <f t="shared" si="1"/>
        <v>248</v>
      </c>
      <c r="E25" s="93">
        <v>41</v>
      </c>
      <c r="F25" s="204">
        <v>207</v>
      </c>
      <c r="G25" s="144">
        <f t="shared" si="2"/>
        <v>248</v>
      </c>
      <c r="L25" s="305"/>
    </row>
    <row r="26" spans="1:12" ht="21.75" thickBot="1">
      <c r="A26" s="11" t="s">
        <v>263</v>
      </c>
      <c r="B26" s="204">
        <v>366</v>
      </c>
      <c r="C26" s="93">
        <v>22</v>
      </c>
      <c r="D26" s="205">
        <f t="shared" si="1"/>
        <v>388</v>
      </c>
      <c r="E26" s="93">
        <v>281</v>
      </c>
      <c r="F26" s="204">
        <v>107</v>
      </c>
      <c r="G26" s="144">
        <f t="shared" si="2"/>
        <v>388</v>
      </c>
      <c r="L26" s="305"/>
    </row>
    <row r="27" spans="1:12" ht="21.75" thickBot="1">
      <c r="A27" s="11" t="s">
        <v>264</v>
      </c>
      <c r="B27" s="296">
        <v>2950</v>
      </c>
      <c r="C27" s="93">
        <v>169</v>
      </c>
      <c r="D27" s="205">
        <f t="shared" si="1"/>
        <v>3119</v>
      </c>
      <c r="E27" s="93">
        <v>1805</v>
      </c>
      <c r="F27" s="296">
        <v>1314</v>
      </c>
      <c r="G27" s="144">
        <f t="shared" si="2"/>
        <v>3119</v>
      </c>
      <c r="L27" s="305"/>
    </row>
    <row r="28" spans="1:12" ht="21.75" thickBot="1">
      <c r="A28" s="11" t="s">
        <v>265</v>
      </c>
      <c r="B28" s="296">
        <v>1623</v>
      </c>
      <c r="C28" s="93">
        <v>152</v>
      </c>
      <c r="D28" s="205">
        <f t="shared" si="1"/>
        <v>1775</v>
      </c>
      <c r="E28" s="93">
        <v>1259</v>
      </c>
      <c r="F28" s="204">
        <v>516</v>
      </c>
      <c r="G28" s="144">
        <f t="shared" si="2"/>
        <v>1775</v>
      </c>
      <c r="L28" s="305"/>
    </row>
    <row r="29" spans="1:12" ht="21.75" thickBot="1">
      <c r="A29" s="11" t="s">
        <v>20</v>
      </c>
      <c r="B29" s="204">
        <v>973</v>
      </c>
      <c r="C29" s="93">
        <v>34</v>
      </c>
      <c r="D29" s="205">
        <f t="shared" si="1"/>
        <v>1007</v>
      </c>
      <c r="E29" s="93">
        <v>387</v>
      </c>
      <c r="F29" s="204">
        <v>620</v>
      </c>
      <c r="G29" s="144">
        <f t="shared" si="2"/>
        <v>1007</v>
      </c>
      <c r="L29" s="305"/>
    </row>
    <row r="30" spans="1:12" ht="21.75" thickBot="1">
      <c r="A30" s="11" t="s">
        <v>21</v>
      </c>
      <c r="B30" s="296">
        <v>2951</v>
      </c>
      <c r="C30" s="93">
        <v>119</v>
      </c>
      <c r="D30" s="205">
        <f t="shared" si="1"/>
        <v>3070</v>
      </c>
      <c r="E30" s="93">
        <v>2460</v>
      </c>
      <c r="F30" s="204">
        <v>610</v>
      </c>
      <c r="G30" s="144">
        <f t="shared" si="2"/>
        <v>3070</v>
      </c>
      <c r="L30" s="305"/>
    </row>
    <row r="31" spans="1:12" ht="21.75" thickBot="1">
      <c r="A31" s="11" t="s">
        <v>22</v>
      </c>
      <c r="B31" s="204">
        <v>676</v>
      </c>
      <c r="C31" s="93">
        <v>33</v>
      </c>
      <c r="D31" s="205">
        <f t="shared" si="1"/>
        <v>709</v>
      </c>
      <c r="E31" s="93">
        <v>523</v>
      </c>
      <c r="F31" s="204">
        <v>186</v>
      </c>
      <c r="G31" s="144">
        <f t="shared" si="2"/>
        <v>709</v>
      </c>
      <c r="L31" s="305"/>
    </row>
    <row r="32" spans="1:12" ht="21.75" thickBot="1">
      <c r="A32" s="11" t="s">
        <v>129</v>
      </c>
      <c r="B32" s="204">
        <v>359</v>
      </c>
      <c r="C32" s="93">
        <v>7</v>
      </c>
      <c r="D32" s="205">
        <f t="shared" si="1"/>
        <v>366</v>
      </c>
      <c r="E32" s="93">
        <v>154</v>
      </c>
      <c r="F32" s="204">
        <v>212</v>
      </c>
      <c r="G32" s="144">
        <f t="shared" si="2"/>
        <v>366</v>
      </c>
      <c r="L32" s="305"/>
    </row>
    <row r="33" spans="1:12" ht="21.75" thickBot="1">
      <c r="A33" s="11" t="s">
        <v>130</v>
      </c>
      <c r="B33" s="204">
        <v>807</v>
      </c>
      <c r="C33" s="93">
        <v>15</v>
      </c>
      <c r="D33" s="205">
        <f t="shared" si="1"/>
        <v>822</v>
      </c>
      <c r="E33" s="93">
        <v>203</v>
      </c>
      <c r="F33" s="204">
        <v>619</v>
      </c>
      <c r="G33" s="144">
        <f t="shared" si="2"/>
        <v>822</v>
      </c>
      <c r="L33" s="305"/>
    </row>
    <row r="34" spans="1:12" ht="21.75" thickBot="1">
      <c r="A34" s="11" t="s">
        <v>131</v>
      </c>
      <c r="B34" s="204">
        <v>464</v>
      </c>
      <c r="C34" s="93">
        <v>11</v>
      </c>
      <c r="D34" s="205">
        <f t="shared" si="1"/>
        <v>475</v>
      </c>
      <c r="E34" s="93">
        <v>306</v>
      </c>
      <c r="F34" s="204">
        <v>169</v>
      </c>
      <c r="G34" s="144">
        <f t="shared" si="2"/>
        <v>475</v>
      </c>
      <c r="L34" s="305"/>
    </row>
    <row r="35" spans="1:12" ht="21.75" thickBot="1">
      <c r="A35" s="11" t="s">
        <v>266</v>
      </c>
      <c r="B35" s="204">
        <v>310</v>
      </c>
      <c r="C35" s="93">
        <v>4</v>
      </c>
      <c r="D35" s="205">
        <f t="shared" si="1"/>
        <v>314</v>
      </c>
      <c r="E35" s="93">
        <v>115</v>
      </c>
      <c r="F35" s="204">
        <v>199</v>
      </c>
      <c r="G35" s="144">
        <f t="shared" si="2"/>
        <v>314</v>
      </c>
      <c r="L35" s="305"/>
    </row>
    <row r="36" spans="1:12" ht="21.75" thickBot="1">
      <c r="A36" s="11" t="s">
        <v>132</v>
      </c>
      <c r="B36" s="204">
        <v>477</v>
      </c>
      <c r="C36" s="93">
        <v>18</v>
      </c>
      <c r="D36" s="205">
        <f t="shared" si="1"/>
        <v>495</v>
      </c>
      <c r="E36" s="93">
        <v>194</v>
      </c>
      <c r="F36" s="204">
        <v>301</v>
      </c>
      <c r="G36" s="144">
        <f t="shared" si="2"/>
        <v>495</v>
      </c>
      <c r="L36" s="305"/>
    </row>
    <row r="37" spans="1:12" ht="21.75" thickBot="1">
      <c r="A37" s="11" t="s">
        <v>23</v>
      </c>
      <c r="B37" s="296">
        <v>1218</v>
      </c>
      <c r="C37" s="93">
        <v>72</v>
      </c>
      <c r="D37" s="205">
        <f t="shared" si="1"/>
        <v>1290</v>
      </c>
      <c r="E37" s="93">
        <v>721</v>
      </c>
      <c r="F37" s="204">
        <v>569</v>
      </c>
      <c r="G37" s="144">
        <f t="shared" si="2"/>
        <v>1290</v>
      </c>
      <c r="L37" s="305"/>
    </row>
    <row r="38" spans="1:12" ht="21.75" thickBot="1">
      <c r="A38" s="11" t="s">
        <v>24</v>
      </c>
      <c r="B38" s="204">
        <v>192</v>
      </c>
      <c r="C38" s="93">
        <v>3</v>
      </c>
      <c r="D38" s="205">
        <f t="shared" si="1"/>
        <v>195</v>
      </c>
      <c r="E38" s="93">
        <v>86</v>
      </c>
      <c r="F38" s="204">
        <v>109</v>
      </c>
      <c r="G38" s="144">
        <f t="shared" si="2"/>
        <v>195</v>
      </c>
      <c r="L38" s="305"/>
    </row>
    <row r="39" spans="1:12" ht="21.75" thickBot="1">
      <c r="A39" s="11" t="s">
        <v>25</v>
      </c>
      <c r="B39" s="204">
        <v>835</v>
      </c>
      <c r="C39" s="93">
        <v>28</v>
      </c>
      <c r="D39" s="205">
        <f t="shared" si="1"/>
        <v>863</v>
      </c>
      <c r="E39" s="93">
        <v>465</v>
      </c>
      <c r="F39" s="204">
        <v>398</v>
      </c>
      <c r="G39" s="144">
        <f t="shared" si="2"/>
        <v>863</v>
      </c>
    </row>
    <row r="40" spans="1:12" ht="21.75" thickBot="1">
      <c r="A40" s="11" t="s">
        <v>267</v>
      </c>
      <c r="B40" s="296">
        <v>1469</v>
      </c>
      <c r="C40" s="93">
        <v>104</v>
      </c>
      <c r="D40" s="205">
        <f t="shared" si="1"/>
        <v>1573</v>
      </c>
      <c r="E40" s="93">
        <v>772</v>
      </c>
      <c r="F40" s="204">
        <v>801</v>
      </c>
      <c r="G40" s="144">
        <f t="shared" si="2"/>
        <v>1573</v>
      </c>
    </row>
    <row r="41" spans="1:12" ht="21.75" thickBot="1">
      <c r="A41" s="11" t="s">
        <v>26</v>
      </c>
      <c r="B41" s="204">
        <v>474</v>
      </c>
      <c r="C41" s="93">
        <v>11</v>
      </c>
      <c r="D41" s="205">
        <f t="shared" si="1"/>
        <v>485</v>
      </c>
      <c r="E41" s="93">
        <v>423</v>
      </c>
      <c r="F41" s="204">
        <v>62</v>
      </c>
      <c r="G41" s="144">
        <f t="shared" si="2"/>
        <v>485</v>
      </c>
    </row>
    <row r="42" spans="1:12" ht="21.75" thickBot="1">
      <c r="A42" s="11" t="s">
        <v>27</v>
      </c>
      <c r="B42" s="204">
        <v>510</v>
      </c>
      <c r="C42" s="93">
        <v>13</v>
      </c>
      <c r="D42" s="205">
        <f t="shared" si="1"/>
        <v>523</v>
      </c>
      <c r="E42" s="93">
        <v>275</v>
      </c>
      <c r="F42" s="204">
        <v>248</v>
      </c>
      <c r="G42" s="144">
        <f t="shared" si="2"/>
        <v>523</v>
      </c>
    </row>
    <row r="43" spans="1:12" ht="21.75" thickBot="1">
      <c r="A43" s="11" t="s">
        <v>12</v>
      </c>
      <c r="B43" s="296">
        <v>1602</v>
      </c>
      <c r="C43" s="93">
        <v>96</v>
      </c>
      <c r="D43" s="205">
        <f t="shared" si="1"/>
        <v>1698</v>
      </c>
      <c r="E43" s="93">
        <v>554</v>
      </c>
      <c r="F43" s="296">
        <v>1144</v>
      </c>
      <c r="G43" s="144">
        <f t="shared" si="2"/>
        <v>1698</v>
      </c>
    </row>
  </sheetData>
  <mergeCells count="5">
    <mergeCell ref="A1:G1"/>
    <mergeCell ref="H1:J1"/>
    <mergeCell ref="A2:A3"/>
    <mergeCell ref="B2:D2"/>
    <mergeCell ref="E2:G2"/>
  </mergeCells>
  <printOptions horizontalCentered="1" verticalCentered="1"/>
  <pageMargins left="0.39370078740157483" right="0.59055118110236227" top="0.19685039370078741" bottom="0.39370078740157483" header="0" footer="0"/>
  <pageSetup paperSize="9" scale="86" orientation="portrait" r:id="rId1"/>
  <headerFooter alignWithMargins="0"/>
  <colBreaks count="1" manualBreakCount="1">
    <brk id="7" max="1048575" man="1"/>
  </colBreaks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D19F4-B033-47C2-AB00-12AD73733DA7}">
  <sheetPr>
    <tabColor rgb="FF9999FF"/>
    <pageSetUpPr fitToPage="1"/>
  </sheetPr>
  <dimension ref="A1:L44"/>
  <sheetViews>
    <sheetView rightToLeft="1" view="pageBreakPreview" zoomScale="60" zoomScaleNormal="100" workbookViewId="0">
      <selection sqref="A1:J1"/>
    </sheetView>
  </sheetViews>
  <sheetFormatPr defaultColWidth="10.140625" defaultRowHeight="21"/>
  <cols>
    <col min="1" max="1" width="19.28515625" style="224" customWidth="1"/>
    <col min="2" max="10" width="9.140625" style="216" customWidth="1"/>
    <col min="11" max="255" width="10.140625" style="216"/>
    <col min="256" max="256" width="20.28515625" style="216" bestFit="1" customWidth="1"/>
    <col min="257" max="257" width="11.140625" style="216" customWidth="1"/>
    <col min="258" max="265" width="8.85546875" style="216" customWidth="1"/>
    <col min="266" max="511" width="10.140625" style="216"/>
    <col min="512" max="512" width="20.28515625" style="216" bestFit="1" customWidth="1"/>
    <col min="513" max="513" width="11.140625" style="216" customWidth="1"/>
    <col min="514" max="521" width="8.85546875" style="216" customWidth="1"/>
    <col min="522" max="767" width="10.140625" style="216"/>
    <col min="768" max="768" width="20.28515625" style="216" bestFit="1" customWidth="1"/>
    <col min="769" max="769" width="11.140625" style="216" customWidth="1"/>
    <col min="770" max="777" width="8.85546875" style="216" customWidth="1"/>
    <col min="778" max="1023" width="10.140625" style="216"/>
    <col min="1024" max="1024" width="20.28515625" style="216" bestFit="1" customWidth="1"/>
    <col min="1025" max="1025" width="11.140625" style="216" customWidth="1"/>
    <col min="1026" max="1033" width="8.85546875" style="216" customWidth="1"/>
    <col min="1034" max="1279" width="10.140625" style="216"/>
    <col min="1280" max="1280" width="20.28515625" style="216" bestFit="1" customWidth="1"/>
    <col min="1281" max="1281" width="11.140625" style="216" customWidth="1"/>
    <col min="1282" max="1289" width="8.85546875" style="216" customWidth="1"/>
    <col min="1290" max="1535" width="10.140625" style="216"/>
    <col min="1536" max="1536" width="20.28515625" style="216" bestFit="1" customWidth="1"/>
    <col min="1537" max="1537" width="11.140625" style="216" customWidth="1"/>
    <col min="1538" max="1545" width="8.85546875" style="216" customWidth="1"/>
    <col min="1546" max="1791" width="10.140625" style="216"/>
    <col min="1792" max="1792" width="20.28515625" style="216" bestFit="1" customWidth="1"/>
    <col min="1793" max="1793" width="11.140625" style="216" customWidth="1"/>
    <col min="1794" max="1801" width="8.85546875" style="216" customWidth="1"/>
    <col min="1802" max="2047" width="10.140625" style="216"/>
    <col min="2048" max="2048" width="20.28515625" style="216" bestFit="1" customWidth="1"/>
    <col min="2049" max="2049" width="11.140625" style="216" customWidth="1"/>
    <col min="2050" max="2057" width="8.85546875" style="216" customWidth="1"/>
    <col min="2058" max="2303" width="10.140625" style="216"/>
    <col min="2304" max="2304" width="20.28515625" style="216" bestFit="1" customWidth="1"/>
    <col min="2305" max="2305" width="11.140625" style="216" customWidth="1"/>
    <col min="2306" max="2313" width="8.85546875" style="216" customWidth="1"/>
    <col min="2314" max="2559" width="10.140625" style="216"/>
    <col min="2560" max="2560" width="20.28515625" style="216" bestFit="1" customWidth="1"/>
    <col min="2561" max="2561" width="11.140625" style="216" customWidth="1"/>
    <col min="2562" max="2569" width="8.85546875" style="216" customWidth="1"/>
    <col min="2570" max="2815" width="10.140625" style="216"/>
    <col min="2816" max="2816" width="20.28515625" style="216" bestFit="1" customWidth="1"/>
    <col min="2817" max="2817" width="11.140625" style="216" customWidth="1"/>
    <col min="2818" max="2825" width="8.85546875" style="216" customWidth="1"/>
    <col min="2826" max="3071" width="10.140625" style="216"/>
    <col min="3072" max="3072" width="20.28515625" style="216" bestFit="1" customWidth="1"/>
    <col min="3073" max="3073" width="11.140625" style="216" customWidth="1"/>
    <col min="3074" max="3081" width="8.85546875" style="216" customWidth="1"/>
    <col min="3082" max="3327" width="10.140625" style="216"/>
    <col min="3328" max="3328" width="20.28515625" style="216" bestFit="1" customWidth="1"/>
    <col min="3329" max="3329" width="11.140625" style="216" customWidth="1"/>
    <col min="3330" max="3337" width="8.85546875" style="216" customWidth="1"/>
    <col min="3338" max="3583" width="10.140625" style="216"/>
    <col min="3584" max="3584" width="20.28515625" style="216" bestFit="1" customWidth="1"/>
    <col min="3585" max="3585" width="11.140625" style="216" customWidth="1"/>
    <col min="3586" max="3593" width="8.85546875" style="216" customWidth="1"/>
    <col min="3594" max="3839" width="10.140625" style="216"/>
    <col min="3840" max="3840" width="20.28515625" style="216" bestFit="1" customWidth="1"/>
    <col min="3841" max="3841" width="11.140625" style="216" customWidth="1"/>
    <col min="3842" max="3849" width="8.85546875" style="216" customWidth="1"/>
    <col min="3850" max="4095" width="10.140625" style="216"/>
    <col min="4096" max="4096" width="20.28515625" style="216" bestFit="1" customWidth="1"/>
    <col min="4097" max="4097" width="11.140625" style="216" customWidth="1"/>
    <col min="4098" max="4105" width="8.85546875" style="216" customWidth="1"/>
    <col min="4106" max="4351" width="10.140625" style="216"/>
    <col min="4352" max="4352" width="20.28515625" style="216" bestFit="1" customWidth="1"/>
    <col min="4353" max="4353" width="11.140625" style="216" customWidth="1"/>
    <col min="4354" max="4361" width="8.85546875" style="216" customWidth="1"/>
    <col min="4362" max="4607" width="10.140625" style="216"/>
    <col min="4608" max="4608" width="20.28515625" style="216" bestFit="1" customWidth="1"/>
    <col min="4609" max="4609" width="11.140625" style="216" customWidth="1"/>
    <col min="4610" max="4617" width="8.85546875" style="216" customWidth="1"/>
    <col min="4618" max="4863" width="10.140625" style="216"/>
    <col min="4864" max="4864" width="20.28515625" style="216" bestFit="1" customWidth="1"/>
    <col min="4865" max="4865" width="11.140625" style="216" customWidth="1"/>
    <col min="4866" max="4873" width="8.85546875" style="216" customWidth="1"/>
    <col min="4874" max="5119" width="10.140625" style="216"/>
    <col min="5120" max="5120" width="20.28515625" style="216" bestFit="1" customWidth="1"/>
    <col min="5121" max="5121" width="11.140625" style="216" customWidth="1"/>
    <col min="5122" max="5129" width="8.85546875" style="216" customWidth="1"/>
    <col min="5130" max="5375" width="10.140625" style="216"/>
    <col min="5376" max="5376" width="20.28515625" style="216" bestFit="1" customWidth="1"/>
    <col min="5377" max="5377" width="11.140625" style="216" customWidth="1"/>
    <col min="5378" max="5385" width="8.85546875" style="216" customWidth="1"/>
    <col min="5386" max="5631" width="10.140625" style="216"/>
    <col min="5632" max="5632" width="20.28515625" style="216" bestFit="1" customWidth="1"/>
    <col min="5633" max="5633" width="11.140625" style="216" customWidth="1"/>
    <col min="5634" max="5641" width="8.85546875" style="216" customWidth="1"/>
    <col min="5642" max="5887" width="10.140625" style="216"/>
    <col min="5888" max="5888" width="20.28515625" style="216" bestFit="1" customWidth="1"/>
    <col min="5889" max="5889" width="11.140625" style="216" customWidth="1"/>
    <col min="5890" max="5897" width="8.85546875" style="216" customWidth="1"/>
    <col min="5898" max="6143" width="10.140625" style="216"/>
    <col min="6144" max="6144" width="20.28515625" style="216" bestFit="1" customWidth="1"/>
    <col min="6145" max="6145" width="11.140625" style="216" customWidth="1"/>
    <col min="6146" max="6153" width="8.85546875" style="216" customWidth="1"/>
    <col min="6154" max="6399" width="10.140625" style="216"/>
    <col min="6400" max="6400" width="20.28515625" style="216" bestFit="1" customWidth="1"/>
    <col min="6401" max="6401" width="11.140625" style="216" customWidth="1"/>
    <col min="6402" max="6409" width="8.85546875" style="216" customWidth="1"/>
    <col min="6410" max="6655" width="10.140625" style="216"/>
    <col min="6656" max="6656" width="20.28515625" style="216" bestFit="1" customWidth="1"/>
    <col min="6657" max="6657" width="11.140625" style="216" customWidth="1"/>
    <col min="6658" max="6665" width="8.85546875" style="216" customWidth="1"/>
    <col min="6666" max="6911" width="10.140625" style="216"/>
    <col min="6912" max="6912" width="20.28515625" style="216" bestFit="1" customWidth="1"/>
    <col min="6913" max="6913" width="11.140625" style="216" customWidth="1"/>
    <col min="6914" max="6921" width="8.85546875" style="216" customWidth="1"/>
    <col min="6922" max="7167" width="10.140625" style="216"/>
    <col min="7168" max="7168" width="20.28515625" style="216" bestFit="1" customWidth="1"/>
    <col min="7169" max="7169" width="11.140625" style="216" customWidth="1"/>
    <col min="7170" max="7177" width="8.85546875" style="216" customWidth="1"/>
    <col min="7178" max="7423" width="10.140625" style="216"/>
    <col min="7424" max="7424" width="20.28515625" style="216" bestFit="1" customWidth="1"/>
    <col min="7425" max="7425" width="11.140625" style="216" customWidth="1"/>
    <col min="7426" max="7433" width="8.85546875" style="216" customWidth="1"/>
    <col min="7434" max="7679" width="10.140625" style="216"/>
    <col min="7680" max="7680" width="20.28515625" style="216" bestFit="1" customWidth="1"/>
    <col min="7681" max="7681" width="11.140625" style="216" customWidth="1"/>
    <col min="7682" max="7689" width="8.85546875" style="216" customWidth="1"/>
    <col min="7690" max="7935" width="10.140625" style="216"/>
    <col min="7936" max="7936" width="20.28515625" style="216" bestFit="1" customWidth="1"/>
    <col min="7937" max="7937" width="11.140625" style="216" customWidth="1"/>
    <col min="7938" max="7945" width="8.85546875" style="216" customWidth="1"/>
    <col min="7946" max="8191" width="10.140625" style="216"/>
    <col min="8192" max="8192" width="20.28515625" style="216" bestFit="1" customWidth="1"/>
    <col min="8193" max="8193" width="11.140625" style="216" customWidth="1"/>
    <col min="8194" max="8201" width="8.85546875" style="216" customWidth="1"/>
    <col min="8202" max="8447" width="10.140625" style="216"/>
    <col min="8448" max="8448" width="20.28515625" style="216" bestFit="1" customWidth="1"/>
    <col min="8449" max="8449" width="11.140625" style="216" customWidth="1"/>
    <col min="8450" max="8457" width="8.85546875" style="216" customWidth="1"/>
    <col min="8458" max="8703" width="10.140625" style="216"/>
    <col min="8704" max="8704" width="20.28515625" style="216" bestFit="1" customWidth="1"/>
    <col min="8705" max="8705" width="11.140625" style="216" customWidth="1"/>
    <col min="8706" max="8713" width="8.85546875" style="216" customWidth="1"/>
    <col min="8714" max="8959" width="10.140625" style="216"/>
    <col min="8960" max="8960" width="20.28515625" style="216" bestFit="1" customWidth="1"/>
    <col min="8961" max="8961" width="11.140625" style="216" customWidth="1"/>
    <col min="8962" max="8969" width="8.85546875" style="216" customWidth="1"/>
    <col min="8970" max="9215" width="10.140625" style="216"/>
    <col min="9216" max="9216" width="20.28515625" style="216" bestFit="1" customWidth="1"/>
    <col min="9217" max="9217" width="11.140625" style="216" customWidth="1"/>
    <col min="9218" max="9225" width="8.85546875" style="216" customWidth="1"/>
    <col min="9226" max="9471" width="10.140625" style="216"/>
    <col min="9472" max="9472" width="20.28515625" style="216" bestFit="1" customWidth="1"/>
    <col min="9473" max="9473" width="11.140625" style="216" customWidth="1"/>
    <col min="9474" max="9481" width="8.85546875" style="216" customWidth="1"/>
    <col min="9482" max="9727" width="10.140625" style="216"/>
    <col min="9728" max="9728" width="20.28515625" style="216" bestFit="1" customWidth="1"/>
    <col min="9729" max="9729" width="11.140625" style="216" customWidth="1"/>
    <col min="9730" max="9737" width="8.85546875" style="216" customWidth="1"/>
    <col min="9738" max="9983" width="10.140625" style="216"/>
    <col min="9984" max="9984" width="20.28515625" style="216" bestFit="1" customWidth="1"/>
    <col min="9985" max="9985" width="11.140625" style="216" customWidth="1"/>
    <col min="9986" max="9993" width="8.85546875" style="216" customWidth="1"/>
    <col min="9994" max="10239" width="10.140625" style="216"/>
    <col min="10240" max="10240" width="20.28515625" style="216" bestFit="1" customWidth="1"/>
    <col min="10241" max="10241" width="11.140625" style="216" customWidth="1"/>
    <col min="10242" max="10249" width="8.85546875" style="216" customWidth="1"/>
    <col min="10250" max="10495" width="10.140625" style="216"/>
    <col min="10496" max="10496" width="20.28515625" style="216" bestFit="1" customWidth="1"/>
    <col min="10497" max="10497" width="11.140625" style="216" customWidth="1"/>
    <col min="10498" max="10505" width="8.85546875" style="216" customWidth="1"/>
    <col min="10506" max="10751" width="10.140625" style="216"/>
    <col min="10752" max="10752" width="20.28515625" style="216" bestFit="1" customWidth="1"/>
    <col min="10753" max="10753" width="11.140625" style="216" customWidth="1"/>
    <col min="10754" max="10761" width="8.85546875" style="216" customWidth="1"/>
    <col min="10762" max="11007" width="10.140625" style="216"/>
    <col min="11008" max="11008" width="20.28515625" style="216" bestFit="1" customWidth="1"/>
    <col min="11009" max="11009" width="11.140625" style="216" customWidth="1"/>
    <col min="11010" max="11017" width="8.85546875" style="216" customWidth="1"/>
    <col min="11018" max="11263" width="10.140625" style="216"/>
    <col min="11264" max="11264" width="20.28515625" style="216" bestFit="1" customWidth="1"/>
    <col min="11265" max="11265" width="11.140625" style="216" customWidth="1"/>
    <col min="11266" max="11273" width="8.85546875" style="216" customWidth="1"/>
    <col min="11274" max="11519" width="10.140625" style="216"/>
    <col min="11520" max="11520" width="20.28515625" style="216" bestFit="1" customWidth="1"/>
    <col min="11521" max="11521" width="11.140625" style="216" customWidth="1"/>
    <col min="11522" max="11529" width="8.85546875" style="216" customWidth="1"/>
    <col min="11530" max="11775" width="10.140625" style="216"/>
    <col min="11776" max="11776" width="20.28515625" style="216" bestFit="1" customWidth="1"/>
    <col min="11777" max="11777" width="11.140625" style="216" customWidth="1"/>
    <col min="11778" max="11785" width="8.85546875" style="216" customWidth="1"/>
    <col min="11786" max="12031" width="10.140625" style="216"/>
    <col min="12032" max="12032" width="20.28515625" style="216" bestFit="1" customWidth="1"/>
    <col min="12033" max="12033" width="11.140625" style="216" customWidth="1"/>
    <col min="12034" max="12041" width="8.85546875" style="216" customWidth="1"/>
    <col min="12042" max="12287" width="10.140625" style="216"/>
    <col min="12288" max="12288" width="20.28515625" style="216" bestFit="1" customWidth="1"/>
    <col min="12289" max="12289" width="11.140625" style="216" customWidth="1"/>
    <col min="12290" max="12297" width="8.85546875" style="216" customWidth="1"/>
    <col min="12298" max="12543" width="10.140625" style="216"/>
    <col min="12544" max="12544" width="20.28515625" style="216" bestFit="1" customWidth="1"/>
    <col min="12545" max="12545" width="11.140625" style="216" customWidth="1"/>
    <col min="12546" max="12553" width="8.85546875" style="216" customWidth="1"/>
    <col min="12554" max="12799" width="10.140625" style="216"/>
    <col min="12800" max="12800" width="20.28515625" style="216" bestFit="1" customWidth="1"/>
    <col min="12801" max="12801" width="11.140625" style="216" customWidth="1"/>
    <col min="12802" max="12809" width="8.85546875" style="216" customWidth="1"/>
    <col min="12810" max="13055" width="10.140625" style="216"/>
    <col min="13056" max="13056" width="20.28515625" style="216" bestFit="1" customWidth="1"/>
    <col min="13057" max="13057" width="11.140625" style="216" customWidth="1"/>
    <col min="13058" max="13065" width="8.85546875" style="216" customWidth="1"/>
    <col min="13066" max="13311" width="10.140625" style="216"/>
    <col min="13312" max="13312" width="20.28515625" style="216" bestFit="1" customWidth="1"/>
    <col min="13313" max="13313" width="11.140625" style="216" customWidth="1"/>
    <col min="13314" max="13321" width="8.85546875" style="216" customWidth="1"/>
    <col min="13322" max="13567" width="10.140625" style="216"/>
    <col min="13568" max="13568" width="20.28515625" style="216" bestFit="1" customWidth="1"/>
    <col min="13569" max="13569" width="11.140625" style="216" customWidth="1"/>
    <col min="13570" max="13577" width="8.85546875" style="216" customWidth="1"/>
    <col min="13578" max="13823" width="10.140625" style="216"/>
    <col min="13824" max="13824" width="20.28515625" style="216" bestFit="1" customWidth="1"/>
    <col min="13825" max="13825" width="11.140625" style="216" customWidth="1"/>
    <col min="13826" max="13833" width="8.85546875" style="216" customWidth="1"/>
    <col min="13834" max="14079" width="10.140625" style="216"/>
    <col min="14080" max="14080" width="20.28515625" style="216" bestFit="1" customWidth="1"/>
    <col min="14081" max="14081" width="11.140625" style="216" customWidth="1"/>
    <col min="14082" max="14089" width="8.85546875" style="216" customWidth="1"/>
    <col min="14090" max="14335" width="10.140625" style="216"/>
    <col min="14336" max="14336" width="20.28515625" style="216" bestFit="1" customWidth="1"/>
    <col min="14337" max="14337" width="11.140625" style="216" customWidth="1"/>
    <col min="14338" max="14345" width="8.85546875" style="216" customWidth="1"/>
    <col min="14346" max="14591" width="10.140625" style="216"/>
    <col min="14592" max="14592" width="20.28515625" style="216" bestFit="1" customWidth="1"/>
    <col min="14593" max="14593" width="11.140625" style="216" customWidth="1"/>
    <col min="14594" max="14601" width="8.85546875" style="216" customWidth="1"/>
    <col min="14602" max="14847" width="10.140625" style="216"/>
    <col min="14848" max="14848" width="20.28515625" style="216" bestFit="1" customWidth="1"/>
    <col min="14849" max="14849" width="11.140625" style="216" customWidth="1"/>
    <col min="14850" max="14857" width="8.85546875" style="216" customWidth="1"/>
    <col min="14858" max="15103" width="10.140625" style="216"/>
    <col min="15104" max="15104" width="20.28515625" style="216" bestFit="1" customWidth="1"/>
    <col min="15105" max="15105" width="11.140625" style="216" customWidth="1"/>
    <col min="15106" max="15113" width="8.85546875" style="216" customWidth="1"/>
    <col min="15114" max="15359" width="10.140625" style="216"/>
    <col min="15360" max="15360" width="20.28515625" style="216" bestFit="1" customWidth="1"/>
    <col min="15361" max="15361" width="11.140625" style="216" customWidth="1"/>
    <col min="15362" max="15369" width="8.85546875" style="216" customWidth="1"/>
    <col min="15370" max="15615" width="10.140625" style="216"/>
    <col min="15616" max="15616" width="20.28515625" style="216" bestFit="1" customWidth="1"/>
    <col min="15617" max="15617" width="11.140625" style="216" customWidth="1"/>
    <col min="15618" max="15625" width="8.85546875" style="216" customWidth="1"/>
    <col min="15626" max="15871" width="10.140625" style="216"/>
    <col min="15872" max="15872" width="20.28515625" style="216" bestFit="1" customWidth="1"/>
    <col min="15873" max="15873" width="11.140625" style="216" customWidth="1"/>
    <col min="15874" max="15881" width="8.85546875" style="216" customWidth="1"/>
    <col min="15882" max="16127" width="10.140625" style="216"/>
    <col min="16128" max="16128" width="20.28515625" style="216" bestFit="1" customWidth="1"/>
    <col min="16129" max="16129" width="11.140625" style="216" customWidth="1"/>
    <col min="16130" max="16137" width="8.85546875" style="216" customWidth="1"/>
    <col min="16138" max="16384" width="10.140625" style="216"/>
  </cols>
  <sheetData>
    <row r="1" spans="1:12" ht="34.5" customHeight="1" thickBot="1">
      <c r="A1" s="1111" t="s">
        <v>313</v>
      </c>
      <c r="B1" s="1111"/>
      <c r="C1" s="1111"/>
      <c r="D1" s="1111"/>
      <c r="E1" s="1111"/>
      <c r="F1" s="1111"/>
      <c r="G1" s="1111"/>
      <c r="H1" s="1111"/>
      <c r="I1" s="1111"/>
      <c r="J1" s="1111"/>
    </row>
    <row r="2" spans="1:12" ht="39.75" thickBot="1">
      <c r="A2" s="217" t="s">
        <v>254</v>
      </c>
      <c r="B2" s="217" t="s">
        <v>32</v>
      </c>
      <c r="C2" s="218" t="s">
        <v>271</v>
      </c>
      <c r="D2" s="218" t="s">
        <v>272</v>
      </c>
      <c r="E2" s="218" t="s">
        <v>273</v>
      </c>
      <c r="F2" s="218" t="s">
        <v>274</v>
      </c>
      <c r="G2" s="218" t="s">
        <v>275</v>
      </c>
      <c r="H2" s="218" t="s">
        <v>276</v>
      </c>
      <c r="I2" s="218" t="s">
        <v>277</v>
      </c>
      <c r="J2" s="218" t="s">
        <v>278</v>
      </c>
    </row>
    <row r="3" spans="1:12" ht="21.75">
      <c r="A3" s="213">
        <v>1395</v>
      </c>
      <c r="B3" s="213">
        <v>19718</v>
      </c>
      <c r="C3" s="213">
        <v>707</v>
      </c>
      <c r="D3" s="213">
        <v>526</v>
      </c>
      <c r="E3" s="213">
        <v>12578</v>
      </c>
      <c r="F3" s="213">
        <v>61</v>
      </c>
      <c r="G3" s="213">
        <v>26</v>
      </c>
      <c r="H3" s="213">
        <v>38</v>
      </c>
      <c r="I3" s="213">
        <v>135</v>
      </c>
      <c r="J3" s="213">
        <v>5647</v>
      </c>
    </row>
    <row r="4" spans="1:12" s="219" customFormat="1" ht="21.75">
      <c r="A4" s="213">
        <v>1396</v>
      </c>
      <c r="B4" s="213">
        <v>19876</v>
      </c>
      <c r="C4" s="213">
        <v>628</v>
      </c>
      <c r="D4" s="213">
        <v>515</v>
      </c>
      <c r="E4" s="213">
        <v>12841</v>
      </c>
      <c r="F4" s="213">
        <v>70</v>
      </c>
      <c r="G4" s="213">
        <v>23</v>
      </c>
      <c r="H4" s="213">
        <v>36</v>
      </c>
      <c r="I4" s="213">
        <v>116</v>
      </c>
      <c r="J4" s="213">
        <v>5647</v>
      </c>
    </row>
    <row r="5" spans="1:12" s="219" customFormat="1" ht="21.75">
      <c r="A5" s="213">
        <v>1397</v>
      </c>
      <c r="B5" s="213">
        <v>18250</v>
      </c>
      <c r="C5" s="213">
        <v>631</v>
      </c>
      <c r="D5" s="213">
        <v>338</v>
      </c>
      <c r="E5" s="213">
        <v>11806</v>
      </c>
      <c r="F5" s="213">
        <v>26</v>
      </c>
      <c r="G5" s="213">
        <v>14</v>
      </c>
      <c r="H5" s="213">
        <v>11</v>
      </c>
      <c r="I5" s="213">
        <v>38</v>
      </c>
      <c r="J5" s="213">
        <v>5386</v>
      </c>
      <c r="L5" s="303"/>
    </row>
    <row r="6" spans="1:12" s="219" customFormat="1" ht="21.75">
      <c r="A6" s="213">
        <v>1398</v>
      </c>
      <c r="B6" s="213">
        <v>21562</v>
      </c>
      <c r="C6" s="213">
        <v>938</v>
      </c>
      <c r="D6" s="213">
        <v>503</v>
      </c>
      <c r="E6" s="213">
        <v>12845</v>
      </c>
      <c r="F6" s="213">
        <v>18</v>
      </c>
      <c r="G6" s="213">
        <v>8</v>
      </c>
      <c r="H6" s="213">
        <v>11</v>
      </c>
      <c r="I6" s="213">
        <v>245</v>
      </c>
      <c r="J6" s="213">
        <v>6994</v>
      </c>
      <c r="L6" s="303"/>
    </row>
    <row r="7" spans="1:12" s="219" customFormat="1" ht="21.75">
      <c r="A7" s="213">
        <v>1399</v>
      </c>
      <c r="B7" s="213">
        <v>44491</v>
      </c>
      <c r="C7" s="213">
        <v>1941</v>
      </c>
      <c r="D7" s="213">
        <v>966</v>
      </c>
      <c r="E7" s="213">
        <v>26958</v>
      </c>
      <c r="F7" s="213">
        <v>15</v>
      </c>
      <c r="G7" s="213">
        <v>12</v>
      </c>
      <c r="H7" s="213">
        <v>19</v>
      </c>
      <c r="I7" s="213">
        <v>404</v>
      </c>
      <c r="J7" s="213">
        <v>14176</v>
      </c>
      <c r="L7" s="303"/>
    </row>
    <row r="8" spans="1:12" s="219" customFormat="1" ht="21.75">
      <c r="A8" s="213">
        <v>1400</v>
      </c>
      <c r="B8" s="213">
        <v>45904</v>
      </c>
      <c r="C8" s="213">
        <v>371</v>
      </c>
      <c r="D8" s="213">
        <v>913</v>
      </c>
      <c r="E8" s="213">
        <v>26579</v>
      </c>
      <c r="F8" s="213">
        <v>23</v>
      </c>
      <c r="G8" s="213">
        <v>17</v>
      </c>
      <c r="H8" s="213">
        <v>16</v>
      </c>
      <c r="I8" s="213">
        <v>464</v>
      </c>
      <c r="J8" s="213">
        <v>17521</v>
      </c>
      <c r="L8" s="303"/>
    </row>
    <row r="9" spans="1:12" s="219" customFormat="1" ht="22.5" thickBot="1">
      <c r="A9" s="213">
        <v>1401</v>
      </c>
      <c r="B9" s="213">
        <f>C9+D9+E9+F9+G9+H9+I9+J9</f>
        <v>38734</v>
      </c>
      <c r="C9" s="213">
        <f>SUM(C10:C42)</f>
        <v>1145</v>
      </c>
      <c r="D9" s="213">
        <f>SUM(D10:D42)</f>
        <v>817</v>
      </c>
      <c r="E9" s="213">
        <f t="shared" ref="E9:J9" si="0">SUM(E10:E42)</f>
        <v>22267</v>
      </c>
      <c r="F9" s="213">
        <f t="shared" si="0"/>
        <v>23</v>
      </c>
      <c r="G9" s="213">
        <f t="shared" si="0"/>
        <v>4</v>
      </c>
      <c r="H9" s="213">
        <f t="shared" si="0"/>
        <v>40</v>
      </c>
      <c r="I9" s="213">
        <f t="shared" si="0"/>
        <v>256</v>
      </c>
      <c r="J9" s="213">
        <f t="shared" si="0"/>
        <v>14182</v>
      </c>
      <c r="L9" s="303"/>
    </row>
    <row r="10" spans="1:12" ht="21.75" thickBot="1">
      <c r="A10" s="5" t="s">
        <v>259</v>
      </c>
      <c r="B10" s="220">
        <f>C10+D10+E10+F10+G10+H10+I10+J10</f>
        <v>1845</v>
      </c>
      <c r="C10" s="93">
        <v>62</v>
      </c>
      <c r="D10" s="95">
        <v>26</v>
      </c>
      <c r="E10" s="93">
        <v>1364</v>
      </c>
      <c r="F10" s="95">
        <v>1</v>
      </c>
      <c r="G10" s="93">
        <v>0</v>
      </c>
      <c r="H10" s="95">
        <v>6</v>
      </c>
      <c r="I10" s="93">
        <v>2</v>
      </c>
      <c r="J10" s="95">
        <v>384</v>
      </c>
      <c r="L10" s="304"/>
    </row>
    <row r="11" spans="1:12" ht="21.75" thickBot="1">
      <c r="A11" s="11" t="s">
        <v>260</v>
      </c>
      <c r="B11" s="220">
        <f t="shared" ref="B11:B42" si="1">C11+D11+E11+F11+G11+H11+I11+J11</f>
        <v>925</v>
      </c>
      <c r="C11" s="94">
        <v>26</v>
      </c>
      <c r="D11" s="96">
        <v>19</v>
      </c>
      <c r="E11" s="94">
        <v>812</v>
      </c>
      <c r="F11" s="215">
        <v>3</v>
      </c>
      <c r="G11" s="93">
        <v>0</v>
      </c>
      <c r="H11" s="215">
        <v>0</v>
      </c>
      <c r="I11" s="93">
        <v>0</v>
      </c>
      <c r="J11" s="96">
        <v>65</v>
      </c>
      <c r="L11" s="304"/>
    </row>
    <row r="12" spans="1:12" ht="21.75" thickBot="1">
      <c r="A12" s="11" t="s">
        <v>13</v>
      </c>
      <c r="B12" s="220">
        <f t="shared" si="1"/>
        <v>174</v>
      </c>
      <c r="C12" s="94">
        <v>1</v>
      </c>
      <c r="D12" s="96">
        <v>1</v>
      </c>
      <c r="E12" s="94">
        <v>149</v>
      </c>
      <c r="F12" s="96">
        <v>0</v>
      </c>
      <c r="G12" s="93">
        <v>0</v>
      </c>
      <c r="H12" s="96">
        <v>0</v>
      </c>
      <c r="I12" s="93">
        <v>1</v>
      </c>
      <c r="J12" s="96">
        <v>22</v>
      </c>
      <c r="L12" s="304"/>
    </row>
    <row r="13" spans="1:12" ht="21.75" thickBot="1">
      <c r="A13" s="11" t="s">
        <v>14</v>
      </c>
      <c r="B13" s="220">
        <f t="shared" si="1"/>
        <v>3409</v>
      </c>
      <c r="C13" s="94">
        <v>78</v>
      </c>
      <c r="D13" s="96">
        <v>187</v>
      </c>
      <c r="E13" s="94">
        <v>1523</v>
      </c>
      <c r="F13" s="96">
        <v>10</v>
      </c>
      <c r="G13" s="93">
        <v>0</v>
      </c>
      <c r="H13" s="215">
        <v>15</v>
      </c>
      <c r="I13" s="93">
        <v>28</v>
      </c>
      <c r="J13" s="96">
        <v>1568</v>
      </c>
      <c r="L13" s="304"/>
    </row>
    <row r="14" spans="1:12" ht="21.75" thickBot="1">
      <c r="A14" s="11" t="s">
        <v>33</v>
      </c>
      <c r="B14" s="220">
        <f t="shared" si="1"/>
        <v>4221</v>
      </c>
      <c r="C14" s="221">
        <v>4</v>
      </c>
      <c r="D14" s="222">
        <v>29</v>
      </c>
      <c r="E14" s="221">
        <v>2041</v>
      </c>
      <c r="F14" s="96">
        <v>0</v>
      </c>
      <c r="G14" s="93">
        <v>0</v>
      </c>
      <c r="H14" s="96">
        <v>0</v>
      </c>
      <c r="I14" s="93">
        <v>12</v>
      </c>
      <c r="J14" s="222">
        <v>2135</v>
      </c>
      <c r="L14" s="304"/>
    </row>
    <row r="15" spans="1:12" ht="21.75" thickBot="1">
      <c r="A15" s="11" t="s">
        <v>15</v>
      </c>
      <c r="B15" s="220">
        <f t="shared" si="1"/>
        <v>409</v>
      </c>
      <c r="C15" s="94">
        <v>1</v>
      </c>
      <c r="D15" s="96">
        <v>5</v>
      </c>
      <c r="E15" s="94">
        <v>285</v>
      </c>
      <c r="F15" s="96">
        <v>0</v>
      </c>
      <c r="G15" s="93">
        <v>0</v>
      </c>
      <c r="H15" s="96">
        <v>0</v>
      </c>
      <c r="I15" s="93">
        <v>2</v>
      </c>
      <c r="J15" s="96">
        <v>116</v>
      </c>
      <c r="L15" s="304"/>
    </row>
    <row r="16" spans="1:12" ht="21.75" thickBot="1">
      <c r="A16" s="11" t="s">
        <v>16</v>
      </c>
      <c r="B16" s="220">
        <f t="shared" si="1"/>
        <v>2081</v>
      </c>
      <c r="C16" s="94">
        <v>2</v>
      </c>
      <c r="D16" s="96">
        <v>6</v>
      </c>
      <c r="E16" s="94">
        <v>640</v>
      </c>
      <c r="F16" s="96">
        <v>1</v>
      </c>
      <c r="G16" s="93">
        <v>0</v>
      </c>
      <c r="H16" s="96">
        <v>1</v>
      </c>
      <c r="I16" s="93">
        <v>1</v>
      </c>
      <c r="J16" s="96">
        <v>1430</v>
      </c>
      <c r="L16" s="304"/>
    </row>
    <row r="17" spans="1:12" ht="21.75" thickBot="1">
      <c r="A17" s="11" t="s">
        <v>261</v>
      </c>
      <c r="B17" s="220">
        <f t="shared" si="1"/>
        <v>636</v>
      </c>
      <c r="C17" s="221">
        <v>13</v>
      </c>
      <c r="D17" s="222">
        <v>3</v>
      </c>
      <c r="E17" s="221">
        <v>459</v>
      </c>
      <c r="F17" s="96">
        <v>0</v>
      </c>
      <c r="G17" s="93">
        <v>0</v>
      </c>
      <c r="H17" s="96">
        <v>0</v>
      </c>
      <c r="I17" s="93">
        <v>0</v>
      </c>
      <c r="J17" s="222">
        <v>161</v>
      </c>
      <c r="L17" s="304"/>
    </row>
    <row r="18" spans="1:12" ht="21.75" thickBot="1">
      <c r="A18" s="11" t="s">
        <v>31</v>
      </c>
      <c r="B18" s="220">
        <f t="shared" si="1"/>
        <v>788</v>
      </c>
      <c r="C18" s="94">
        <v>167</v>
      </c>
      <c r="D18" s="96">
        <v>49</v>
      </c>
      <c r="E18" s="94">
        <v>550</v>
      </c>
      <c r="F18" s="96">
        <v>0</v>
      </c>
      <c r="G18" s="93">
        <v>0</v>
      </c>
      <c r="H18" s="96">
        <v>0</v>
      </c>
      <c r="I18" s="93">
        <v>0</v>
      </c>
      <c r="J18" s="96">
        <v>22</v>
      </c>
      <c r="L18" s="304"/>
    </row>
    <row r="19" spans="1:12" ht="21.75" thickBot="1">
      <c r="A19" s="11" t="s">
        <v>30</v>
      </c>
      <c r="B19" s="220">
        <f t="shared" si="1"/>
        <v>1481</v>
      </c>
      <c r="C19" s="94">
        <v>14</v>
      </c>
      <c r="D19" s="96">
        <v>33</v>
      </c>
      <c r="E19" s="94">
        <v>948</v>
      </c>
      <c r="F19" s="96">
        <v>1</v>
      </c>
      <c r="G19" s="93">
        <v>0</v>
      </c>
      <c r="H19" s="215">
        <v>4</v>
      </c>
      <c r="I19" s="93">
        <v>0</v>
      </c>
      <c r="J19" s="96">
        <v>481</v>
      </c>
      <c r="L19" s="304"/>
    </row>
    <row r="20" spans="1:12" ht="21.75" thickBot="1">
      <c r="A20" s="11" t="s">
        <v>29</v>
      </c>
      <c r="B20" s="220">
        <f t="shared" si="1"/>
        <v>105</v>
      </c>
      <c r="C20" s="94">
        <v>2</v>
      </c>
      <c r="D20" s="96">
        <v>4</v>
      </c>
      <c r="E20" s="94">
        <v>87</v>
      </c>
      <c r="F20" s="96">
        <v>0</v>
      </c>
      <c r="G20" s="93">
        <v>1</v>
      </c>
      <c r="H20" s="215">
        <v>0</v>
      </c>
      <c r="I20" s="93">
        <v>0</v>
      </c>
      <c r="J20" s="96">
        <v>11</v>
      </c>
      <c r="L20" s="304"/>
    </row>
    <row r="21" spans="1:12" ht="21.75" thickBot="1">
      <c r="A21" s="11" t="s">
        <v>17</v>
      </c>
      <c r="B21" s="220">
        <f t="shared" si="1"/>
        <v>861</v>
      </c>
      <c r="C21" s="94">
        <v>187</v>
      </c>
      <c r="D21" s="96">
        <v>10</v>
      </c>
      <c r="E21" s="94">
        <v>446</v>
      </c>
      <c r="F21" s="215">
        <v>0</v>
      </c>
      <c r="G21" s="93">
        <v>0</v>
      </c>
      <c r="H21" s="96">
        <v>0</v>
      </c>
      <c r="I21" s="93">
        <v>1</v>
      </c>
      <c r="J21" s="96">
        <v>217</v>
      </c>
      <c r="L21" s="304"/>
    </row>
    <row r="22" spans="1:12" ht="21.75" thickBot="1">
      <c r="A22" s="11" t="s">
        <v>18</v>
      </c>
      <c r="B22" s="220">
        <f t="shared" si="1"/>
        <v>1555</v>
      </c>
      <c r="C22" s="221">
        <v>78</v>
      </c>
      <c r="D22" s="222">
        <v>67</v>
      </c>
      <c r="E22" s="221">
        <v>940</v>
      </c>
      <c r="F22" s="96">
        <v>1</v>
      </c>
      <c r="G22" s="93">
        <v>0</v>
      </c>
      <c r="H22" s="215">
        <v>0</v>
      </c>
      <c r="I22" s="93">
        <v>5</v>
      </c>
      <c r="J22" s="222">
        <v>464</v>
      </c>
      <c r="L22" s="304"/>
    </row>
    <row r="23" spans="1:12" ht="21.75" thickBot="1">
      <c r="A23" s="11" t="s">
        <v>19</v>
      </c>
      <c r="B23" s="220">
        <f t="shared" si="1"/>
        <v>829</v>
      </c>
      <c r="C23" s="94">
        <v>30</v>
      </c>
      <c r="D23" s="96">
        <v>9</v>
      </c>
      <c r="E23" s="94">
        <v>374</v>
      </c>
      <c r="F23" s="215">
        <v>0</v>
      </c>
      <c r="G23" s="93">
        <v>0</v>
      </c>
      <c r="H23" s="96">
        <v>0</v>
      </c>
      <c r="I23" s="93">
        <v>77</v>
      </c>
      <c r="J23" s="96">
        <v>339</v>
      </c>
      <c r="L23" s="304"/>
    </row>
    <row r="24" spans="1:12" ht="21.75" thickBot="1">
      <c r="A24" s="11" t="s">
        <v>262</v>
      </c>
      <c r="B24" s="220">
        <f t="shared" si="1"/>
        <v>248</v>
      </c>
      <c r="C24" s="94">
        <v>3</v>
      </c>
      <c r="D24" s="96">
        <v>2</v>
      </c>
      <c r="E24" s="94">
        <v>179</v>
      </c>
      <c r="F24" s="96">
        <v>0</v>
      </c>
      <c r="G24" s="93">
        <v>0</v>
      </c>
      <c r="H24" s="96">
        <v>0</v>
      </c>
      <c r="I24" s="93">
        <v>0</v>
      </c>
      <c r="J24" s="96">
        <v>64</v>
      </c>
      <c r="L24" s="304"/>
    </row>
    <row r="25" spans="1:12" ht="21.75" thickBot="1">
      <c r="A25" s="11" t="s">
        <v>263</v>
      </c>
      <c r="B25" s="220">
        <f t="shared" si="1"/>
        <v>388</v>
      </c>
      <c r="C25" s="94">
        <v>44</v>
      </c>
      <c r="D25" s="96">
        <v>10</v>
      </c>
      <c r="E25" s="94">
        <v>274</v>
      </c>
      <c r="F25" s="96">
        <v>0</v>
      </c>
      <c r="G25" s="93">
        <v>0</v>
      </c>
      <c r="H25" s="96">
        <v>3</v>
      </c>
      <c r="I25" s="93">
        <v>2</v>
      </c>
      <c r="J25" s="96">
        <v>55</v>
      </c>
      <c r="L25" s="304"/>
    </row>
    <row r="26" spans="1:12" ht="21.75" thickBot="1">
      <c r="A26" s="11" t="s">
        <v>264</v>
      </c>
      <c r="B26" s="220">
        <f t="shared" si="1"/>
        <v>3119</v>
      </c>
      <c r="C26" s="94">
        <v>207</v>
      </c>
      <c r="D26" s="96">
        <v>38</v>
      </c>
      <c r="E26" s="94">
        <v>1217</v>
      </c>
      <c r="F26" s="215">
        <v>1</v>
      </c>
      <c r="G26" s="93">
        <v>0</v>
      </c>
      <c r="H26" s="96">
        <v>8</v>
      </c>
      <c r="I26" s="93">
        <v>17</v>
      </c>
      <c r="J26" s="96">
        <v>1631</v>
      </c>
      <c r="L26" s="304"/>
    </row>
    <row r="27" spans="1:12" ht="21.75" thickBot="1">
      <c r="A27" s="11" t="s">
        <v>265</v>
      </c>
      <c r="B27" s="220">
        <f t="shared" si="1"/>
        <v>1775</v>
      </c>
      <c r="C27" s="94">
        <v>6</v>
      </c>
      <c r="D27" s="96">
        <v>8</v>
      </c>
      <c r="E27" s="94">
        <v>523</v>
      </c>
      <c r="F27" s="96">
        <v>0</v>
      </c>
      <c r="G27" s="93">
        <v>0</v>
      </c>
      <c r="H27" s="96">
        <v>0</v>
      </c>
      <c r="I27" s="93">
        <v>0</v>
      </c>
      <c r="J27" s="96">
        <v>1238</v>
      </c>
      <c r="L27" s="304"/>
    </row>
    <row r="28" spans="1:12" ht="21.75" thickBot="1">
      <c r="A28" s="11" t="s">
        <v>20</v>
      </c>
      <c r="B28" s="220">
        <f t="shared" si="1"/>
        <v>1007</v>
      </c>
      <c r="C28" s="94">
        <v>6</v>
      </c>
      <c r="D28" s="96">
        <v>16</v>
      </c>
      <c r="E28" s="94">
        <v>617</v>
      </c>
      <c r="F28" s="215">
        <v>1</v>
      </c>
      <c r="G28" s="93">
        <v>0</v>
      </c>
      <c r="H28" s="215">
        <v>0</v>
      </c>
      <c r="I28" s="93">
        <v>53</v>
      </c>
      <c r="J28" s="96">
        <v>314</v>
      </c>
      <c r="L28" s="304"/>
    </row>
    <row r="29" spans="1:12" ht="21.75" thickBot="1">
      <c r="A29" s="11" t="s">
        <v>21</v>
      </c>
      <c r="B29" s="220">
        <f t="shared" si="1"/>
        <v>3070</v>
      </c>
      <c r="C29" s="221">
        <v>15</v>
      </c>
      <c r="D29" s="222">
        <v>33</v>
      </c>
      <c r="E29" s="221">
        <v>2101</v>
      </c>
      <c r="F29" s="96">
        <v>1</v>
      </c>
      <c r="G29" s="93">
        <v>0</v>
      </c>
      <c r="H29" s="96">
        <v>0</v>
      </c>
      <c r="I29" s="93">
        <v>1</v>
      </c>
      <c r="J29" s="222">
        <v>919</v>
      </c>
      <c r="L29" s="304"/>
    </row>
    <row r="30" spans="1:12" ht="21.75" thickBot="1">
      <c r="A30" s="11" t="s">
        <v>22</v>
      </c>
      <c r="B30" s="220">
        <f t="shared" si="1"/>
        <v>709</v>
      </c>
      <c r="C30" s="94">
        <v>14</v>
      </c>
      <c r="D30" s="96">
        <v>17</v>
      </c>
      <c r="E30" s="94">
        <v>331</v>
      </c>
      <c r="F30" s="215">
        <v>0</v>
      </c>
      <c r="G30" s="93">
        <v>0</v>
      </c>
      <c r="H30" s="96">
        <v>0</v>
      </c>
      <c r="I30" s="93">
        <v>13</v>
      </c>
      <c r="J30" s="96">
        <v>334</v>
      </c>
      <c r="L30" s="304"/>
    </row>
    <row r="31" spans="1:12" ht="21.75" thickBot="1">
      <c r="A31" s="11" t="s">
        <v>129</v>
      </c>
      <c r="B31" s="220">
        <f t="shared" si="1"/>
        <v>366</v>
      </c>
      <c r="C31" s="94">
        <v>7</v>
      </c>
      <c r="D31" s="96">
        <v>24</v>
      </c>
      <c r="E31" s="94">
        <v>299</v>
      </c>
      <c r="F31" s="96">
        <v>1</v>
      </c>
      <c r="G31" s="93">
        <v>0</v>
      </c>
      <c r="H31" s="96">
        <v>0</v>
      </c>
      <c r="I31" s="93">
        <v>1</v>
      </c>
      <c r="J31" s="96">
        <v>34</v>
      </c>
      <c r="L31" s="304"/>
    </row>
    <row r="32" spans="1:12" ht="21.75" thickBot="1">
      <c r="A32" s="11" t="s">
        <v>130</v>
      </c>
      <c r="B32" s="220">
        <f t="shared" si="1"/>
        <v>822</v>
      </c>
      <c r="C32" s="94">
        <v>4</v>
      </c>
      <c r="D32" s="96">
        <v>12</v>
      </c>
      <c r="E32" s="94">
        <v>666</v>
      </c>
      <c r="F32" s="96">
        <v>0</v>
      </c>
      <c r="G32" s="93">
        <v>0</v>
      </c>
      <c r="H32" s="96">
        <v>0</v>
      </c>
      <c r="I32" s="93">
        <v>6</v>
      </c>
      <c r="J32" s="96">
        <v>134</v>
      </c>
      <c r="L32" s="304"/>
    </row>
    <row r="33" spans="1:12" ht="21.75" thickBot="1">
      <c r="A33" s="11" t="s">
        <v>131</v>
      </c>
      <c r="B33" s="220">
        <f t="shared" si="1"/>
        <v>475</v>
      </c>
      <c r="C33" s="94">
        <v>40</v>
      </c>
      <c r="D33" s="96">
        <v>13</v>
      </c>
      <c r="E33" s="94">
        <v>364</v>
      </c>
      <c r="F33" s="96">
        <v>0</v>
      </c>
      <c r="G33" s="93">
        <v>0</v>
      </c>
      <c r="H33" s="96">
        <v>0</v>
      </c>
      <c r="I33" s="93">
        <v>3</v>
      </c>
      <c r="J33" s="96">
        <v>55</v>
      </c>
      <c r="L33" s="304"/>
    </row>
    <row r="34" spans="1:12" ht="21.75" thickBot="1">
      <c r="A34" s="11" t="s">
        <v>266</v>
      </c>
      <c r="B34" s="220">
        <f t="shared" si="1"/>
        <v>314</v>
      </c>
      <c r="C34" s="94">
        <v>0</v>
      </c>
      <c r="D34" s="96">
        <v>7</v>
      </c>
      <c r="E34" s="94">
        <v>257</v>
      </c>
      <c r="F34" s="96">
        <v>0</v>
      </c>
      <c r="G34" s="93">
        <v>0</v>
      </c>
      <c r="H34" s="96">
        <v>0</v>
      </c>
      <c r="I34" s="93">
        <v>0</v>
      </c>
      <c r="J34" s="96">
        <v>50</v>
      </c>
      <c r="L34" s="304"/>
    </row>
    <row r="35" spans="1:12" ht="21.75" thickBot="1">
      <c r="A35" s="11" t="s">
        <v>132</v>
      </c>
      <c r="B35" s="220">
        <f t="shared" si="1"/>
        <v>495</v>
      </c>
      <c r="C35" s="221">
        <v>5</v>
      </c>
      <c r="D35" s="222">
        <v>8</v>
      </c>
      <c r="E35" s="221">
        <v>383</v>
      </c>
      <c r="F35" s="96">
        <v>0</v>
      </c>
      <c r="G35" s="93">
        <v>0</v>
      </c>
      <c r="H35" s="96">
        <v>0</v>
      </c>
      <c r="I35" s="93">
        <v>0</v>
      </c>
      <c r="J35" s="222">
        <v>99</v>
      </c>
      <c r="L35" s="304"/>
    </row>
    <row r="36" spans="1:12" ht="21.75" thickBot="1">
      <c r="A36" s="11" t="s">
        <v>23</v>
      </c>
      <c r="B36" s="220">
        <f t="shared" si="1"/>
        <v>1290</v>
      </c>
      <c r="C36" s="94">
        <v>15</v>
      </c>
      <c r="D36" s="96">
        <v>26</v>
      </c>
      <c r="E36" s="94">
        <v>969</v>
      </c>
      <c r="F36" s="215">
        <v>0</v>
      </c>
      <c r="G36" s="93">
        <v>2</v>
      </c>
      <c r="H36" s="96">
        <v>2</v>
      </c>
      <c r="I36" s="93">
        <v>1</v>
      </c>
      <c r="J36" s="96">
        <v>275</v>
      </c>
      <c r="L36" s="304"/>
    </row>
    <row r="37" spans="1:12" ht="21.75" thickBot="1">
      <c r="A37" s="11" t="s">
        <v>24</v>
      </c>
      <c r="B37" s="220">
        <f t="shared" si="1"/>
        <v>195</v>
      </c>
      <c r="C37" s="94">
        <v>0</v>
      </c>
      <c r="D37" s="96">
        <v>16</v>
      </c>
      <c r="E37" s="94">
        <v>168</v>
      </c>
      <c r="F37" s="96">
        <v>0</v>
      </c>
      <c r="G37" s="93">
        <v>0</v>
      </c>
      <c r="H37" s="215">
        <v>0</v>
      </c>
      <c r="I37" s="93">
        <v>0</v>
      </c>
      <c r="J37" s="96">
        <v>11</v>
      </c>
      <c r="L37" s="304"/>
    </row>
    <row r="38" spans="1:12" ht="21.75" thickBot="1">
      <c r="A38" s="11" t="s">
        <v>25</v>
      </c>
      <c r="B38" s="220">
        <f t="shared" si="1"/>
        <v>863</v>
      </c>
      <c r="C38" s="94">
        <v>7</v>
      </c>
      <c r="D38" s="96">
        <v>26</v>
      </c>
      <c r="E38" s="94">
        <v>569</v>
      </c>
      <c r="F38" s="96">
        <v>1</v>
      </c>
      <c r="G38" s="93">
        <v>1</v>
      </c>
      <c r="H38" s="96">
        <v>1</v>
      </c>
      <c r="I38" s="93">
        <v>5</v>
      </c>
      <c r="J38" s="96">
        <v>253</v>
      </c>
      <c r="L38" s="304"/>
    </row>
    <row r="39" spans="1:12" ht="21.75" thickBot="1">
      <c r="A39" s="11" t="s">
        <v>267</v>
      </c>
      <c r="B39" s="220">
        <f t="shared" si="1"/>
        <v>1573</v>
      </c>
      <c r="C39" s="94">
        <v>24</v>
      </c>
      <c r="D39" s="96">
        <v>30</v>
      </c>
      <c r="E39" s="94">
        <v>885</v>
      </c>
      <c r="F39" s="96">
        <v>0</v>
      </c>
      <c r="G39" s="93">
        <v>0</v>
      </c>
      <c r="H39" s="96">
        <v>0</v>
      </c>
      <c r="I39" s="93">
        <v>21</v>
      </c>
      <c r="J39" s="96">
        <v>613</v>
      </c>
    </row>
    <row r="40" spans="1:12" ht="21.75" thickBot="1">
      <c r="A40" s="11" t="s">
        <v>26</v>
      </c>
      <c r="B40" s="220">
        <f t="shared" si="1"/>
        <v>485</v>
      </c>
      <c r="C40" s="94">
        <v>3</v>
      </c>
      <c r="D40" s="96">
        <v>9</v>
      </c>
      <c r="E40" s="94">
        <v>389</v>
      </c>
      <c r="F40" s="96">
        <v>1</v>
      </c>
      <c r="G40" s="93">
        <v>0</v>
      </c>
      <c r="H40" s="96">
        <v>0</v>
      </c>
      <c r="I40" s="93">
        <v>1</v>
      </c>
      <c r="J40" s="96">
        <v>82</v>
      </c>
    </row>
    <row r="41" spans="1:12" ht="21.75" thickBot="1">
      <c r="A41" s="11" t="s">
        <v>27</v>
      </c>
      <c r="B41" s="220">
        <f t="shared" si="1"/>
        <v>523</v>
      </c>
      <c r="C41" s="94">
        <v>52</v>
      </c>
      <c r="D41" s="96">
        <v>28</v>
      </c>
      <c r="E41" s="94">
        <v>369</v>
      </c>
      <c r="F41" s="215">
        <v>0</v>
      </c>
      <c r="G41" s="93">
        <v>0</v>
      </c>
      <c r="H41" s="96">
        <v>0</v>
      </c>
      <c r="I41" s="93">
        <v>2</v>
      </c>
      <c r="J41" s="96">
        <v>72</v>
      </c>
    </row>
    <row r="42" spans="1:12" ht="21.75" thickBot="1">
      <c r="A42" s="11" t="s">
        <v>12</v>
      </c>
      <c r="B42" s="220">
        <f t="shared" si="1"/>
        <v>1698</v>
      </c>
      <c r="C42" s="221">
        <v>28</v>
      </c>
      <c r="D42" s="222">
        <v>46</v>
      </c>
      <c r="E42" s="221">
        <v>1089</v>
      </c>
      <c r="F42" s="222">
        <v>0</v>
      </c>
      <c r="G42" s="93">
        <v>0</v>
      </c>
      <c r="H42" s="215">
        <v>0</v>
      </c>
      <c r="I42" s="93">
        <v>1</v>
      </c>
      <c r="J42" s="222">
        <v>534</v>
      </c>
    </row>
    <row r="43" spans="1:12">
      <c r="A43" s="1112"/>
      <c r="B43" s="1112"/>
      <c r="C43" s="1112"/>
      <c r="D43" s="1112"/>
      <c r="E43" s="1112"/>
      <c r="F43" s="1112"/>
      <c r="G43" s="1112"/>
      <c r="H43" s="1112"/>
      <c r="I43" s="1112"/>
      <c r="J43" s="1112"/>
    </row>
    <row r="44" spans="1:12">
      <c r="A44" s="223"/>
      <c r="B44" s="223"/>
      <c r="C44" s="223"/>
      <c r="D44" s="223"/>
      <c r="E44" s="223"/>
      <c r="F44" s="223"/>
      <c r="G44" s="223"/>
      <c r="H44" s="223"/>
    </row>
  </sheetData>
  <mergeCells count="2">
    <mergeCell ref="A1:J1"/>
    <mergeCell ref="A43:J43"/>
  </mergeCells>
  <printOptions horizontalCentered="1" verticalCentered="1"/>
  <pageMargins left="0.39370078740157483" right="0.59055118110236227" top="0.19685039370078741" bottom="0.39370078740157483" header="0" footer="0"/>
  <pageSetup paperSize="9" scale="86" orientation="portrait" r:id="rId1"/>
  <headerFooter alignWithMargins="0"/>
  <rowBreaks count="1" manualBreakCount="1">
    <brk id="42" max="16383" man="1"/>
  </rowBreaks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EF079-C914-4D8A-9185-5C44B5B33AAE}">
  <sheetPr>
    <tabColor rgb="FF9999FF"/>
    <pageSetUpPr fitToPage="1"/>
  </sheetPr>
  <dimension ref="A1:L75"/>
  <sheetViews>
    <sheetView rightToLeft="1" view="pageBreakPreview" zoomScale="60" zoomScaleNormal="100" workbookViewId="0">
      <selection activeCell="B10" sqref="B10:H42"/>
    </sheetView>
  </sheetViews>
  <sheetFormatPr defaultRowHeight="21"/>
  <cols>
    <col min="1" max="1" width="20.28515625" style="99" customWidth="1"/>
    <col min="2" max="2" width="11.7109375" style="100" customWidth="1"/>
    <col min="3" max="3" width="9.42578125" style="101" customWidth="1"/>
    <col min="4" max="4" width="11.7109375" style="101" customWidth="1"/>
    <col min="5" max="5" width="14.5703125" style="101" customWidth="1"/>
    <col min="6" max="6" width="15.140625" style="101" customWidth="1"/>
    <col min="7" max="7" width="13" style="101" customWidth="1"/>
    <col min="8" max="8" width="9.140625" style="97" customWidth="1"/>
    <col min="9" max="9" width="0.140625" style="97" customWidth="1"/>
    <col min="10" max="234" width="9.140625" style="97"/>
    <col min="235" max="235" width="20.28515625" style="97" customWidth="1"/>
    <col min="236" max="236" width="11.7109375" style="97" customWidth="1"/>
    <col min="237" max="237" width="9.42578125" style="97" customWidth="1"/>
    <col min="238" max="238" width="11.7109375" style="97" customWidth="1"/>
    <col min="239" max="239" width="14.5703125" style="97" customWidth="1"/>
    <col min="240" max="240" width="15.140625" style="97" customWidth="1"/>
    <col min="241" max="241" width="13" style="97" customWidth="1"/>
    <col min="242" max="490" width="9.140625" style="97"/>
    <col min="491" max="491" width="20.28515625" style="97" customWidth="1"/>
    <col min="492" max="492" width="11.7109375" style="97" customWidth="1"/>
    <col min="493" max="493" width="9.42578125" style="97" customWidth="1"/>
    <col min="494" max="494" width="11.7109375" style="97" customWidth="1"/>
    <col min="495" max="495" width="14.5703125" style="97" customWidth="1"/>
    <col min="496" max="496" width="15.140625" style="97" customWidth="1"/>
    <col min="497" max="497" width="13" style="97" customWidth="1"/>
    <col min="498" max="746" width="9.140625" style="97"/>
    <col min="747" max="747" width="20.28515625" style="97" customWidth="1"/>
    <col min="748" max="748" width="11.7109375" style="97" customWidth="1"/>
    <col min="749" max="749" width="9.42578125" style="97" customWidth="1"/>
    <col min="750" max="750" width="11.7109375" style="97" customWidth="1"/>
    <col min="751" max="751" width="14.5703125" style="97" customWidth="1"/>
    <col min="752" max="752" width="15.140625" style="97" customWidth="1"/>
    <col min="753" max="753" width="13" style="97" customWidth="1"/>
    <col min="754" max="1002" width="9.140625" style="97"/>
    <col min="1003" max="1003" width="20.28515625" style="97" customWidth="1"/>
    <col min="1004" max="1004" width="11.7109375" style="97" customWidth="1"/>
    <col min="1005" max="1005" width="9.42578125" style="97" customWidth="1"/>
    <col min="1006" max="1006" width="11.7109375" style="97" customWidth="1"/>
    <col min="1007" max="1007" width="14.5703125" style="97" customWidth="1"/>
    <col min="1008" max="1008" width="15.140625" style="97" customWidth="1"/>
    <col min="1009" max="1009" width="13" style="97" customWidth="1"/>
    <col min="1010" max="1258" width="9.140625" style="97"/>
    <col min="1259" max="1259" width="20.28515625" style="97" customWidth="1"/>
    <col min="1260" max="1260" width="11.7109375" style="97" customWidth="1"/>
    <col min="1261" max="1261" width="9.42578125" style="97" customWidth="1"/>
    <col min="1262" max="1262" width="11.7109375" style="97" customWidth="1"/>
    <col min="1263" max="1263" width="14.5703125" style="97" customWidth="1"/>
    <col min="1264" max="1264" width="15.140625" style="97" customWidth="1"/>
    <col min="1265" max="1265" width="13" style="97" customWidth="1"/>
    <col min="1266" max="1514" width="9.140625" style="97"/>
    <col min="1515" max="1515" width="20.28515625" style="97" customWidth="1"/>
    <col min="1516" max="1516" width="11.7109375" style="97" customWidth="1"/>
    <col min="1517" max="1517" width="9.42578125" style="97" customWidth="1"/>
    <col min="1518" max="1518" width="11.7109375" style="97" customWidth="1"/>
    <col min="1519" max="1519" width="14.5703125" style="97" customWidth="1"/>
    <col min="1520" max="1520" width="15.140625" style="97" customWidth="1"/>
    <col min="1521" max="1521" width="13" style="97" customWidth="1"/>
    <col min="1522" max="1770" width="9.140625" style="97"/>
    <col min="1771" max="1771" width="20.28515625" style="97" customWidth="1"/>
    <col min="1772" max="1772" width="11.7109375" style="97" customWidth="1"/>
    <col min="1773" max="1773" width="9.42578125" style="97" customWidth="1"/>
    <col min="1774" max="1774" width="11.7109375" style="97" customWidth="1"/>
    <col min="1775" max="1775" width="14.5703125" style="97" customWidth="1"/>
    <col min="1776" max="1776" width="15.140625" style="97" customWidth="1"/>
    <col min="1777" max="1777" width="13" style="97" customWidth="1"/>
    <col min="1778" max="2026" width="9.140625" style="97"/>
    <col min="2027" max="2027" width="20.28515625" style="97" customWidth="1"/>
    <col min="2028" max="2028" width="11.7109375" style="97" customWidth="1"/>
    <col min="2029" max="2029" width="9.42578125" style="97" customWidth="1"/>
    <col min="2030" max="2030" width="11.7109375" style="97" customWidth="1"/>
    <col min="2031" max="2031" width="14.5703125" style="97" customWidth="1"/>
    <col min="2032" max="2032" width="15.140625" style="97" customWidth="1"/>
    <col min="2033" max="2033" width="13" style="97" customWidth="1"/>
    <col min="2034" max="2282" width="9.140625" style="97"/>
    <col min="2283" max="2283" width="20.28515625" style="97" customWidth="1"/>
    <col min="2284" max="2284" width="11.7109375" style="97" customWidth="1"/>
    <col min="2285" max="2285" width="9.42578125" style="97" customWidth="1"/>
    <col min="2286" max="2286" width="11.7109375" style="97" customWidth="1"/>
    <col min="2287" max="2287" width="14.5703125" style="97" customWidth="1"/>
    <col min="2288" max="2288" width="15.140625" style="97" customWidth="1"/>
    <col min="2289" max="2289" width="13" style="97" customWidth="1"/>
    <col min="2290" max="2538" width="9.140625" style="97"/>
    <col min="2539" max="2539" width="20.28515625" style="97" customWidth="1"/>
    <col min="2540" max="2540" width="11.7109375" style="97" customWidth="1"/>
    <col min="2541" max="2541" width="9.42578125" style="97" customWidth="1"/>
    <col min="2542" max="2542" width="11.7109375" style="97" customWidth="1"/>
    <col min="2543" max="2543" width="14.5703125" style="97" customWidth="1"/>
    <col min="2544" max="2544" width="15.140625" style="97" customWidth="1"/>
    <col min="2545" max="2545" width="13" style="97" customWidth="1"/>
    <col min="2546" max="2794" width="9.140625" style="97"/>
    <col min="2795" max="2795" width="20.28515625" style="97" customWidth="1"/>
    <col min="2796" max="2796" width="11.7109375" style="97" customWidth="1"/>
    <col min="2797" max="2797" width="9.42578125" style="97" customWidth="1"/>
    <col min="2798" max="2798" width="11.7109375" style="97" customWidth="1"/>
    <col min="2799" max="2799" width="14.5703125" style="97" customWidth="1"/>
    <col min="2800" max="2800" width="15.140625" style="97" customWidth="1"/>
    <col min="2801" max="2801" width="13" style="97" customWidth="1"/>
    <col min="2802" max="3050" width="9.140625" style="97"/>
    <col min="3051" max="3051" width="20.28515625" style="97" customWidth="1"/>
    <col min="3052" max="3052" width="11.7109375" style="97" customWidth="1"/>
    <col min="3053" max="3053" width="9.42578125" style="97" customWidth="1"/>
    <col min="3054" max="3054" width="11.7109375" style="97" customWidth="1"/>
    <col min="3055" max="3055" width="14.5703125" style="97" customWidth="1"/>
    <col min="3056" max="3056" width="15.140625" style="97" customWidth="1"/>
    <col min="3057" max="3057" width="13" style="97" customWidth="1"/>
    <col min="3058" max="3306" width="9.140625" style="97"/>
    <col min="3307" max="3307" width="20.28515625" style="97" customWidth="1"/>
    <col min="3308" max="3308" width="11.7109375" style="97" customWidth="1"/>
    <col min="3309" max="3309" width="9.42578125" style="97" customWidth="1"/>
    <col min="3310" max="3310" width="11.7109375" style="97" customWidth="1"/>
    <col min="3311" max="3311" width="14.5703125" style="97" customWidth="1"/>
    <col min="3312" max="3312" width="15.140625" style="97" customWidth="1"/>
    <col min="3313" max="3313" width="13" style="97" customWidth="1"/>
    <col min="3314" max="3562" width="9.140625" style="97"/>
    <col min="3563" max="3563" width="20.28515625" style="97" customWidth="1"/>
    <col min="3564" max="3564" width="11.7109375" style="97" customWidth="1"/>
    <col min="3565" max="3565" width="9.42578125" style="97" customWidth="1"/>
    <col min="3566" max="3566" width="11.7109375" style="97" customWidth="1"/>
    <col min="3567" max="3567" width="14.5703125" style="97" customWidth="1"/>
    <col min="3568" max="3568" width="15.140625" style="97" customWidth="1"/>
    <col min="3569" max="3569" width="13" style="97" customWidth="1"/>
    <col min="3570" max="3818" width="9.140625" style="97"/>
    <col min="3819" max="3819" width="20.28515625" style="97" customWidth="1"/>
    <col min="3820" max="3820" width="11.7109375" style="97" customWidth="1"/>
    <col min="3821" max="3821" width="9.42578125" style="97" customWidth="1"/>
    <col min="3822" max="3822" width="11.7109375" style="97" customWidth="1"/>
    <col min="3823" max="3823" width="14.5703125" style="97" customWidth="1"/>
    <col min="3824" max="3824" width="15.140625" style="97" customWidth="1"/>
    <col min="3825" max="3825" width="13" style="97" customWidth="1"/>
    <col min="3826" max="4074" width="9.140625" style="97"/>
    <col min="4075" max="4075" width="20.28515625" style="97" customWidth="1"/>
    <col min="4076" max="4076" width="11.7109375" style="97" customWidth="1"/>
    <col min="4077" max="4077" width="9.42578125" style="97" customWidth="1"/>
    <col min="4078" max="4078" width="11.7109375" style="97" customWidth="1"/>
    <col min="4079" max="4079" width="14.5703125" style="97" customWidth="1"/>
    <col min="4080" max="4080" width="15.140625" style="97" customWidth="1"/>
    <col min="4081" max="4081" width="13" style="97" customWidth="1"/>
    <col min="4082" max="4330" width="9.140625" style="97"/>
    <col min="4331" max="4331" width="20.28515625" style="97" customWidth="1"/>
    <col min="4332" max="4332" width="11.7109375" style="97" customWidth="1"/>
    <col min="4333" max="4333" width="9.42578125" style="97" customWidth="1"/>
    <col min="4334" max="4334" width="11.7109375" style="97" customWidth="1"/>
    <col min="4335" max="4335" width="14.5703125" style="97" customWidth="1"/>
    <col min="4336" max="4336" width="15.140625" style="97" customWidth="1"/>
    <col min="4337" max="4337" width="13" style="97" customWidth="1"/>
    <col min="4338" max="4586" width="9.140625" style="97"/>
    <col min="4587" max="4587" width="20.28515625" style="97" customWidth="1"/>
    <col min="4588" max="4588" width="11.7109375" style="97" customWidth="1"/>
    <col min="4589" max="4589" width="9.42578125" style="97" customWidth="1"/>
    <col min="4590" max="4590" width="11.7109375" style="97" customWidth="1"/>
    <col min="4591" max="4591" width="14.5703125" style="97" customWidth="1"/>
    <col min="4592" max="4592" width="15.140625" style="97" customWidth="1"/>
    <col min="4593" max="4593" width="13" style="97" customWidth="1"/>
    <col min="4594" max="4842" width="9.140625" style="97"/>
    <col min="4843" max="4843" width="20.28515625" style="97" customWidth="1"/>
    <col min="4844" max="4844" width="11.7109375" style="97" customWidth="1"/>
    <col min="4845" max="4845" width="9.42578125" style="97" customWidth="1"/>
    <col min="4846" max="4846" width="11.7109375" style="97" customWidth="1"/>
    <col min="4847" max="4847" width="14.5703125" style="97" customWidth="1"/>
    <col min="4848" max="4848" width="15.140625" style="97" customWidth="1"/>
    <col min="4849" max="4849" width="13" style="97" customWidth="1"/>
    <col min="4850" max="5098" width="9.140625" style="97"/>
    <col min="5099" max="5099" width="20.28515625" style="97" customWidth="1"/>
    <col min="5100" max="5100" width="11.7109375" style="97" customWidth="1"/>
    <col min="5101" max="5101" width="9.42578125" style="97" customWidth="1"/>
    <col min="5102" max="5102" width="11.7109375" style="97" customWidth="1"/>
    <col min="5103" max="5103" width="14.5703125" style="97" customWidth="1"/>
    <col min="5104" max="5104" width="15.140625" style="97" customWidth="1"/>
    <col min="5105" max="5105" width="13" style="97" customWidth="1"/>
    <col min="5106" max="5354" width="9.140625" style="97"/>
    <col min="5355" max="5355" width="20.28515625" style="97" customWidth="1"/>
    <col min="5356" max="5356" width="11.7109375" style="97" customWidth="1"/>
    <col min="5357" max="5357" width="9.42578125" style="97" customWidth="1"/>
    <col min="5358" max="5358" width="11.7109375" style="97" customWidth="1"/>
    <col min="5359" max="5359" width="14.5703125" style="97" customWidth="1"/>
    <col min="5360" max="5360" width="15.140625" style="97" customWidth="1"/>
    <col min="5361" max="5361" width="13" style="97" customWidth="1"/>
    <col min="5362" max="5610" width="9.140625" style="97"/>
    <col min="5611" max="5611" width="20.28515625" style="97" customWidth="1"/>
    <col min="5612" max="5612" width="11.7109375" style="97" customWidth="1"/>
    <col min="5613" max="5613" width="9.42578125" style="97" customWidth="1"/>
    <col min="5614" max="5614" width="11.7109375" style="97" customWidth="1"/>
    <col min="5615" max="5615" width="14.5703125" style="97" customWidth="1"/>
    <col min="5616" max="5616" width="15.140625" style="97" customWidth="1"/>
    <col min="5617" max="5617" width="13" style="97" customWidth="1"/>
    <col min="5618" max="5866" width="9.140625" style="97"/>
    <col min="5867" max="5867" width="20.28515625" style="97" customWidth="1"/>
    <col min="5868" max="5868" width="11.7109375" style="97" customWidth="1"/>
    <col min="5869" max="5869" width="9.42578125" style="97" customWidth="1"/>
    <col min="5870" max="5870" width="11.7109375" style="97" customWidth="1"/>
    <col min="5871" max="5871" width="14.5703125" style="97" customWidth="1"/>
    <col min="5872" max="5872" width="15.140625" style="97" customWidth="1"/>
    <col min="5873" max="5873" width="13" style="97" customWidth="1"/>
    <col min="5874" max="6122" width="9.140625" style="97"/>
    <col min="6123" max="6123" width="20.28515625" style="97" customWidth="1"/>
    <col min="6124" max="6124" width="11.7109375" style="97" customWidth="1"/>
    <col min="6125" max="6125" width="9.42578125" style="97" customWidth="1"/>
    <col min="6126" max="6126" width="11.7109375" style="97" customWidth="1"/>
    <col min="6127" max="6127" width="14.5703125" style="97" customWidth="1"/>
    <col min="6128" max="6128" width="15.140625" style="97" customWidth="1"/>
    <col min="6129" max="6129" width="13" style="97" customWidth="1"/>
    <col min="6130" max="6378" width="9.140625" style="97"/>
    <col min="6379" max="6379" width="20.28515625" style="97" customWidth="1"/>
    <col min="6380" max="6380" width="11.7109375" style="97" customWidth="1"/>
    <col min="6381" max="6381" width="9.42578125" style="97" customWidth="1"/>
    <col min="6382" max="6382" width="11.7109375" style="97" customWidth="1"/>
    <col min="6383" max="6383" width="14.5703125" style="97" customWidth="1"/>
    <col min="6384" max="6384" width="15.140625" style="97" customWidth="1"/>
    <col min="6385" max="6385" width="13" style="97" customWidth="1"/>
    <col min="6386" max="6634" width="9.140625" style="97"/>
    <col min="6635" max="6635" width="20.28515625" style="97" customWidth="1"/>
    <col min="6636" max="6636" width="11.7109375" style="97" customWidth="1"/>
    <col min="6637" max="6637" width="9.42578125" style="97" customWidth="1"/>
    <col min="6638" max="6638" width="11.7109375" style="97" customWidth="1"/>
    <col min="6639" max="6639" width="14.5703125" style="97" customWidth="1"/>
    <col min="6640" max="6640" width="15.140625" style="97" customWidth="1"/>
    <col min="6641" max="6641" width="13" style="97" customWidth="1"/>
    <col min="6642" max="6890" width="9.140625" style="97"/>
    <col min="6891" max="6891" width="20.28515625" style="97" customWidth="1"/>
    <col min="6892" max="6892" width="11.7109375" style="97" customWidth="1"/>
    <col min="6893" max="6893" width="9.42578125" style="97" customWidth="1"/>
    <col min="6894" max="6894" width="11.7109375" style="97" customWidth="1"/>
    <col min="6895" max="6895" width="14.5703125" style="97" customWidth="1"/>
    <col min="6896" max="6896" width="15.140625" style="97" customWidth="1"/>
    <col min="6897" max="6897" width="13" style="97" customWidth="1"/>
    <col min="6898" max="7146" width="9.140625" style="97"/>
    <col min="7147" max="7147" width="20.28515625" style="97" customWidth="1"/>
    <col min="7148" max="7148" width="11.7109375" style="97" customWidth="1"/>
    <col min="7149" max="7149" width="9.42578125" style="97" customWidth="1"/>
    <col min="7150" max="7150" width="11.7109375" style="97" customWidth="1"/>
    <col min="7151" max="7151" width="14.5703125" style="97" customWidth="1"/>
    <col min="7152" max="7152" width="15.140625" style="97" customWidth="1"/>
    <col min="7153" max="7153" width="13" style="97" customWidth="1"/>
    <col min="7154" max="7402" width="9.140625" style="97"/>
    <col min="7403" max="7403" width="20.28515625" style="97" customWidth="1"/>
    <col min="7404" max="7404" width="11.7109375" style="97" customWidth="1"/>
    <col min="7405" max="7405" width="9.42578125" style="97" customWidth="1"/>
    <col min="7406" max="7406" width="11.7109375" style="97" customWidth="1"/>
    <col min="7407" max="7407" width="14.5703125" style="97" customWidth="1"/>
    <col min="7408" max="7408" width="15.140625" style="97" customWidth="1"/>
    <col min="7409" max="7409" width="13" style="97" customWidth="1"/>
    <col min="7410" max="7658" width="9.140625" style="97"/>
    <col min="7659" max="7659" width="20.28515625" style="97" customWidth="1"/>
    <col min="7660" max="7660" width="11.7109375" style="97" customWidth="1"/>
    <col min="7661" max="7661" width="9.42578125" style="97" customWidth="1"/>
    <col min="7662" max="7662" width="11.7109375" style="97" customWidth="1"/>
    <col min="7663" max="7663" width="14.5703125" style="97" customWidth="1"/>
    <col min="7664" max="7664" width="15.140625" style="97" customWidth="1"/>
    <col min="7665" max="7665" width="13" style="97" customWidth="1"/>
    <col min="7666" max="7914" width="9.140625" style="97"/>
    <col min="7915" max="7915" width="20.28515625" style="97" customWidth="1"/>
    <col min="7916" max="7916" width="11.7109375" style="97" customWidth="1"/>
    <col min="7917" max="7917" width="9.42578125" style="97" customWidth="1"/>
    <col min="7918" max="7918" width="11.7109375" style="97" customWidth="1"/>
    <col min="7919" max="7919" width="14.5703125" style="97" customWidth="1"/>
    <col min="7920" max="7920" width="15.140625" style="97" customWidth="1"/>
    <col min="7921" max="7921" width="13" style="97" customWidth="1"/>
    <col min="7922" max="8170" width="9.140625" style="97"/>
    <col min="8171" max="8171" width="20.28515625" style="97" customWidth="1"/>
    <col min="8172" max="8172" width="11.7109375" style="97" customWidth="1"/>
    <col min="8173" max="8173" width="9.42578125" style="97" customWidth="1"/>
    <col min="8174" max="8174" width="11.7109375" style="97" customWidth="1"/>
    <col min="8175" max="8175" width="14.5703125" style="97" customWidth="1"/>
    <col min="8176" max="8176" width="15.140625" style="97" customWidth="1"/>
    <col min="8177" max="8177" width="13" style="97" customWidth="1"/>
    <col min="8178" max="8426" width="9.140625" style="97"/>
    <col min="8427" max="8427" width="20.28515625" style="97" customWidth="1"/>
    <col min="8428" max="8428" width="11.7109375" style="97" customWidth="1"/>
    <col min="8429" max="8429" width="9.42578125" style="97" customWidth="1"/>
    <col min="8430" max="8430" width="11.7109375" style="97" customWidth="1"/>
    <col min="8431" max="8431" width="14.5703125" style="97" customWidth="1"/>
    <col min="8432" max="8432" width="15.140625" style="97" customWidth="1"/>
    <col min="8433" max="8433" width="13" style="97" customWidth="1"/>
    <col min="8434" max="8682" width="9.140625" style="97"/>
    <col min="8683" max="8683" width="20.28515625" style="97" customWidth="1"/>
    <col min="8684" max="8684" width="11.7109375" style="97" customWidth="1"/>
    <col min="8685" max="8685" width="9.42578125" style="97" customWidth="1"/>
    <col min="8686" max="8686" width="11.7109375" style="97" customWidth="1"/>
    <col min="8687" max="8687" width="14.5703125" style="97" customWidth="1"/>
    <col min="8688" max="8688" width="15.140625" style="97" customWidth="1"/>
    <col min="8689" max="8689" width="13" style="97" customWidth="1"/>
    <col min="8690" max="8938" width="9.140625" style="97"/>
    <col min="8939" max="8939" width="20.28515625" style="97" customWidth="1"/>
    <col min="8940" max="8940" width="11.7109375" style="97" customWidth="1"/>
    <col min="8941" max="8941" width="9.42578125" style="97" customWidth="1"/>
    <col min="8942" max="8942" width="11.7109375" style="97" customWidth="1"/>
    <col min="8943" max="8943" width="14.5703125" style="97" customWidth="1"/>
    <col min="8944" max="8944" width="15.140625" style="97" customWidth="1"/>
    <col min="8945" max="8945" width="13" style="97" customWidth="1"/>
    <col min="8946" max="9194" width="9.140625" style="97"/>
    <col min="9195" max="9195" width="20.28515625" style="97" customWidth="1"/>
    <col min="9196" max="9196" width="11.7109375" style="97" customWidth="1"/>
    <col min="9197" max="9197" width="9.42578125" style="97" customWidth="1"/>
    <col min="9198" max="9198" width="11.7109375" style="97" customWidth="1"/>
    <col min="9199" max="9199" width="14.5703125" style="97" customWidth="1"/>
    <col min="9200" max="9200" width="15.140625" style="97" customWidth="1"/>
    <col min="9201" max="9201" width="13" style="97" customWidth="1"/>
    <col min="9202" max="9450" width="9.140625" style="97"/>
    <col min="9451" max="9451" width="20.28515625" style="97" customWidth="1"/>
    <col min="9452" max="9452" width="11.7109375" style="97" customWidth="1"/>
    <col min="9453" max="9453" width="9.42578125" style="97" customWidth="1"/>
    <col min="9454" max="9454" width="11.7109375" style="97" customWidth="1"/>
    <col min="9455" max="9455" width="14.5703125" style="97" customWidth="1"/>
    <col min="9456" max="9456" width="15.140625" style="97" customWidth="1"/>
    <col min="9457" max="9457" width="13" style="97" customWidth="1"/>
    <col min="9458" max="9706" width="9.140625" style="97"/>
    <col min="9707" max="9707" width="20.28515625" style="97" customWidth="1"/>
    <col min="9708" max="9708" width="11.7109375" style="97" customWidth="1"/>
    <col min="9709" max="9709" width="9.42578125" style="97" customWidth="1"/>
    <col min="9710" max="9710" width="11.7109375" style="97" customWidth="1"/>
    <col min="9711" max="9711" width="14.5703125" style="97" customWidth="1"/>
    <col min="9712" max="9712" width="15.140625" style="97" customWidth="1"/>
    <col min="9713" max="9713" width="13" style="97" customWidth="1"/>
    <col min="9714" max="9962" width="9.140625" style="97"/>
    <col min="9963" max="9963" width="20.28515625" style="97" customWidth="1"/>
    <col min="9964" max="9964" width="11.7109375" style="97" customWidth="1"/>
    <col min="9965" max="9965" width="9.42578125" style="97" customWidth="1"/>
    <col min="9966" max="9966" width="11.7109375" style="97" customWidth="1"/>
    <col min="9967" max="9967" width="14.5703125" style="97" customWidth="1"/>
    <col min="9968" max="9968" width="15.140625" style="97" customWidth="1"/>
    <col min="9969" max="9969" width="13" style="97" customWidth="1"/>
    <col min="9970" max="10218" width="9.140625" style="97"/>
    <col min="10219" max="10219" width="20.28515625" style="97" customWidth="1"/>
    <col min="10220" max="10220" width="11.7109375" style="97" customWidth="1"/>
    <col min="10221" max="10221" width="9.42578125" style="97" customWidth="1"/>
    <col min="10222" max="10222" width="11.7109375" style="97" customWidth="1"/>
    <col min="10223" max="10223" width="14.5703125" style="97" customWidth="1"/>
    <col min="10224" max="10224" width="15.140625" style="97" customWidth="1"/>
    <col min="10225" max="10225" width="13" style="97" customWidth="1"/>
    <col min="10226" max="10474" width="9.140625" style="97"/>
    <col min="10475" max="10475" width="20.28515625" style="97" customWidth="1"/>
    <col min="10476" max="10476" width="11.7109375" style="97" customWidth="1"/>
    <col min="10477" max="10477" width="9.42578125" style="97" customWidth="1"/>
    <col min="10478" max="10478" width="11.7109375" style="97" customWidth="1"/>
    <col min="10479" max="10479" width="14.5703125" style="97" customWidth="1"/>
    <col min="10480" max="10480" width="15.140625" style="97" customWidth="1"/>
    <col min="10481" max="10481" width="13" style="97" customWidth="1"/>
    <col min="10482" max="10730" width="9.140625" style="97"/>
    <col min="10731" max="10731" width="20.28515625" style="97" customWidth="1"/>
    <col min="10732" max="10732" width="11.7109375" style="97" customWidth="1"/>
    <col min="10733" max="10733" width="9.42578125" style="97" customWidth="1"/>
    <col min="10734" max="10734" width="11.7109375" style="97" customWidth="1"/>
    <col min="10735" max="10735" width="14.5703125" style="97" customWidth="1"/>
    <col min="10736" max="10736" width="15.140625" style="97" customWidth="1"/>
    <col min="10737" max="10737" width="13" style="97" customWidth="1"/>
    <col min="10738" max="10986" width="9.140625" style="97"/>
    <col min="10987" max="10987" width="20.28515625" style="97" customWidth="1"/>
    <col min="10988" max="10988" width="11.7109375" style="97" customWidth="1"/>
    <col min="10989" max="10989" width="9.42578125" style="97" customWidth="1"/>
    <col min="10990" max="10990" width="11.7109375" style="97" customWidth="1"/>
    <col min="10991" max="10991" width="14.5703125" style="97" customWidth="1"/>
    <col min="10992" max="10992" width="15.140625" style="97" customWidth="1"/>
    <col min="10993" max="10993" width="13" style="97" customWidth="1"/>
    <col min="10994" max="11242" width="9.140625" style="97"/>
    <col min="11243" max="11243" width="20.28515625" style="97" customWidth="1"/>
    <col min="11244" max="11244" width="11.7109375" style="97" customWidth="1"/>
    <col min="11245" max="11245" width="9.42578125" style="97" customWidth="1"/>
    <col min="11246" max="11246" width="11.7109375" style="97" customWidth="1"/>
    <col min="11247" max="11247" width="14.5703125" style="97" customWidth="1"/>
    <col min="11248" max="11248" width="15.140625" style="97" customWidth="1"/>
    <col min="11249" max="11249" width="13" style="97" customWidth="1"/>
    <col min="11250" max="11498" width="9.140625" style="97"/>
    <col min="11499" max="11499" width="20.28515625" style="97" customWidth="1"/>
    <col min="11500" max="11500" width="11.7109375" style="97" customWidth="1"/>
    <col min="11501" max="11501" width="9.42578125" style="97" customWidth="1"/>
    <col min="11502" max="11502" width="11.7109375" style="97" customWidth="1"/>
    <col min="11503" max="11503" width="14.5703125" style="97" customWidth="1"/>
    <col min="11504" max="11504" width="15.140625" style="97" customWidth="1"/>
    <col min="11505" max="11505" width="13" style="97" customWidth="1"/>
    <col min="11506" max="11754" width="9.140625" style="97"/>
    <col min="11755" max="11755" width="20.28515625" style="97" customWidth="1"/>
    <col min="11756" max="11756" width="11.7109375" style="97" customWidth="1"/>
    <col min="11757" max="11757" width="9.42578125" style="97" customWidth="1"/>
    <col min="11758" max="11758" width="11.7109375" style="97" customWidth="1"/>
    <col min="11759" max="11759" width="14.5703125" style="97" customWidth="1"/>
    <col min="11760" max="11760" width="15.140625" style="97" customWidth="1"/>
    <col min="11761" max="11761" width="13" style="97" customWidth="1"/>
    <col min="11762" max="12010" width="9.140625" style="97"/>
    <col min="12011" max="12011" width="20.28515625" style="97" customWidth="1"/>
    <col min="12012" max="12012" width="11.7109375" style="97" customWidth="1"/>
    <col min="12013" max="12013" width="9.42578125" style="97" customWidth="1"/>
    <col min="12014" max="12014" width="11.7109375" style="97" customWidth="1"/>
    <col min="12015" max="12015" width="14.5703125" style="97" customWidth="1"/>
    <col min="12016" max="12016" width="15.140625" style="97" customWidth="1"/>
    <col min="12017" max="12017" width="13" style="97" customWidth="1"/>
    <col min="12018" max="12266" width="9.140625" style="97"/>
    <col min="12267" max="12267" width="20.28515625" style="97" customWidth="1"/>
    <col min="12268" max="12268" width="11.7109375" style="97" customWidth="1"/>
    <col min="12269" max="12269" width="9.42578125" style="97" customWidth="1"/>
    <col min="12270" max="12270" width="11.7109375" style="97" customWidth="1"/>
    <col min="12271" max="12271" width="14.5703125" style="97" customWidth="1"/>
    <col min="12272" max="12272" width="15.140625" style="97" customWidth="1"/>
    <col min="12273" max="12273" width="13" style="97" customWidth="1"/>
    <col min="12274" max="12522" width="9.140625" style="97"/>
    <col min="12523" max="12523" width="20.28515625" style="97" customWidth="1"/>
    <col min="12524" max="12524" width="11.7109375" style="97" customWidth="1"/>
    <col min="12525" max="12525" width="9.42578125" style="97" customWidth="1"/>
    <col min="12526" max="12526" width="11.7109375" style="97" customWidth="1"/>
    <col min="12527" max="12527" width="14.5703125" style="97" customWidth="1"/>
    <col min="12528" max="12528" width="15.140625" style="97" customWidth="1"/>
    <col min="12529" max="12529" width="13" style="97" customWidth="1"/>
    <col min="12530" max="12778" width="9.140625" style="97"/>
    <col min="12779" max="12779" width="20.28515625" style="97" customWidth="1"/>
    <col min="12780" max="12780" width="11.7109375" style="97" customWidth="1"/>
    <col min="12781" max="12781" width="9.42578125" style="97" customWidth="1"/>
    <col min="12782" max="12782" width="11.7109375" style="97" customWidth="1"/>
    <col min="12783" max="12783" width="14.5703125" style="97" customWidth="1"/>
    <col min="12784" max="12784" width="15.140625" style="97" customWidth="1"/>
    <col min="12785" max="12785" width="13" style="97" customWidth="1"/>
    <col min="12786" max="13034" width="9.140625" style="97"/>
    <col min="13035" max="13035" width="20.28515625" style="97" customWidth="1"/>
    <col min="13036" max="13036" width="11.7109375" style="97" customWidth="1"/>
    <col min="13037" max="13037" width="9.42578125" style="97" customWidth="1"/>
    <col min="13038" max="13038" width="11.7109375" style="97" customWidth="1"/>
    <col min="13039" max="13039" width="14.5703125" style="97" customWidth="1"/>
    <col min="13040" max="13040" width="15.140625" style="97" customWidth="1"/>
    <col min="13041" max="13041" width="13" style="97" customWidth="1"/>
    <col min="13042" max="13290" width="9.140625" style="97"/>
    <col min="13291" max="13291" width="20.28515625" style="97" customWidth="1"/>
    <col min="13292" max="13292" width="11.7109375" style="97" customWidth="1"/>
    <col min="13293" max="13293" width="9.42578125" style="97" customWidth="1"/>
    <col min="13294" max="13294" width="11.7109375" style="97" customWidth="1"/>
    <col min="13295" max="13295" width="14.5703125" style="97" customWidth="1"/>
    <col min="13296" max="13296" width="15.140625" style="97" customWidth="1"/>
    <col min="13297" max="13297" width="13" style="97" customWidth="1"/>
    <col min="13298" max="13546" width="9.140625" style="97"/>
    <col min="13547" max="13547" width="20.28515625" style="97" customWidth="1"/>
    <col min="13548" max="13548" width="11.7109375" style="97" customWidth="1"/>
    <col min="13549" max="13549" width="9.42578125" style="97" customWidth="1"/>
    <col min="13550" max="13550" width="11.7109375" style="97" customWidth="1"/>
    <col min="13551" max="13551" width="14.5703125" style="97" customWidth="1"/>
    <col min="13552" max="13552" width="15.140625" style="97" customWidth="1"/>
    <col min="13553" max="13553" width="13" style="97" customWidth="1"/>
    <col min="13554" max="13802" width="9.140625" style="97"/>
    <col min="13803" max="13803" width="20.28515625" style="97" customWidth="1"/>
    <col min="13804" max="13804" width="11.7109375" style="97" customWidth="1"/>
    <col min="13805" max="13805" width="9.42578125" style="97" customWidth="1"/>
    <col min="13806" max="13806" width="11.7109375" style="97" customWidth="1"/>
    <col min="13807" max="13807" width="14.5703125" style="97" customWidth="1"/>
    <col min="13808" max="13808" width="15.140625" style="97" customWidth="1"/>
    <col min="13809" max="13809" width="13" style="97" customWidth="1"/>
    <col min="13810" max="14058" width="9.140625" style="97"/>
    <col min="14059" max="14059" width="20.28515625" style="97" customWidth="1"/>
    <col min="14060" max="14060" width="11.7109375" style="97" customWidth="1"/>
    <col min="14061" max="14061" width="9.42578125" style="97" customWidth="1"/>
    <col min="14062" max="14062" width="11.7109375" style="97" customWidth="1"/>
    <col min="14063" max="14063" width="14.5703125" style="97" customWidth="1"/>
    <col min="14064" max="14064" width="15.140625" style="97" customWidth="1"/>
    <col min="14065" max="14065" width="13" style="97" customWidth="1"/>
    <col min="14066" max="14314" width="9.140625" style="97"/>
    <col min="14315" max="14315" width="20.28515625" style="97" customWidth="1"/>
    <col min="14316" max="14316" width="11.7109375" style="97" customWidth="1"/>
    <col min="14317" max="14317" width="9.42578125" style="97" customWidth="1"/>
    <col min="14318" max="14318" width="11.7109375" style="97" customWidth="1"/>
    <col min="14319" max="14319" width="14.5703125" style="97" customWidth="1"/>
    <col min="14320" max="14320" width="15.140625" style="97" customWidth="1"/>
    <col min="14321" max="14321" width="13" style="97" customWidth="1"/>
    <col min="14322" max="14570" width="9.140625" style="97"/>
    <col min="14571" max="14571" width="20.28515625" style="97" customWidth="1"/>
    <col min="14572" max="14572" width="11.7109375" style="97" customWidth="1"/>
    <col min="14573" max="14573" width="9.42578125" style="97" customWidth="1"/>
    <col min="14574" max="14574" width="11.7109375" style="97" customWidth="1"/>
    <col min="14575" max="14575" width="14.5703125" style="97" customWidth="1"/>
    <col min="14576" max="14576" width="15.140625" style="97" customWidth="1"/>
    <col min="14577" max="14577" width="13" style="97" customWidth="1"/>
    <col min="14578" max="14826" width="9.140625" style="97"/>
    <col min="14827" max="14827" width="20.28515625" style="97" customWidth="1"/>
    <col min="14828" max="14828" width="11.7109375" style="97" customWidth="1"/>
    <col min="14829" max="14829" width="9.42578125" style="97" customWidth="1"/>
    <col min="14830" max="14830" width="11.7109375" style="97" customWidth="1"/>
    <col min="14831" max="14831" width="14.5703125" style="97" customWidth="1"/>
    <col min="14832" max="14832" width="15.140625" style="97" customWidth="1"/>
    <col min="14833" max="14833" width="13" style="97" customWidth="1"/>
    <col min="14834" max="15082" width="9.140625" style="97"/>
    <col min="15083" max="15083" width="20.28515625" style="97" customWidth="1"/>
    <col min="15084" max="15084" width="11.7109375" style="97" customWidth="1"/>
    <col min="15085" max="15085" width="9.42578125" style="97" customWidth="1"/>
    <col min="15086" max="15086" width="11.7109375" style="97" customWidth="1"/>
    <col min="15087" max="15087" width="14.5703125" style="97" customWidth="1"/>
    <col min="15088" max="15088" width="15.140625" style="97" customWidth="1"/>
    <col min="15089" max="15089" width="13" style="97" customWidth="1"/>
    <col min="15090" max="15338" width="9.140625" style="97"/>
    <col min="15339" max="15339" width="20.28515625" style="97" customWidth="1"/>
    <col min="15340" max="15340" width="11.7109375" style="97" customWidth="1"/>
    <col min="15341" max="15341" width="9.42578125" style="97" customWidth="1"/>
    <col min="15342" max="15342" width="11.7109375" style="97" customWidth="1"/>
    <col min="15343" max="15343" width="14.5703125" style="97" customWidth="1"/>
    <col min="15344" max="15344" width="15.140625" style="97" customWidth="1"/>
    <col min="15345" max="15345" width="13" style="97" customWidth="1"/>
    <col min="15346" max="15594" width="9.140625" style="97"/>
    <col min="15595" max="15595" width="20.28515625" style="97" customWidth="1"/>
    <col min="15596" max="15596" width="11.7109375" style="97" customWidth="1"/>
    <col min="15597" max="15597" width="9.42578125" style="97" customWidth="1"/>
    <col min="15598" max="15598" width="11.7109375" style="97" customWidth="1"/>
    <col min="15599" max="15599" width="14.5703125" style="97" customWidth="1"/>
    <col min="15600" max="15600" width="15.140625" style="97" customWidth="1"/>
    <col min="15601" max="15601" width="13" style="97" customWidth="1"/>
    <col min="15602" max="15850" width="9.140625" style="97"/>
    <col min="15851" max="15851" width="20.28515625" style="97" customWidth="1"/>
    <col min="15852" max="15852" width="11.7109375" style="97" customWidth="1"/>
    <col min="15853" max="15853" width="9.42578125" style="97" customWidth="1"/>
    <col min="15854" max="15854" width="11.7109375" style="97" customWidth="1"/>
    <col min="15855" max="15855" width="14.5703125" style="97" customWidth="1"/>
    <col min="15856" max="15856" width="15.140625" style="97" customWidth="1"/>
    <col min="15857" max="15857" width="13" style="97" customWidth="1"/>
    <col min="15858" max="16106" width="9.140625" style="97"/>
    <col min="16107" max="16107" width="20.28515625" style="97" customWidth="1"/>
    <col min="16108" max="16108" width="11.7109375" style="97" customWidth="1"/>
    <col min="16109" max="16109" width="9.42578125" style="97" customWidth="1"/>
    <col min="16110" max="16110" width="11.7109375" style="97" customWidth="1"/>
    <col min="16111" max="16111" width="14.5703125" style="97" customWidth="1"/>
    <col min="16112" max="16112" width="15.140625" style="97" customWidth="1"/>
    <col min="16113" max="16113" width="13" style="97" customWidth="1"/>
    <col min="16114" max="16384" width="9.140625" style="97"/>
  </cols>
  <sheetData>
    <row r="1" spans="1:12" ht="34.5" customHeight="1" thickBot="1">
      <c r="A1" s="1113" t="s">
        <v>450</v>
      </c>
      <c r="B1" s="1113"/>
      <c r="C1" s="1113"/>
      <c r="D1" s="1113"/>
      <c r="E1" s="1113"/>
      <c r="F1" s="1113"/>
      <c r="G1" s="1113"/>
      <c r="H1" s="1113"/>
    </row>
    <row r="2" spans="1:12" ht="58.5" customHeight="1" thickBot="1">
      <c r="A2" s="225" t="s">
        <v>34</v>
      </c>
      <c r="B2" s="226" t="s">
        <v>32</v>
      </c>
      <c r="C2" s="227" t="s">
        <v>279</v>
      </c>
      <c r="D2" s="227" t="s">
        <v>280</v>
      </c>
      <c r="E2" s="228" t="s">
        <v>281</v>
      </c>
      <c r="F2" s="227" t="s">
        <v>282</v>
      </c>
      <c r="G2" s="229" t="s">
        <v>283</v>
      </c>
      <c r="H2" s="229" t="s">
        <v>433</v>
      </c>
    </row>
    <row r="3" spans="1:12" ht="21" customHeight="1">
      <c r="A3" s="4">
        <v>1395</v>
      </c>
      <c r="B3" s="230">
        <v>18522</v>
      </c>
      <c r="C3" s="230">
        <v>117</v>
      </c>
      <c r="D3" s="230">
        <v>150</v>
      </c>
      <c r="E3" s="230">
        <v>254</v>
      </c>
      <c r="F3" s="230">
        <v>1309</v>
      </c>
      <c r="G3" s="230">
        <v>16692</v>
      </c>
      <c r="H3" s="230" t="s">
        <v>284</v>
      </c>
    </row>
    <row r="4" spans="1:12" s="98" customFormat="1" ht="21" customHeight="1">
      <c r="A4" s="4">
        <v>1396</v>
      </c>
      <c r="B4" s="230">
        <v>18876</v>
      </c>
      <c r="C4" s="230">
        <v>118</v>
      </c>
      <c r="D4" s="230">
        <v>121</v>
      </c>
      <c r="E4" s="230">
        <v>254</v>
      </c>
      <c r="F4" s="230">
        <v>1199</v>
      </c>
      <c r="G4" s="230">
        <v>17184</v>
      </c>
      <c r="H4" s="230" t="s">
        <v>284</v>
      </c>
    </row>
    <row r="5" spans="1:12" s="98" customFormat="1" ht="21" customHeight="1">
      <c r="A5" s="4">
        <v>1397</v>
      </c>
      <c r="B5" s="230">
        <v>21562</v>
      </c>
      <c r="C5" s="230">
        <v>169</v>
      </c>
      <c r="D5" s="230">
        <v>79</v>
      </c>
      <c r="E5" s="230">
        <v>324</v>
      </c>
      <c r="F5" s="230">
        <v>605</v>
      </c>
      <c r="G5" s="230">
        <v>16442</v>
      </c>
      <c r="H5" s="230" t="s">
        <v>284</v>
      </c>
      <c r="L5" s="302"/>
    </row>
    <row r="6" spans="1:12" s="98" customFormat="1" ht="21" customHeight="1">
      <c r="A6" s="4">
        <v>1398</v>
      </c>
      <c r="B6" s="230">
        <v>21562</v>
      </c>
      <c r="C6" s="230">
        <v>289</v>
      </c>
      <c r="D6" s="230">
        <v>11</v>
      </c>
      <c r="E6" s="230">
        <v>23</v>
      </c>
      <c r="F6" s="230">
        <v>925</v>
      </c>
      <c r="G6" s="230">
        <v>20314</v>
      </c>
      <c r="H6" s="230" t="s">
        <v>284</v>
      </c>
      <c r="L6" s="302"/>
    </row>
    <row r="7" spans="1:12" s="98" customFormat="1" ht="21" customHeight="1">
      <c r="A7" s="4">
        <v>1399</v>
      </c>
      <c r="B7" s="230">
        <v>44491</v>
      </c>
      <c r="C7" s="230">
        <v>730</v>
      </c>
      <c r="D7" s="230">
        <v>67</v>
      </c>
      <c r="E7" s="230">
        <v>114</v>
      </c>
      <c r="F7" s="230">
        <v>2253</v>
      </c>
      <c r="G7" s="230">
        <v>39181</v>
      </c>
      <c r="H7" s="230">
        <v>2146</v>
      </c>
      <c r="L7" s="302"/>
    </row>
    <row r="8" spans="1:12" s="98" customFormat="1" ht="21" customHeight="1">
      <c r="A8" s="4">
        <v>1400</v>
      </c>
      <c r="B8" s="230">
        <v>45904</v>
      </c>
      <c r="C8" s="230">
        <v>621</v>
      </c>
      <c r="D8" s="230">
        <v>53</v>
      </c>
      <c r="E8" s="230">
        <v>99</v>
      </c>
      <c r="F8" s="230">
        <v>1279</v>
      </c>
      <c r="G8" s="230">
        <v>40318</v>
      </c>
      <c r="H8" s="230">
        <v>3534</v>
      </c>
      <c r="L8" s="302"/>
    </row>
    <row r="9" spans="1:12" s="98" customFormat="1" ht="21" customHeight="1" thickBot="1">
      <c r="A9" s="4">
        <v>1401</v>
      </c>
      <c r="B9" s="230">
        <f>SUM(B10:B42)</f>
        <v>38734</v>
      </c>
      <c r="C9" s="230">
        <f>SUM(C10:C42)</f>
        <v>455</v>
      </c>
      <c r="D9" s="230">
        <f t="shared" ref="D9:H9" si="0">SUM(D10:D42)</f>
        <v>36</v>
      </c>
      <c r="E9" s="230">
        <f t="shared" si="0"/>
        <v>64</v>
      </c>
      <c r="F9" s="230">
        <f t="shared" si="0"/>
        <v>1006</v>
      </c>
      <c r="G9" s="230">
        <f t="shared" si="0"/>
        <v>31754</v>
      </c>
      <c r="H9" s="230">
        <f t="shared" si="0"/>
        <v>5419</v>
      </c>
      <c r="L9" s="302"/>
    </row>
    <row r="10" spans="1:12" ht="21" customHeight="1" thickBot="1">
      <c r="A10" s="5" t="s">
        <v>259</v>
      </c>
      <c r="B10" s="231">
        <v>1845</v>
      </c>
      <c r="C10" s="93">
        <v>28</v>
      </c>
      <c r="D10" s="95">
        <v>1</v>
      </c>
      <c r="E10" s="94">
        <v>10</v>
      </c>
      <c r="F10" s="95">
        <v>55</v>
      </c>
      <c r="G10" s="93">
        <v>1492</v>
      </c>
      <c r="H10" s="95">
        <v>259</v>
      </c>
      <c r="L10" s="302"/>
    </row>
    <row r="11" spans="1:12" ht="21" customHeight="1" thickBot="1">
      <c r="A11" s="11" t="s">
        <v>260</v>
      </c>
      <c r="B11" s="231">
        <v>925</v>
      </c>
      <c r="C11" s="94">
        <v>14</v>
      </c>
      <c r="D11" s="215">
        <v>1</v>
      </c>
      <c r="E11" s="94">
        <v>1</v>
      </c>
      <c r="F11" s="96">
        <v>27</v>
      </c>
      <c r="G11" s="94">
        <v>755</v>
      </c>
      <c r="H11" s="95">
        <v>127</v>
      </c>
      <c r="L11" s="302"/>
    </row>
    <row r="12" spans="1:12" ht="21" customHeight="1" thickBot="1">
      <c r="A12" s="11" t="s">
        <v>13</v>
      </c>
      <c r="B12" s="231">
        <v>174</v>
      </c>
      <c r="C12" s="94">
        <v>9</v>
      </c>
      <c r="D12" s="215">
        <v>0</v>
      </c>
      <c r="E12" s="94">
        <v>0</v>
      </c>
      <c r="F12" s="96">
        <v>1</v>
      </c>
      <c r="G12" s="94">
        <v>47</v>
      </c>
      <c r="H12" s="95">
        <v>117</v>
      </c>
      <c r="L12" s="302"/>
    </row>
    <row r="13" spans="1:12" ht="21" customHeight="1" thickBot="1">
      <c r="A13" s="11" t="s">
        <v>14</v>
      </c>
      <c r="B13" s="231">
        <v>3409</v>
      </c>
      <c r="C13" s="94">
        <v>40</v>
      </c>
      <c r="D13" s="96">
        <v>1</v>
      </c>
      <c r="E13" s="94">
        <v>6</v>
      </c>
      <c r="F13" s="96">
        <v>70</v>
      </c>
      <c r="G13" s="94">
        <v>2910</v>
      </c>
      <c r="H13" s="95">
        <v>382</v>
      </c>
      <c r="L13" s="302"/>
    </row>
    <row r="14" spans="1:12" ht="21" customHeight="1" thickBot="1">
      <c r="A14" s="11" t="s">
        <v>33</v>
      </c>
      <c r="B14" s="231">
        <v>4221</v>
      </c>
      <c r="C14" s="94">
        <v>16</v>
      </c>
      <c r="D14" s="96">
        <v>1</v>
      </c>
      <c r="E14" s="94">
        <v>0</v>
      </c>
      <c r="F14" s="96">
        <v>38</v>
      </c>
      <c r="G14" s="94">
        <v>4032</v>
      </c>
      <c r="H14" s="95">
        <v>134</v>
      </c>
      <c r="L14" s="302"/>
    </row>
    <row r="15" spans="1:12" ht="21" customHeight="1" thickBot="1">
      <c r="A15" s="11" t="s">
        <v>15</v>
      </c>
      <c r="B15" s="231">
        <v>409</v>
      </c>
      <c r="C15" s="94">
        <v>1</v>
      </c>
      <c r="D15" s="96">
        <v>0</v>
      </c>
      <c r="E15" s="94">
        <v>0</v>
      </c>
      <c r="F15" s="96">
        <v>0</v>
      </c>
      <c r="G15" s="94">
        <v>231</v>
      </c>
      <c r="H15" s="95">
        <v>177</v>
      </c>
      <c r="L15" s="302"/>
    </row>
    <row r="16" spans="1:12" ht="21" customHeight="1" thickBot="1">
      <c r="A16" s="11" t="s">
        <v>16</v>
      </c>
      <c r="B16" s="231">
        <v>2081</v>
      </c>
      <c r="C16" s="94">
        <v>20</v>
      </c>
      <c r="D16" s="96">
        <v>1</v>
      </c>
      <c r="E16" s="94">
        <v>1</v>
      </c>
      <c r="F16" s="96">
        <v>18</v>
      </c>
      <c r="G16" s="94">
        <v>1894</v>
      </c>
      <c r="H16" s="95">
        <v>147</v>
      </c>
      <c r="L16" s="302"/>
    </row>
    <row r="17" spans="1:12" ht="21" customHeight="1" thickBot="1">
      <c r="A17" s="11" t="s">
        <v>261</v>
      </c>
      <c r="B17" s="231">
        <v>636</v>
      </c>
      <c r="C17" s="94">
        <v>10</v>
      </c>
      <c r="D17" s="96">
        <v>0</v>
      </c>
      <c r="E17" s="94">
        <v>0</v>
      </c>
      <c r="F17" s="96">
        <v>7</v>
      </c>
      <c r="G17" s="94">
        <v>590</v>
      </c>
      <c r="H17" s="95">
        <v>29</v>
      </c>
      <c r="L17" s="302"/>
    </row>
    <row r="18" spans="1:12" ht="21" customHeight="1" thickBot="1">
      <c r="A18" s="11" t="s">
        <v>31</v>
      </c>
      <c r="B18" s="231">
        <v>788</v>
      </c>
      <c r="C18" s="94">
        <v>9</v>
      </c>
      <c r="D18" s="96">
        <v>0</v>
      </c>
      <c r="E18" s="94">
        <v>0</v>
      </c>
      <c r="F18" s="96">
        <v>0</v>
      </c>
      <c r="G18" s="94">
        <v>687</v>
      </c>
      <c r="H18" s="95">
        <v>92</v>
      </c>
      <c r="L18" s="302"/>
    </row>
    <row r="19" spans="1:12" ht="21" customHeight="1" thickBot="1">
      <c r="A19" s="11" t="s">
        <v>30</v>
      </c>
      <c r="B19" s="231">
        <v>1481</v>
      </c>
      <c r="C19" s="94">
        <v>26</v>
      </c>
      <c r="D19" s="96">
        <v>3</v>
      </c>
      <c r="E19" s="94">
        <v>6</v>
      </c>
      <c r="F19" s="96">
        <v>58</v>
      </c>
      <c r="G19" s="94">
        <v>1175</v>
      </c>
      <c r="H19" s="95">
        <v>213</v>
      </c>
      <c r="L19" s="302"/>
    </row>
    <row r="20" spans="1:12" ht="21" customHeight="1" thickBot="1">
      <c r="A20" s="11" t="s">
        <v>29</v>
      </c>
      <c r="B20" s="231">
        <v>105</v>
      </c>
      <c r="C20" s="94">
        <v>3</v>
      </c>
      <c r="D20" s="96">
        <v>1</v>
      </c>
      <c r="E20" s="94">
        <v>0</v>
      </c>
      <c r="F20" s="96">
        <v>2</v>
      </c>
      <c r="G20" s="94">
        <v>81</v>
      </c>
      <c r="H20" s="95">
        <v>18</v>
      </c>
      <c r="L20" s="302"/>
    </row>
    <row r="21" spans="1:12" ht="21" customHeight="1" thickBot="1">
      <c r="A21" s="11" t="s">
        <v>17</v>
      </c>
      <c r="B21" s="231">
        <v>861</v>
      </c>
      <c r="C21" s="94">
        <v>36</v>
      </c>
      <c r="D21" s="96">
        <v>1</v>
      </c>
      <c r="E21" s="94">
        <v>0</v>
      </c>
      <c r="F21" s="96">
        <v>23</v>
      </c>
      <c r="G21" s="94">
        <v>719</v>
      </c>
      <c r="H21" s="95">
        <v>82</v>
      </c>
      <c r="L21" s="302"/>
    </row>
    <row r="22" spans="1:12" ht="21" customHeight="1" thickBot="1">
      <c r="A22" s="11" t="s">
        <v>18</v>
      </c>
      <c r="B22" s="231">
        <v>1555</v>
      </c>
      <c r="C22" s="94">
        <v>9</v>
      </c>
      <c r="D22" s="96">
        <v>4</v>
      </c>
      <c r="E22" s="94">
        <v>12</v>
      </c>
      <c r="F22" s="96">
        <v>126</v>
      </c>
      <c r="G22" s="94">
        <v>1188</v>
      </c>
      <c r="H22" s="95">
        <v>216</v>
      </c>
      <c r="L22" s="302"/>
    </row>
    <row r="23" spans="1:12" ht="21" customHeight="1" thickBot="1">
      <c r="A23" s="11" t="s">
        <v>19</v>
      </c>
      <c r="B23" s="231">
        <v>829</v>
      </c>
      <c r="C23" s="94">
        <v>13</v>
      </c>
      <c r="D23" s="96">
        <v>1</v>
      </c>
      <c r="E23" s="94">
        <v>0</v>
      </c>
      <c r="F23" s="96">
        <v>5</v>
      </c>
      <c r="G23" s="94">
        <v>782</v>
      </c>
      <c r="H23" s="95">
        <v>28</v>
      </c>
      <c r="L23" s="302"/>
    </row>
    <row r="24" spans="1:12" ht="21" customHeight="1" thickBot="1">
      <c r="A24" s="11" t="s">
        <v>262</v>
      </c>
      <c r="B24" s="231">
        <v>248</v>
      </c>
      <c r="C24" s="94">
        <v>10</v>
      </c>
      <c r="D24" s="96">
        <v>1</v>
      </c>
      <c r="E24" s="94">
        <v>0</v>
      </c>
      <c r="F24" s="96">
        <v>0</v>
      </c>
      <c r="G24" s="94">
        <v>230</v>
      </c>
      <c r="H24" s="95">
        <v>7</v>
      </c>
      <c r="L24" s="302"/>
    </row>
    <row r="25" spans="1:12" ht="21" customHeight="1" thickBot="1">
      <c r="A25" s="11" t="s">
        <v>263</v>
      </c>
      <c r="B25" s="231">
        <v>388</v>
      </c>
      <c r="C25" s="94">
        <v>7</v>
      </c>
      <c r="D25" s="96">
        <v>0</v>
      </c>
      <c r="E25" s="94">
        <v>1</v>
      </c>
      <c r="F25" s="96">
        <v>10</v>
      </c>
      <c r="G25" s="94">
        <v>333</v>
      </c>
      <c r="H25" s="95">
        <v>37</v>
      </c>
      <c r="L25" s="302"/>
    </row>
    <row r="26" spans="1:12" ht="21" customHeight="1" thickBot="1">
      <c r="A26" s="11" t="s">
        <v>264</v>
      </c>
      <c r="B26" s="231">
        <v>3119</v>
      </c>
      <c r="C26" s="94">
        <v>21</v>
      </c>
      <c r="D26" s="96">
        <v>3</v>
      </c>
      <c r="E26" s="94">
        <v>7</v>
      </c>
      <c r="F26" s="96">
        <v>296</v>
      </c>
      <c r="G26" s="94">
        <v>2442</v>
      </c>
      <c r="H26" s="95">
        <v>350</v>
      </c>
      <c r="L26" s="302"/>
    </row>
    <row r="27" spans="1:12" ht="21" customHeight="1" thickBot="1">
      <c r="A27" s="11" t="s">
        <v>265</v>
      </c>
      <c r="B27" s="231">
        <v>1775</v>
      </c>
      <c r="C27" s="94">
        <v>6</v>
      </c>
      <c r="D27" s="96">
        <v>0</v>
      </c>
      <c r="E27" s="94">
        <v>0</v>
      </c>
      <c r="F27" s="96">
        <v>7</v>
      </c>
      <c r="G27" s="94">
        <v>1214</v>
      </c>
      <c r="H27" s="95">
        <v>548</v>
      </c>
      <c r="L27" s="302"/>
    </row>
    <row r="28" spans="1:12" ht="21" customHeight="1" thickBot="1">
      <c r="A28" s="11" t="s">
        <v>20</v>
      </c>
      <c r="B28" s="231">
        <v>1007</v>
      </c>
      <c r="C28" s="94">
        <v>24</v>
      </c>
      <c r="D28" s="96">
        <v>0</v>
      </c>
      <c r="E28" s="94">
        <v>0</v>
      </c>
      <c r="F28" s="96">
        <v>13</v>
      </c>
      <c r="G28" s="94">
        <v>933</v>
      </c>
      <c r="H28" s="95">
        <v>37</v>
      </c>
      <c r="L28" s="302"/>
    </row>
    <row r="29" spans="1:12" ht="21" customHeight="1" thickBot="1">
      <c r="A29" s="11" t="s">
        <v>21</v>
      </c>
      <c r="B29" s="231">
        <v>3070</v>
      </c>
      <c r="C29" s="94">
        <v>16</v>
      </c>
      <c r="D29" s="96">
        <v>2</v>
      </c>
      <c r="E29" s="94">
        <v>3</v>
      </c>
      <c r="F29" s="96">
        <v>8</v>
      </c>
      <c r="G29" s="94">
        <v>2589</v>
      </c>
      <c r="H29" s="95">
        <v>452</v>
      </c>
      <c r="L29" s="302"/>
    </row>
    <row r="30" spans="1:12" ht="21" customHeight="1" thickBot="1">
      <c r="A30" s="11" t="s">
        <v>22</v>
      </c>
      <c r="B30" s="231">
        <v>709</v>
      </c>
      <c r="C30" s="94">
        <v>7</v>
      </c>
      <c r="D30" s="96">
        <v>1</v>
      </c>
      <c r="E30" s="94">
        <v>0</v>
      </c>
      <c r="F30" s="96">
        <v>12</v>
      </c>
      <c r="G30" s="94">
        <v>544</v>
      </c>
      <c r="H30" s="95">
        <v>145</v>
      </c>
      <c r="L30" s="302"/>
    </row>
    <row r="31" spans="1:12" ht="21" customHeight="1" thickBot="1">
      <c r="A31" s="11" t="s">
        <v>129</v>
      </c>
      <c r="B31" s="231">
        <v>366</v>
      </c>
      <c r="C31" s="94">
        <v>5</v>
      </c>
      <c r="D31" s="96">
        <v>4</v>
      </c>
      <c r="E31" s="94">
        <v>0</v>
      </c>
      <c r="F31" s="96">
        <v>19</v>
      </c>
      <c r="G31" s="94">
        <v>297</v>
      </c>
      <c r="H31" s="95">
        <v>41</v>
      </c>
      <c r="L31" s="302"/>
    </row>
    <row r="32" spans="1:12" ht="21" customHeight="1" thickBot="1">
      <c r="A32" s="11" t="s">
        <v>130</v>
      </c>
      <c r="B32" s="231">
        <v>822</v>
      </c>
      <c r="C32" s="94">
        <v>16</v>
      </c>
      <c r="D32" s="96">
        <v>1</v>
      </c>
      <c r="E32" s="94">
        <v>1</v>
      </c>
      <c r="F32" s="96">
        <v>19</v>
      </c>
      <c r="G32" s="94">
        <v>723</v>
      </c>
      <c r="H32" s="95">
        <v>62</v>
      </c>
      <c r="L32" s="302"/>
    </row>
    <row r="33" spans="1:12" ht="21" customHeight="1" thickBot="1">
      <c r="A33" s="11" t="s">
        <v>131</v>
      </c>
      <c r="B33" s="231">
        <v>475</v>
      </c>
      <c r="C33" s="94">
        <v>8</v>
      </c>
      <c r="D33" s="96">
        <v>0</v>
      </c>
      <c r="E33" s="94">
        <v>0</v>
      </c>
      <c r="F33" s="96">
        <v>9</v>
      </c>
      <c r="G33" s="94">
        <v>371</v>
      </c>
      <c r="H33" s="95">
        <v>87</v>
      </c>
      <c r="L33" s="302"/>
    </row>
    <row r="34" spans="1:12" ht="21" customHeight="1" thickBot="1">
      <c r="A34" s="11" t="s">
        <v>266</v>
      </c>
      <c r="B34" s="231">
        <v>314</v>
      </c>
      <c r="C34" s="94">
        <v>5</v>
      </c>
      <c r="D34" s="96">
        <v>0</v>
      </c>
      <c r="E34" s="94">
        <v>0</v>
      </c>
      <c r="F34" s="96">
        <v>0</v>
      </c>
      <c r="G34" s="94">
        <v>254</v>
      </c>
      <c r="H34" s="95">
        <v>55</v>
      </c>
      <c r="L34" s="302"/>
    </row>
    <row r="35" spans="1:12" ht="21" customHeight="1" thickBot="1">
      <c r="A35" s="11" t="s">
        <v>132</v>
      </c>
      <c r="B35" s="231">
        <v>495</v>
      </c>
      <c r="C35" s="94">
        <v>6</v>
      </c>
      <c r="D35" s="96">
        <v>1</v>
      </c>
      <c r="E35" s="94">
        <v>0</v>
      </c>
      <c r="F35" s="96">
        <v>8</v>
      </c>
      <c r="G35" s="94">
        <v>264</v>
      </c>
      <c r="H35" s="95">
        <v>216</v>
      </c>
      <c r="L35" s="302"/>
    </row>
    <row r="36" spans="1:12" ht="21" customHeight="1" thickBot="1">
      <c r="A36" s="11" t="s">
        <v>23</v>
      </c>
      <c r="B36" s="231">
        <v>1290</v>
      </c>
      <c r="C36" s="94">
        <v>21</v>
      </c>
      <c r="D36" s="96">
        <v>1</v>
      </c>
      <c r="E36" s="94">
        <v>2</v>
      </c>
      <c r="F36" s="96">
        <v>20</v>
      </c>
      <c r="G36" s="94">
        <v>1095</v>
      </c>
      <c r="H36" s="95">
        <v>151</v>
      </c>
      <c r="L36" s="302"/>
    </row>
    <row r="37" spans="1:12" ht="21" customHeight="1" thickBot="1">
      <c r="A37" s="11" t="s">
        <v>24</v>
      </c>
      <c r="B37" s="231">
        <v>195</v>
      </c>
      <c r="C37" s="94">
        <v>3</v>
      </c>
      <c r="D37" s="96">
        <v>1</v>
      </c>
      <c r="E37" s="94">
        <v>2</v>
      </c>
      <c r="F37" s="96">
        <v>6</v>
      </c>
      <c r="G37" s="94">
        <v>143</v>
      </c>
      <c r="H37" s="95">
        <v>40</v>
      </c>
      <c r="L37" s="302"/>
    </row>
    <row r="38" spans="1:12" ht="21" customHeight="1" thickBot="1">
      <c r="A38" s="11" t="s">
        <v>25</v>
      </c>
      <c r="B38" s="231">
        <v>863</v>
      </c>
      <c r="C38" s="94">
        <v>14</v>
      </c>
      <c r="D38" s="96">
        <v>0</v>
      </c>
      <c r="E38" s="94">
        <v>8</v>
      </c>
      <c r="F38" s="96">
        <v>24</v>
      </c>
      <c r="G38" s="94">
        <v>697</v>
      </c>
      <c r="H38" s="95">
        <v>120</v>
      </c>
      <c r="L38" s="302"/>
    </row>
    <row r="39" spans="1:12" ht="21" customHeight="1" thickBot="1">
      <c r="A39" s="11" t="s">
        <v>267</v>
      </c>
      <c r="B39" s="231">
        <v>1573</v>
      </c>
      <c r="C39" s="94">
        <v>14</v>
      </c>
      <c r="D39" s="96">
        <v>3</v>
      </c>
      <c r="E39" s="94">
        <v>0</v>
      </c>
      <c r="F39" s="96">
        <v>80</v>
      </c>
      <c r="G39" s="94">
        <v>1447</v>
      </c>
      <c r="H39" s="95">
        <v>29</v>
      </c>
    </row>
    <row r="40" spans="1:12" ht="21" customHeight="1" thickBot="1">
      <c r="A40" s="11" t="s">
        <v>26</v>
      </c>
      <c r="B40" s="231">
        <v>485</v>
      </c>
      <c r="C40" s="94">
        <v>12</v>
      </c>
      <c r="D40" s="96">
        <v>1</v>
      </c>
      <c r="E40" s="94">
        <v>0</v>
      </c>
      <c r="F40" s="96">
        <v>13</v>
      </c>
      <c r="G40" s="94">
        <v>401</v>
      </c>
      <c r="H40" s="95">
        <v>58</v>
      </c>
    </row>
    <row r="41" spans="1:12" ht="21" customHeight="1" thickBot="1">
      <c r="A41" s="11" t="s">
        <v>27</v>
      </c>
      <c r="B41" s="231">
        <v>523</v>
      </c>
      <c r="C41" s="94">
        <v>9</v>
      </c>
      <c r="D41" s="96">
        <v>1</v>
      </c>
      <c r="E41" s="94">
        <v>2</v>
      </c>
      <c r="F41" s="96">
        <v>25</v>
      </c>
      <c r="G41" s="94">
        <v>448</v>
      </c>
      <c r="H41" s="95">
        <v>38</v>
      </c>
    </row>
    <row r="42" spans="1:12" ht="21" customHeight="1" thickBot="1">
      <c r="A42" s="11" t="s">
        <v>12</v>
      </c>
      <c r="B42" s="231">
        <v>1698</v>
      </c>
      <c r="C42" s="94">
        <v>17</v>
      </c>
      <c r="D42" s="96">
        <v>1</v>
      </c>
      <c r="E42" s="94">
        <v>2</v>
      </c>
      <c r="F42" s="96">
        <v>7</v>
      </c>
      <c r="G42" s="94">
        <v>746</v>
      </c>
      <c r="H42" s="95">
        <v>925</v>
      </c>
    </row>
    <row r="43" spans="1:12" ht="18.75">
      <c r="A43" s="1114" t="s">
        <v>434</v>
      </c>
      <c r="B43" s="1114"/>
      <c r="C43" s="1114"/>
      <c r="D43" s="1114"/>
      <c r="E43" s="1114"/>
      <c r="F43" s="1114"/>
      <c r="G43" s="1114"/>
      <c r="H43" s="1114"/>
      <c r="I43" s="276"/>
      <c r="J43" s="276"/>
    </row>
    <row r="45" spans="1:12" ht="20.100000000000001" customHeight="1">
      <c r="E45" s="232"/>
    </row>
    <row r="46" spans="1:12" ht="20.100000000000001" customHeight="1">
      <c r="E46" s="232"/>
    </row>
    <row r="47" spans="1:12" ht="20.100000000000001" customHeight="1">
      <c r="E47" s="232"/>
    </row>
    <row r="48" spans="1:12" ht="20.100000000000001" customHeight="1">
      <c r="E48" s="232"/>
    </row>
    <row r="49" spans="5:5" ht="20.100000000000001" customHeight="1">
      <c r="E49" s="232"/>
    </row>
    <row r="50" spans="5:5" ht="20.100000000000001" customHeight="1">
      <c r="E50" s="232"/>
    </row>
    <row r="51" spans="5:5" ht="20.100000000000001" customHeight="1">
      <c r="E51" s="232"/>
    </row>
    <row r="52" spans="5:5" ht="20.100000000000001" customHeight="1">
      <c r="E52" s="232"/>
    </row>
    <row r="53" spans="5:5" ht="20.100000000000001" customHeight="1">
      <c r="E53" s="232"/>
    </row>
    <row r="54" spans="5:5" ht="20.100000000000001" customHeight="1">
      <c r="E54" s="232"/>
    </row>
    <row r="55" spans="5:5" ht="20.100000000000001" customHeight="1">
      <c r="E55" s="232"/>
    </row>
    <row r="56" spans="5:5" ht="20.100000000000001" customHeight="1">
      <c r="E56" s="232"/>
    </row>
    <row r="57" spans="5:5" ht="20.100000000000001" customHeight="1">
      <c r="E57" s="232"/>
    </row>
    <row r="58" spans="5:5" ht="20.100000000000001" customHeight="1">
      <c r="E58" s="232"/>
    </row>
    <row r="59" spans="5:5" ht="20.100000000000001" customHeight="1">
      <c r="E59" s="232"/>
    </row>
    <row r="60" spans="5:5" ht="20.100000000000001" customHeight="1">
      <c r="E60" s="232"/>
    </row>
    <row r="61" spans="5:5" ht="20.100000000000001" customHeight="1">
      <c r="E61" s="232"/>
    </row>
    <row r="62" spans="5:5" ht="20.100000000000001" customHeight="1">
      <c r="E62" s="232"/>
    </row>
    <row r="63" spans="5:5" ht="20.100000000000001" customHeight="1">
      <c r="E63" s="232"/>
    </row>
    <row r="64" spans="5:5" ht="20.100000000000001" customHeight="1">
      <c r="E64" s="232"/>
    </row>
    <row r="65" spans="5:5" ht="20.100000000000001" customHeight="1">
      <c r="E65" s="232"/>
    </row>
    <row r="66" spans="5:5" ht="20.100000000000001" customHeight="1">
      <c r="E66" s="232"/>
    </row>
    <row r="67" spans="5:5" ht="20.100000000000001" customHeight="1">
      <c r="E67" s="232"/>
    </row>
    <row r="68" spans="5:5" ht="20.100000000000001" customHeight="1">
      <c r="E68" s="232"/>
    </row>
    <row r="69" spans="5:5" ht="20.100000000000001" customHeight="1">
      <c r="E69" s="232"/>
    </row>
    <row r="70" spans="5:5" ht="20.100000000000001" customHeight="1">
      <c r="E70" s="232"/>
    </row>
    <row r="71" spans="5:5" ht="20.100000000000001" customHeight="1">
      <c r="E71" s="232"/>
    </row>
    <row r="72" spans="5:5" ht="20.100000000000001" customHeight="1">
      <c r="E72" s="232"/>
    </row>
    <row r="73" spans="5:5" ht="20.100000000000001" customHeight="1">
      <c r="E73" s="232"/>
    </row>
    <row r="74" spans="5:5" ht="20.100000000000001" customHeight="1">
      <c r="E74" s="232"/>
    </row>
    <row r="75" spans="5:5" ht="20.100000000000001" customHeight="1">
      <c r="E75" s="232"/>
    </row>
  </sheetData>
  <mergeCells count="2">
    <mergeCell ref="A1:H1"/>
    <mergeCell ref="A43:H43"/>
  </mergeCells>
  <printOptions horizontalCentered="1" verticalCentered="1"/>
  <pageMargins left="0.39370078740157483" right="0.59055118110236227" top="0.19685039370078741" bottom="0.39370078740157483" header="0" footer="0"/>
  <pageSetup paperSize="9" scale="85" orientation="portrait" r:id="rId1"/>
  <headerFooter alignWithMargins="0"/>
  <colBreaks count="1" manualBreakCount="1">
    <brk id="8" max="1048575" man="1"/>
  </colBreaks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6B84E-23B7-42C5-8DD5-E45FDF2F1C47}">
  <sheetPr>
    <tabColor rgb="FF9999FF"/>
    <pageSetUpPr fitToPage="1"/>
  </sheetPr>
  <dimension ref="A1:P75"/>
  <sheetViews>
    <sheetView rightToLeft="1" view="pageBreakPreview" zoomScale="60" zoomScaleNormal="100" workbookViewId="0">
      <selection sqref="A1:E1"/>
    </sheetView>
  </sheetViews>
  <sheetFormatPr defaultRowHeight="21"/>
  <cols>
    <col min="1" max="1" width="20.28515625" style="99" customWidth="1"/>
    <col min="2" max="2" width="17.5703125" style="100" customWidth="1"/>
    <col min="3" max="3" width="17.28515625" style="101" customWidth="1"/>
    <col min="4" max="4" width="15.140625" style="101" customWidth="1"/>
    <col min="5" max="5" width="18" style="101" customWidth="1"/>
    <col min="6" max="256" width="9.140625" style="97"/>
    <col min="257" max="257" width="20.28515625" style="97" customWidth="1"/>
    <col min="258" max="258" width="17.5703125" style="97" customWidth="1"/>
    <col min="259" max="259" width="17.28515625" style="97" customWidth="1"/>
    <col min="260" max="260" width="15.140625" style="97" customWidth="1"/>
    <col min="261" max="261" width="18" style="97" customWidth="1"/>
    <col min="262" max="512" width="9.140625" style="97"/>
    <col min="513" max="513" width="20.28515625" style="97" customWidth="1"/>
    <col min="514" max="514" width="17.5703125" style="97" customWidth="1"/>
    <col min="515" max="515" width="17.28515625" style="97" customWidth="1"/>
    <col min="516" max="516" width="15.140625" style="97" customWidth="1"/>
    <col min="517" max="517" width="18" style="97" customWidth="1"/>
    <col min="518" max="768" width="9.140625" style="97"/>
    <col min="769" max="769" width="20.28515625" style="97" customWidth="1"/>
    <col min="770" max="770" width="17.5703125" style="97" customWidth="1"/>
    <col min="771" max="771" width="17.28515625" style="97" customWidth="1"/>
    <col min="772" max="772" width="15.140625" style="97" customWidth="1"/>
    <col min="773" max="773" width="18" style="97" customWidth="1"/>
    <col min="774" max="1024" width="9.140625" style="97"/>
    <col min="1025" max="1025" width="20.28515625" style="97" customWidth="1"/>
    <col min="1026" max="1026" width="17.5703125" style="97" customWidth="1"/>
    <col min="1027" max="1027" width="17.28515625" style="97" customWidth="1"/>
    <col min="1028" max="1028" width="15.140625" style="97" customWidth="1"/>
    <col min="1029" max="1029" width="18" style="97" customWidth="1"/>
    <col min="1030" max="1280" width="9.140625" style="97"/>
    <col min="1281" max="1281" width="20.28515625" style="97" customWidth="1"/>
    <col min="1282" max="1282" width="17.5703125" style="97" customWidth="1"/>
    <col min="1283" max="1283" width="17.28515625" style="97" customWidth="1"/>
    <col min="1284" max="1284" width="15.140625" style="97" customWidth="1"/>
    <col min="1285" max="1285" width="18" style="97" customWidth="1"/>
    <col min="1286" max="1536" width="9.140625" style="97"/>
    <col min="1537" max="1537" width="20.28515625" style="97" customWidth="1"/>
    <col min="1538" max="1538" width="17.5703125" style="97" customWidth="1"/>
    <col min="1539" max="1539" width="17.28515625" style="97" customWidth="1"/>
    <col min="1540" max="1540" width="15.140625" style="97" customWidth="1"/>
    <col min="1541" max="1541" width="18" style="97" customWidth="1"/>
    <col min="1542" max="1792" width="9.140625" style="97"/>
    <col min="1793" max="1793" width="20.28515625" style="97" customWidth="1"/>
    <col min="1794" max="1794" width="17.5703125" style="97" customWidth="1"/>
    <col min="1795" max="1795" width="17.28515625" style="97" customWidth="1"/>
    <col min="1796" max="1796" width="15.140625" style="97" customWidth="1"/>
    <col min="1797" max="1797" width="18" style="97" customWidth="1"/>
    <col min="1798" max="2048" width="9.140625" style="97"/>
    <col min="2049" max="2049" width="20.28515625" style="97" customWidth="1"/>
    <col min="2050" max="2050" width="17.5703125" style="97" customWidth="1"/>
    <col min="2051" max="2051" width="17.28515625" style="97" customWidth="1"/>
    <col min="2052" max="2052" width="15.140625" style="97" customWidth="1"/>
    <col min="2053" max="2053" width="18" style="97" customWidth="1"/>
    <col min="2054" max="2304" width="9.140625" style="97"/>
    <col min="2305" max="2305" width="20.28515625" style="97" customWidth="1"/>
    <col min="2306" max="2306" width="17.5703125" style="97" customWidth="1"/>
    <col min="2307" max="2307" width="17.28515625" style="97" customWidth="1"/>
    <col min="2308" max="2308" width="15.140625" style="97" customWidth="1"/>
    <col min="2309" max="2309" width="18" style="97" customWidth="1"/>
    <col min="2310" max="2560" width="9.140625" style="97"/>
    <col min="2561" max="2561" width="20.28515625" style="97" customWidth="1"/>
    <col min="2562" max="2562" width="17.5703125" style="97" customWidth="1"/>
    <col min="2563" max="2563" width="17.28515625" style="97" customWidth="1"/>
    <col min="2564" max="2564" width="15.140625" style="97" customWidth="1"/>
    <col min="2565" max="2565" width="18" style="97" customWidth="1"/>
    <col min="2566" max="2816" width="9.140625" style="97"/>
    <col min="2817" max="2817" width="20.28515625" style="97" customWidth="1"/>
    <col min="2818" max="2818" width="17.5703125" style="97" customWidth="1"/>
    <col min="2819" max="2819" width="17.28515625" style="97" customWidth="1"/>
    <col min="2820" max="2820" width="15.140625" style="97" customWidth="1"/>
    <col min="2821" max="2821" width="18" style="97" customWidth="1"/>
    <col min="2822" max="3072" width="9.140625" style="97"/>
    <col min="3073" max="3073" width="20.28515625" style="97" customWidth="1"/>
    <col min="3074" max="3074" width="17.5703125" style="97" customWidth="1"/>
    <col min="3075" max="3075" width="17.28515625" style="97" customWidth="1"/>
    <col min="3076" max="3076" width="15.140625" style="97" customWidth="1"/>
    <col min="3077" max="3077" width="18" style="97" customWidth="1"/>
    <col min="3078" max="3328" width="9.140625" style="97"/>
    <col min="3329" max="3329" width="20.28515625" style="97" customWidth="1"/>
    <col min="3330" max="3330" width="17.5703125" style="97" customWidth="1"/>
    <col min="3331" max="3331" width="17.28515625" style="97" customWidth="1"/>
    <col min="3332" max="3332" width="15.140625" style="97" customWidth="1"/>
    <col min="3333" max="3333" width="18" style="97" customWidth="1"/>
    <col min="3334" max="3584" width="9.140625" style="97"/>
    <col min="3585" max="3585" width="20.28515625" style="97" customWidth="1"/>
    <col min="3586" max="3586" width="17.5703125" style="97" customWidth="1"/>
    <col min="3587" max="3587" width="17.28515625" style="97" customWidth="1"/>
    <col min="3588" max="3588" width="15.140625" style="97" customWidth="1"/>
    <col min="3589" max="3589" width="18" style="97" customWidth="1"/>
    <col min="3590" max="3840" width="9.140625" style="97"/>
    <col min="3841" max="3841" width="20.28515625" style="97" customWidth="1"/>
    <col min="3842" max="3842" width="17.5703125" style="97" customWidth="1"/>
    <col min="3843" max="3843" width="17.28515625" style="97" customWidth="1"/>
    <col min="3844" max="3844" width="15.140625" style="97" customWidth="1"/>
    <col min="3845" max="3845" width="18" style="97" customWidth="1"/>
    <col min="3846" max="4096" width="9.140625" style="97"/>
    <col min="4097" max="4097" width="20.28515625" style="97" customWidth="1"/>
    <col min="4098" max="4098" width="17.5703125" style="97" customWidth="1"/>
    <col min="4099" max="4099" width="17.28515625" style="97" customWidth="1"/>
    <col min="4100" max="4100" width="15.140625" style="97" customWidth="1"/>
    <col min="4101" max="4101" width="18" style="97" customWidth="1"/>
    <col min="4102" max="4352" width="9.140625" style="97"/>
    <col min="4353" max="4353" width="20.28515625" style="97" customWidth="1"/>
    <col min="4354" max="4354" width="17.5703125" style="97" customWidth="1"/>
    <col min="4355" max="4355" width="17.28515625" style="97" customWidth="1"/>
    <col min="4356" max="4356" width="15.140625" style="97" customWidth="1"/>
    <col min="4357" max="4357" width="18" style="97" customWidth="1"/>
    <col min="4358" max="4608" width="9.140625" style="97"/>
    <col min="4609" max="4609" width="20.28515625" style="97" customWidth="1"/>
    <col min="4610" max="4610" width="17.5703125" style="97" customWidth="1"/>
    <col min="4611" max="4611" width="17.28515625" style="97" customWidth="1"/>
    <col min="4612" max="4612" width="15.140625" style="97" customWidth="1"/>
    <col min="4613" max="4613" width="18" style="97" customWidth="1"/>
    <col min="4614" max="4864" width="9.140625" style="97"/>
    <col min="4865" max="4865" width="20.28515625" style="97" customWidth="1"/>
    <col min="4866" max="4866" width="17.5703125" style="97" customWidth="1"/>
    <col min="4867" max="4867" width="17.28515625" style="97" customWidth="1"/>
    <col min="4868" max="4868" width="15.140625" style="97" customWidth="1"/>
    <col min="4869" max="4869" width="18" style="97" customWidth="1"/>
    <col min="4870" max="5120" width="9.140625" style="97"/>
    <col min="5121" max="5121" width="20.28515625" style="97" customWidth="1"/>
    <col min="5122" max="5122" width="17.5703125" style="97" customWidth="1"/>
    <col min="5123" max="5123" width="17.28515625" style="97" customWidth="1"/>
    <col min="5124" max="5124" width="15.140625" style="97" customWidth="1"/>
    <col min="5125" max="5125" width="18" style="97" customWidth="1"/>
    <col min="5126" max="5376" width="9.140625" style="97"/>
    <col min="5377" max="5377" width="20.28515625" style="97" customWidth="1"/>
    <col min="5378" max="5378" width="17.5703125" style="97" customWidth="1"/>
    <col min="5379" max="5379" width="17.28515625" style="97" customWidth="1"/>
    <col min="5380" max="5380" width="15.140625" style="97" customWidth="1"/>
    <col min="5381" max="5381" width="18" style="97" customWidth="1"/>
    <col min="5382" max="5632" width="9.140625" style="97"/>
    <col min="5633" max="5633" width="20.28515625" style="97" customWidth="1"/>
    <col min="5634" max="5634" width="17.5703125" style="97" customWidth="1"/>
    <col min="5635" max="5635" width="17.28515625" style="97" customWidth="1"/>
    <col min="5636" max="5636" width="15.140625" style="97" customWidth="1"/>
    <col min="5637" max="5637" width="18" style="97" customWidth="1"/>
    <col min="5638" max="5888" width="9.140625" style="97"/>
    <col min="5889" max="5889" width="20.28515625" style="97" customWidth="1"/>
    <col min="5890" max="5890" width="17.5703125" style="97" customWidth="1"/>
    <col min="5891" max="5891" width="17.28515625" style="97" customWidth="1"/>
    <col min="5892" max="5892" width="15.140625" style="97" customWidth="1"/>
    <col min="5893" max="5893" width="18" style="97" customWidth="1"/>
    <col min="5894" max="6144" width="9.140625" style="97"/>
    <col min="6145" max="6145" width="20.28515625" style="97" customWidth="1"/>
    <col min="6146" max="6146" width="17.5703125" style="97" customWidth="1"/>
    <col min="6147" max="6147" width="17.28515625" style="97" customWidth="1"/>
    <col min="6148" max="6148" width="15.140625" style="97" customWidth="1"/>
    <col min="6149" max="6149" width="18" style="97" customWidth="1"/>
    <col min="6150" max="6400" width="9.140625" style="97"/>
    <col min="6401" max="6401" width="20.28515625" style="97" customWidth="1"/>
    <col min="6402" max="6402" width="17.5703125" style="97" customWidth="1"/>
    <col min="6403" max="6403" width="17.28515625" style="97" customWidth="1"/>
    <col min="6404" max="6404" width="15.140625" style="97" customWidth="1"/>
    <col min="6405" max="6405" width="18" style="97" customWidth="1"/>
    <col min="6406" max="6656" width="9.140625" style="97"/>
    <col min="6657" max="6657" width="20.28515625" style="97" customWidth="1"/>
    <col min="6658" max="6658" width="17.5703125" style="97" customWidth="1"/>
    <col min="6659" max="6659" width="17.28515625" style="97" customWidth="1"/>
    <col min="6660" max="6660" width="15.140625" style="97" customWidth="1"/>
    <col min="6661" max="6661" width="18" style="97" customWidth="1"/>
    <col min="6662" max="6912" width="9.140625" style="97"/>
    <col min="6913" max="6913" width="20.28515625" style="97" customWidth="1"/>
    <col min="6914" max="6914" width="17.5703125" style="97" customWidth="1"/>
    <col min="6915" max="6915" width="17.28515625" style="97" customWidth="1"/>
    <col min="6916" max="6916" width="15.140625" style="97" customWidth="1"/>
    <col min="6917" max="6917" width="18" style="97" customWidth="1"/>
    <col min="6918" max="7168" width="9.140625" style="97"/>
    <col min="7169" max="7169" width="20.28515625" style="97" customWidth="1"/>
    <col min="7170" max="7170" width="17.5703125" style="97" customWidth="1"/>
    <col min="7171" max="7171" width="17.28515625" style="97" customWidth="1"/>
    <col min="7172" max="7172" width="15.140625" style="97" customWidth="1"/>
    <col min="7173" max="7173" width="18" style="97" customWidth="1"/>
    <col min="7174" max="7424" width="9.140625" style="97"/>
    <col min="7425" max="7425" width="20.28515625" style="97" customWidth="1"/>
    <col min="7426" max="7426" width="17.5703125" style="97" customWidth="1"/>
    <col min="7427" max="7427" width="17.28515625" style="97" customWidth="1"/>
    <col min="7428" max="7428" width="15.140625" style="97" customWidth="1"/>
    <col min="7429" max="7429" width="18" style="97" customWidth="1"/>
    <col min="7430" max="7680" width="9.140625" style="97"/>
    <col min="7681" max="7681" width="20.28515625" style="97" customWidth="1"/>
    <col min="7682" max="7682" width="17.5703125" style="97" customWidth="1"/>
    <col min="7683" max="7683" width="17.28515625" style="97" customWidth="1"/>
    <col min="7684" max="7684" width="15.140625" style="97" customWidth="1"/>
    <col min="7685" max="7685" width="18" style="97" customWidth="1"/>
    <col min="7686" max="7936" width="9.140625" style="97"/>
    <col min="7937" max="7937" width="20.28515625" style="97" customWidth="1"/>
    <col min="7938" max="7938" width="17.5703125" style="97" customWidth="1"/>
    <col min="7939" max="7939" width="17.28515625" style="97" customWidth="1"/>
    <col min="7940" max="7940" width="15.140625" style="97" customWidth="1"/>
    <col min="7941" max="7941" width="18" style="97" customWidth="1"/>
    <col min="7942" max="8192" width="9.140625" style="97"/>
    <col min="8193" max="8193" width="20.28515625" style="97" customWidth="1"/>
    <col min="8194" max="8194" width="17.5703125" style="97" customWidth="1"/>
    <col min="8195" max="8195" width="17.28515625" style="97" customWidth="1"/>
    <col min="8196" max="8196" width="15.140625" style="97" customWidth="1"/>
    <col min="8197" max="8197" width="18" style="97" customWidth="1"/>
    <col min="8198" max="8448" width="9.140625" style="97"/>
    <col min="8449" max="8449" width="20.28515625" style="97" customWidth="1"/>
    <col min="8450" max="8450" width="17.5703125" style="97" customWidth="1"/>
    <col min="8451" max="8451" width="17.28515625" style="97" customWidth="1"/>
    <col min="8452" max="8452" width="15.140625" style="97" customWidth="1"/>
    <col min="8453" max="8453" width="18" style="97" customWidth="1"/>
    <col min="8454" max="8704" width="9.140625" style="97"/>
    <col min="8705" max="8705" width="20.28515625" style="97" customWidth="1"/>
    <col min="8706" max="8706" width="17.5703125" style="97" customWidth="1"/>
    <col min="8707" max="8707" width="17.28515625" style="97" customWidth="1"/>
    <col min="8708" max="8708" width="15.140625" style="97" customWidth="1"/>
    <col min="8709" max="8709" width="18" style="97" customWidth="1"/>
    <col min="8710" max="8960" width="9.140625" style="97"/>
    <col min="8961" max="8961" width="20.28515625" style="97" customWidth="1"/>
    <col min="8962" max="8962" width="17.5703125" style="97" customWidth="1"/>
    <col min="8963" max="8963" width="17.28515625" style="97" customWidth="1"/>
    <col min="8964" max="8964" width="15.140625" style="97" customWidth="1"/>
    <col min="8965" max="8965" width="18" style="97" customWidth="1"/>
    <col min="8966" max="9216" width="9.140625" style="97"/>
    <col min="9217" max="9217" width="20.28515625" style="97" customWidth="1"/>
    <col min="9218" max="9218" width="17.5703125" style="97" customWidth="1"/>
    <col min="9219" max="9219" width="17.28515625" style="97" customWidth="1"/>
    <col min="9220" max="9220" width="15.140625" style="97" customWidth="1"/>
    <col min="9221" max="9221" width="18" style="97" customWidth="1"/>
    <col min="9222" max="9472" width="9.140625" style="97"/>
    <col min="9473" max="9473" width="20.28515625" style="97" customWidth="1"/>
    <col min="9474" max="9474" width="17.5703125" style="97" customWidth="1"/>
    <col min="9475" max="9475" width="17.28515625" style="97" customWidth="1"/>
    <col min="9476" max="9476" width="15.140625" style="97" customWidth="1"/>
    <col min="9477" max="9477" width="18" style="97" customWidth="1"/>
    <col min="9478" max="9728" width="9.140625" style="97"/>
    <col min="9729" max="9729" width="20.28515625" style="97" customWidth="1"/>
    <col min="9730" max="9730" width="17.5703125" style="97" customWidth="1"/>
    <col min="9731" max="9731" width="17.28515625" style="97" customWidth="1"/>
    <col min="9732" max="9732" width="15.140625" style="97" customWidth="1"/>
    <col min="9733" max="9733" width="18" style="97" customWidth="1"/>
    <col min="9734" max="9984" width="9.140625" style="97"/>
    <col min="9985" max="9985" width="20.28515625" style="97" customWidth="1"/>
    <col min="9986" max="9986" width="17.5703125" style="97" customWidth="1"/>
    <col min="9987" max="9987" width="17.28515625" style="97" customWidth="1"/>
    <col min="9988" max="9988" width="15.140625" style="97" customWidth="1"/>
    <col min="9989" max="9989" width="18" style="97" customWidth="1"/>
    <col min="9990" max="10240" width="9.140625" style="97"/>
    <col min="10241" max="10241" width="20.28515625" style="97" customWidth="1"/>
    <col min="10242" max="10242" width="17.5703125" style="97" customWidth="1"/>
    <col min="10243" max="10243" width="17.28515625" style="97" customWidth="1"/>
    <col min="10244" max="10244" width="15.140625" style="97" customWidth="1"/>
    <col min="10245" max="10245" width="18" style="97" customWidth="1"/>
    <col min="10246" max="10496" width="9.140625" style="97"/>
    <col min="10497" max="10497" width="20.28515625" style="97" customWidth="1"/>
    <col min="10498" max="10498" width="17.5703125" style="97" customWidth="1"/>
    <col min="10499" max="10499" width="17.28515625" style="97" customWidth="1"/>
    <col min="10500" max="10500" width="15.140625" style="97" customWidth="1"/>
    <col min="10501" max="10501" width="18" style="97" customWidth="1"/>
    <col min="10502" max="10752" width="9.140625" style="97"/>
    <col min="10753" max="10753" width="20.28515625" style="97" customWidth="1"/>
    <col min="10754" max="10754" width="17.5703125" style="97" customWidth="1"/>
    <col min="10755" max="10755" width="17.28515625" style="97" customWidth="1"/>
    <col min="10756" max="10756" width="15.140625" style="97" customWidth="1"/>
    <col min="10757" max="10757" width="18" style="97" customWidth="1"/>
    <col min="10758" max="11008" width="9.140625" style="97"/>
    <col min="11009" max="11009" width="20.28515625" style="97" customWidth="1"/>
    <col min="11010" max="11010" width="17.5703125" style="97" customWidth="1"/>
    <col min="11011" max="11011" width="17.28515625" style="97" customWidth="1"/>
    <col min="11012" max="11012" width="15.140625" style="97" customWidth="1"/>
    <col min="11013" max="11013" width="18" style="97" customWidth="1"/>
    <col min="11014" max="11264" width="9.140625" style="97"/>
    <col min="11265" max="11265" width="20.28515625" style="97" customWidth="1"/>
    <col min="11266" max="11266" width="17.5703125" style="97" customWidth="1"/>
    <col min="11267" max="11267" width="17.28515625" style="97" customWidth="1"/>
    <col min="11268" max="11268" width="15.140625" style="97" customWidth="1"/>
    <col min="11269" max="11269" width="18" style="97" customWidth="1"/>
    <col min="11270" max="11520" width="9.140625" style="97"/>
    <col min="11521" max="11521" width="20.28515625" style="97" customWidth="1"/>
    <col min="11522" max="11522" width="17.5703125" style="97" customWidth="1"/>
    <col min="11523" max="11523" width="17.28515625" style="97" customWidth="1"/>
    <col min="11524" max="11524" width="15.140625" style="97" customWidth="1"/>
    <col min="11525" max="11525" width="18" style="97" customWidth="1"/>
    <col min="11526" max="11776" width="9.140625" style="97"/>
    <col min="11777" max="11777" width="20.28515625" style="97" customWidth="1"/>
    <col min="11778" max="11778" width="17.5703125" style="97" customWidth="1"/>
    <col min="11779" max="11779" width="17.28515625" style="97" customWidth="1"/>
    <col min="11780" max="11780" width="15.140625" style="97" customWidth="1"/>
    <col min="11781" max="11781" width="18" style="97" customWidth="1"/>
    <col min="11782" max="12032" width="9.140625" style="97"/>
    <col min="12033" max="12033" width="20.28515625" style="97" customWidth="1"/>
    <col min="12034" max="12034" width="17.5703125" style="97" customWidth="1"/>
    <col min="12035" max="12035" width="17.28515625" style="97" customWidth="1"/>
    <col min="12036" max="12036" width="15.140625" style="97" customWidth="1"/>
    <col min="12037" max="12037" width="18" style="97" customWidth="1"/>
    <col min="12038" max="12288" width="9.140625" style="97"/>
    <col min="12289" max="12289" width="20.28515625" style="97" customWidth="1"/>
    <col min="12290" max="12290" width="17.5703125" style="97" customWidth="1"/>
    <col min="12291" max="12291" width="17.28515625" style="97" customWidth="1"/>
    <col min="12292" max="12292" width="15.140625" style="97" customWidth="1"/>
    <col min="12293" max="12293" width="18" style="97" customWidth="1"/>
    <col min="12294" max="12544" width="9.140625" style="97"/>
    <col min="12545" max="12545" width="20.28515625" style="97" customWidth="1"/>
    <col min="12546" max="12546" width="17.5703125" style="97" customWidth="1"/>
    <col min="12547" max="12547" width="17.28515625" style="97" customWidth="1"/>
    <col min="12548" max="12548" width="15.140625" style="97" customWidth="1"/>
    <col min="12549" max="12549" width="18" style="97" customWidth="1"/>
    <col min="12550" max="12800" width="9.140625" style="97"/>
    <col min="12801" max="12801" width="20.28515625" style="97" customWidth="1"/>
    <col min="12802" max="12802" width="17.5703125" style="97" customWidth="1"/>
    <col min="12803" max="12803" width="17.28515625" style="97" customWidth="1"/>
    <col min="12804" max="12804" width="15.140625" style="97" customWidth="1"/>
    <col min="12805" max="12805" width="18" style="97" customWidth="1"/>
    <col min="12806" max="13056" width="9.140625" style="97"/>
    <col min="13057" max="13057" width="20.28515625" style="97" customWidth="1"/>
    <col min="13058" max="13058" width="17.5703125" style="97" customWidth="1"/>
    <col min="13059" max="13059" width="17.28515625" style="97" customWidth="1"/>
    <col min="13060" max="13060" width="15.140625" style="97" customWidth="1"/>
    <col min="13061" max="13061" width="18" style="97" customWidth="1"/>
    <col min="13062" max="13312" width="9.140625" style="97"/>
    <col min="13313" max="13313" width="20.28515625" style="97" customWidth="1"/>
    <col min="13314" max="13314" width="17.5703125" style="97" customWidth="1"/>
    <col min="13315" max="13315" width="17.28515625" style="97" customWidth="1"/>
    <col min="13316" max="13316" width="15.140625" style="97" customWidth="1"/>
    <col min="13317" max="13317" width="18" style="97" customWidth="1"/>
    <col min="13318" max="13568" width="9.140625" style="97"/>
    <col min="13569" max="13569" width="20.28515625" style="97" customWidth="1"/>
    <col min="13570" max="13570" width="17.5703125" style="97" customWidth="1"/>
    <col min="13571" max="13571" width="17.28515625" style="97" customWidth="1"/>
    <col min="13572" max="13572" width="15.140625" style="97" customWidth="1"/>
    <col min="13573" max="13573" width="18" style="97" customWidth="1"/>
    <col min="13574" max="13824" width="9.140625" style="97"/>
    <col min="13825" max="13825" width="20.28515625" style="97" customWidth="1"/>
    <col min="13826" max="13826" width="17.5703125" style="97" customWidth="1"/>
    <col min="13827" max="13827" width="17.28515625" style="97" customWidth="1"/>
    <col min="13828" max="13828" width="15.140625" style="97" customWidth="1"/>
    <col min="13829" max="13829" width="18" style="97" customWidth="1"/>
    <col min="13830" max="14080" width="9.140625" style="97"/>
    <col min="14081" max="14081" width="20.28515625" style="97" customWidth="1"/>
    <col min="14082" max="14082" width="17.5703125" style="97" customWidth="1"/>
    <col min="14083" max="14083" width="17.28515625" style="97" customWidth="1"/>
    <col min="14084" max="14084" width="15.140625" style="97" customWidth="1"/>
    <col min="14085" max="14085" width="18" style="97" customWidth="1"/>
    <col min="14086" max="14336" width="9.140625" style="97"/>
    <col min="14337" max="14337" width="20.28515625" style="97" customWidth="1"/>
    <col min="14338" max="14338" width="17.5703125" style="97" customWidth="1"/>
    <col min="14339" max="14339" width="17.28515625" style="97" customWidth="1"/>
    <col min="14340" max="14340" width="15.140625" style="97" customWidth="1"/>
    <col min="14341" max="14341" width="18" style="97" customWidth="1"/>
    <col min="14342" max="14592" width="9.140625" style="97"/>
    <col min="14593" max="14593" width="20.28515625" style="97" customWidth="1"/>
    <col min="14594" max="14594" width="17.5703125" style="97" customWidth="1"/>
    <col min="14595" max="14595" width="17.28515625" style="97" customWidth="1"/>
    <col min="14596" max="14596" width="15.140625" style="97" customWidth="1"/>
    <col min="14597" max="14597" width="18" style="97" customWidth="1"/>
    <col min="14598" max="14848" width="9.140625" style="97"/>
    <col min="14849" max="14849" width="20.28515625" style="97" customWidth="1"/>
    <col min="14850" max="14850" width="17.5703125" style="97" customWidth="1"/>
    <col min="14851" max="14851" width="17.28515625" style="97" customWidth="1"/>
    <col min="14852" max="14852" width="15.140625" style="97" customWidth="1"/>
    <col min="14853" max="14853" width="18" style="97" customWidth="1"/>
    <col min="14854" max="15104" width="9.140625" style="97"/>
    <col min="15105" max="15105" width="20.28515625" style="97" customWidth="1"/>
    <col min="15106" max="15106" width="17.5703125" style="97" customWidth="1"/>
    <col min="15107" max="15107" width="17.28515625" style="97" customWidth="1"/>
    <col min="15108" max="15108" width="15.140625" style="97" customWidth="1"/>
    <col min="15109" max="15109" width="18" style="97" customWidth="1"/>
    <col min="15110" max="15360" width="9.140625" style="97"/>
    <col min="15361" max="15361" width="20.28515625" style="97" customWidth="1"/>
    <col min="15362" max="15362" width="17.5703125" style="97" customWidth="1"/>
    <col min="15363" max="15363" width="17.28515625" style="97" customWidth="1"/>
    <col min="15364" max="15364" width="15.140625" style="97" customWidth="1"/>
    <col min="15365" max="15365" width="18" style="97" customWidth="1"/>
    <col min="15366" max="15616" width="9.140625" style="97"/>
    <col min="15617" max="15617" width="20.28515625" style="97" customWidth="1"/>
    <col min="15618" max="15618" width="17.5703125" style="97" customWidth="1"/>
    <col min="15619" max="15619" width="17.28515625" style="97" customWidth="1"/>
    <col min="15620" max="15620" width="15.140625" style="97" customWidth="1"/>
    <col min="15621" max="15621" width="18" style="97" customWidth="1"/>
    <col min="15622" max="15872" width="9.140625" style="97"/>
    <col min="15873" max="15873" width="20.28515625" style="97" customWidth="1"/>
    <col min="15874" max="15874" width="17.5703125" style="97" customWidth="1"/>
    <col min="15875" max="15875" width="17.28515625" style="97" customWidth="1"/>
    <col min="15876" max="15876" width="15.140625" style="97" customWidth="1"/>
    <col min="15877" max="15877" width="18" style="97" customWidth="1"/>
    <col min="15878" max="16128" width="9.140625" style="97"/>
    <col min="16129" max="16129" width="20.28515625" style="97" customWidth="1"/>
    <col min="16130" max="16130" width="17.5703125" style="97" customWidth="1"/>
    <col min="16131" max="16131" width="17.28515625" style="97" customWidth="1"/>
    <col min="16132" max="16132" width="15.140625" style="97" customWidth="1"/>
    <col min="16133" max="16133" width="18" style="97" customWidth="1"/>
    <col min="16134" max="16384" width="9.140625" style="97"/>
  </cols>
  <sheetData>
    <row r="1" spans="1:14" ht="34.5" customHeight="1" thickBot="1">
      <c r="A1" s="1104" t="s">
        <v>314</v>
      </c>
      <c r="B1" s="1104"/>
      <c r="C1" s="1104"/>
      <c r="D1" s="1104"/>
      <c r="E1" s="1104"/>
    </row>
    <row r="2" spans="1:14" ht="42.75" customHeight="1" thickBot="1">
      <c r="A2" s="225" t="s">
        <v>34</v>
      </c>
      <c r="B2" s="226" t="s">
        <v>32</v>
      </c>
      <c r="C2" s="227" t="s">
        <v>285</v>
      </c>
      <c r="D2" s="227" t="s">
        <v>286</v>
      </c>
      <c r="E2" s="228" t="s">
        <v>287</v>
      </c>
    </row>
    <row r="3" spans="1:14" ht="21" customHeight="1">
      <c r="A3" s="4">
        <v>1395</v>
      </c>
      <c r="B3" s="230">
        <v>18522</v>
      </c>
      <c r="C3" s="230">
        <v>11852</v>
      </c>
      <c r="D3" s="230">
        <v>5116</v>
      </c>
      <c r="E3" s="230">
        <v>1554</v>
      </c>
    </row>
    <row r="4" spans="1:14" s="98" customFormat="1" ht="21" customHeight="1">
      <c r="A4" s="4">
        <v>1396</v>
      </c>
      <c r="B4" s="230">
        <v>18876</v>
      </c>
      <c r="C4" s="230">
        <v>12407</v>
      </c>
      <c r="D4" s="230">
        <v>4861</v>
      </c>
      <c r="E4" s="230">
        <v>1608</v>
      </c>
    </row>
    <row r="5" spans="1:14" s="98" customFormat="1" ht="21" customHeight="1">
      <c r="A5" s="4">
        <v>1397</v>
      </c>
      <c r="B5" s="230">
        <v>17619</v>
      </c>
      <c r="C5" s="230">
        <v>12514</v>
      </c>
      <c r="D5" s="230">
        <v>3488</v>
      </c>
      <c r="E5" s="230">
        <v>1617</v>
      </c>
      <c r="L5" s="302"/>
    </row>
    <row r="6" spans="1:14" s="98" customFormat="1" ht="21" customHeight="1">
      <c r="A6" s="4">
        <v>1398</v>
      </c>
      <c r="B6" s="230">
        <v>21562</v>
      </c>
      <c r="C6" s="230">
        <v>17698</v>
      </c>
      <c r="D6" s="230">
        <v>1780</v>
      </c>
      <c r="E6" s="230">
        <v>2084</v>
      </c>
      <c r="L6" s="302"/>
    </row>
    <row r="7" spans="1:14" s="98" customFormat="1" ht="21" customHeight="1">
      <c r="A7" s="4">
        <v>1399</v>
      </c>
      <c r="B7" s="230">
        <v>44491</v>
      </c>
      <c r="C7" s="230">
        <v>29981</v>
      </c>
      <c r="D7" s="230">
        <v>7273</v>
      </c>
      <c r="E7" s="230">
        <v>7237</v>
      </c>
      <c r="F7" s="137"/>
      <c r="L7" s="302"/>
    </row>
    <row r="8" spans="1:14" s="98" customFormat="1" ht="21" customHeight="1">
      <c r="A8" s="4">
        <v>1400</v>
      </c>
      <c r="B8" s="230">
        <v>45904</v>
      </c>
      <c r="C8" s="230">
        <v>30585</v>
      </c>
      <c r="D8" s="230">
        <v>7403</v>
      </c>
      <c r="E8" s="230">
        <v>7916</v>
      </c>
      <c r="F8" s="137"/>
      <c r="L8" s="302"/>
    </row>
    <row r="9" spans="1:14" s="98" customFormat="1" ht="21" customHeight="1" thickBot="1">
      <c r="A9" s="4">
        <v>1401</v>
      </c>
      <c r="B9" s="230">
        <f>SUM(B10:B42)</f>
        <v>38734</v>
      </c>
      <c r="C9" s="230">
        <f>SUM(C10:C42)</f>
        <v>25802</v>
      </c>
      <c r="D9" s="230">
        <f t="shared" ref="D9:E9" si="0">SUM(D10:D42)</f>
        <v>6124</v>
      </c>
      <c r="E9" s="230">
        <f t="shared" si="0"/>
        <v>6808</v>
      </c>
      <c r="F9" s="137"/>
      <c r="L9" s="302"/>
    </row>
    <row r="10" spans="1:14" ht="21" customHeight="1" thickBot="1">
      <c r="A10" s="5" t="s">
        <v>259</v>
      </c>
      <c r="B10" s="231">
        <f>SUM(C10:E10)</f>
        <v>1845</v>
      </c>
      <c r="C10" s="93">
        <v>1179</v>
      </c>
      <c r="D10" s="214">
        <v>217</v>
      </c>
      <c r="E10" s="93">
        <v>449</v>
      </c>
      <c r="F10" s="233"/>
      <c r="G10" s="1115"/>
      <c r="H10" s="1115"/>
      <c r="I10" s="1115"/>
      <c r="J10" s="1115"/>
      <c r="K10" s="1115"/>
      <c r="L10" s="1116"/>
      <c r="M10" s="1115"/>
      <c r="N10" s="1115"/>
    </row>
    <row r="11" spans="1:14" ht="21" customHeight="1" thickBot="1">
      <c r="A11" s="11" t="s">
        <v>260</v>
      </c>
      <c r="B11" s="231">
        <f t="shared" ref="B11:B42" si="1">SUM(C11:E11)</f>
        <v>925</v>
      </c>
      <c r="C11" s="94">
        <v>653</v>
      </c>
      <c r="D11" s="214">
        <v>145</v>
      </c>
      <c r="E11" s="94">
        <v>127</v>
      </c>
      <c r="G11" s="138"/>
      <c r="L11" s="302"/>
    </row>
    <row r="12" spans="1:14" ht="21" customHeight="1" thickBot="1">
      <c r="A12" s="11" t="s">
        <v>13</v>
      </c>
      <c r="B12" s="231">
        <f t="shared" si="1"/>
        <v>174</v>
      </c>
      <c r="C12" s="94">
        <v>133</v>
      </c>
      <c r="D12" s="214">
        <v>20</v>
      </c>
      <c r="E12" s="94">
        <v>21</v>
      </c>
      <c r="L12" s="302"/>
    </row>
    <row r="13" spans="1:14" ht="21" customHeight="1" thickBot="1">
      <c r="A13" s="11" t="s">
        <v>14</v>
      </c>
      <c r="B13" s="231">
        <f t="shared" si="1"/>
        <v>3409</v>
      </c>
      <c r="C13" s="94">
        <v>2316</v>
      </c>
      <c r="D13" s="214">
        <v>555</v>
      </c>
      <c r="E13" s="94">
        <v>538</v>
      </c>
      <c r="L13" s="302"/>
    </row>
    <row r="14" spans="1:14" ht="21" customHeight="1" thickBot="1">
      <c r="A14" s="11" t="s">
        <v>33</v>
      </c>
      <c r="B14" s="231">
        <f t="shared" si="1"/>
        <v>4221</v>
      </c>
      <c r="C14" s="94">
        <v>2854</v>
      </c>
      <c r="D14" s="214">
        <v>696</v>
      </c>
      <c r="E14" s="94">
        <v>671</v>
      </c>
      <c r="L14" s="302"/>
    </row>
    <row r="15" spans="1:14" ht="21" customHeight="1" thickBot="1">
      <c r="A15" s="11" t="s">
        <v>15</v>
      </c>
      <c r="B15" s="231">
        <f t="shared" si="1"/>
        <v>409</v>
      </c>
      <c r="C15" s="94">
        <v>245</v>
      </c>
      <c r="D15" s="214">
        <v>58</v>
      </c>
      <c r="E15" s="94">
        <v>106</v>
      </c>
      <c r="L15" s="302"/>
    </row>
    <row r="16" spans="1:14" ht="21" customHeight="1" thickBot="1">
      <c r="A16" s="11" t="s">
        <v>16</v>
      </c>
      <c r="B16" s="231">
        <f t="shared" si="1"/>
        <v>2081</v>
      </c>
      <c r="C16" s="94">
        <v>1483</v>
      </c>
      <c r="D16" s="214">
        <v>283</v>
      </c>
      <c r="E16" s="94">
        <v>315</v>
      </c>
      <c r="L16" s="302"/>
    </row>
    <row r="17" spans="1:12" ht="21" customHeight="1" thickBot="1">
      <c r="A17" s="11" t="s">
        <v>261</v>
      </c>
      <c r="B17" s="231">
        <f t="shared" si="1"/>
        <v>636</v>
      </c>
      <c r="C17" s="94">
        <v>451</v>
      </c>
      <c r="D17" s="214">
        <v>90</v>
      </c>
      <c r="E17" s="94">
        <v>95</v>
      </c>
      <c r="L17" s="302"/>
    </row>
    <row r="18" spans="1:12" ht="21" customHeight="1" thickBot="1">
      <c r="A18" s="11" t="s">
        <v>31</v>
      </c>
      <c r="B18" s="231">
        <f t="shared" si="1"/>
        <v>788</v>
      </c>
      <c r="C18" s="94">
        <v>436</v>
      </c>
      <c r="D18" s="214">
        <v>200</v>
      </c>
      <c r="E18" s="94">
        <v>152</v>
      </c>
      <c r="L18" s="302"/>
    </row>
    <row r="19" spans="1:12" ht="21" customHeight="1" thickBot="1">
      <c r="A19" s="11" t="s">
        <v>30</v>
      </c>
      <c r="B19" s="231">
        <f t="shared" si="1"/>
        <v>1481</v>
      </c>
      <c r="C19" s="94">
        <v>1025</v>
      </c>
      <c r="D19" s="214">
        <v>273</v>
      </c>
      <c r="E19" s="94">
        <v>183</v>
      </c>
      <c r="L19" s="302"/>
    </row>
    <row r="20" spans="1:12" ht="21" customHeight="1" thickBot="1">
      <c r="A20" s="11" t="s">
        <v>29</v>
      </c>
      <c r="B20" s="231">
        <f t="shared" si="1"/>
        <v>105</v>
      </c>
      <c r="C20" s="94">
        <v>88</v>
      </c>
      <c r="D20" s="214">
        <v>10</v>
      </c>
      <c r="E20" s="94">
        <v>7</v>
      </c>
      <c r="L20" s="302"/>
    </row>
    <row r="21" spans="1:12" ht="21" customHeight="1" thickBot="1">
      <c r="A21" s="11" t="s">
        <v>17</v>
      </c>
      <c r="B21" s="231">
        <f t="shared" si="1"/>
        <v>861</v>
      </c>
      <c r="C21" s="94">
        <v>640</v>
      </c>
      <c r="D21" s="214">
        <v>135</v>
      </c>
      <c r="E21" s="94">
        <v>86</v>
      </c>
      <c r="L21" s="302"/>
    </row>
    <row r="22" spans="1:12" ht="21" customHeight="1" thickBot="1">
      <c r="A22" s="11" t="s">
        <v>18</v>
      </c>
      <c r="B22" s="231">
        <f t="shared" si="1"/>
        <v>1555</v>
      </c>
      <c r="C22" s="94">
        <v>913</v>
      </c>
      <c r="D22" s="214">
        <v>256</v>
      </c>
      <c r="E22" s="94">
        <v>386</v>
      </c>
      <c r="L22" s="302"/>
    </row>
    <row r="23" spans="1:12" ht="21" customHeight="1" thickBot="1">
      <c r="A23" s="11" t="s">
        <v>19</v>
      </c>
      <c r="B23" s="231">
        <f t="shared" si="1"/>
        <v>829</v>
      </c>
      <c r="C23" s="94">
        <v>506</v>
      </c>
      <c r="D23" s="214">
        <v>106</v>
      </c>
      <c r="E23" s="94">
        <v>217</v>
      </c>
      <c r="L23" s="302"/>
    </row>
    <row r="24" spans="1:12" ht="21" customHeight="1" thickBot="1">
      <c r="A24" s="11" t="s">
        <v>262</v>
      </c>
      <c r="B24" s="231">
        <f t="shared" si="1"/>
        <v>248</v>
      </c>
      <c r="C24" s="94">
        <v>193</v>
      </c>
      <c r="D24" s="214">
        <v>21</v>
      </c>
      <c r="E24" s="94">
        <v>34</v>
      </c>
      <c r="L24" s="302"/>
    </row>
    <row r="25" spans="1:12" ht="21" customHeight="1" thickBot="1">
      <c r="A25" s="11" t="s">
        <v>263</v>
      </c>
      <c r="B25" s="231">
        <f t="shared" si="1"/>
        <v>388</v>
      </c>
      <c r="C25" s="94">
        <v>261</v>
      </c>
      <c r="D25" s="214">
        <v>81</v>
      </c>
      <c r="E25" s="94">
        <v>46</v>
      </c>
      <c r="L25" s="302"/>
    </row>
    <row r="26" spans="1:12" ht="21" customHeight="1" thickBot="1">
      <c r="A26" s="11" t="s">
        <v>264</v>
      </c>
      <c r="B26" s="231">
        <f t="shared" si="1"/>
        <v>3119</v>
      </c>
      <c r="C26" s="94">
        <v>2386</v>
      </c>
      <c r="D26" s="214">
        <v>415</v>
      </c>
      <c r="E26" s="94">
        <v>318</v>
      </c>
      <c r="L26" s="302"/>
    </row>
    <row r="27" spans="1:12" ht="21" customHeight="1" thickBot="1">
      <c r="A27" s="11" t="s">
        <v>265</v>
      </c>
      <c r="B27" s="231">
        <f t="shared" si="1"/>
        <v>1775</v>
      </c>
      <c r="C27" s="94">
        <v>1156</v>
      </c>
      <c r="D27" s="214">
        <v>325</v>
      </c>
      <c r="E27" s="94">
        <v>294</v>
      </c>
      <c r="L27" s="302"/>
    </row>
    <row r="28" spans="1:12" ht="21" customHeight="1" thickBot="1">
      <c r="A28" s="11" t="s">
        <v>20</v>
      </c>
      <c r="B28" s="231">
        <f t="shared" si="1"/>
        <v>1007</v>
      </c>
      <c r="C28" s="94">
        <v>678</v>
      </c>
      <c r="D28" s="214">
        <v>168</v>
      </c>
      <c r="E28" s="94">
        <v>161</v>
      </c>
      <c r="L28" s="302"/>
    </row>
    <row r="29" spans="1:12" ht="21" customHeight="1" thickBot="1">
      <c r="A29" s="11" t="s">
        <v>21</v>
      </c>
      <c r="B29" s="231">
        <f t="shared" si="1"/>
        <v>3070</v>
      </c>
      <c r="C29" s="94">
        <v>1700</v>
      </c>
      <c r="D29" s="214">
        <v>507</v>
      </c>
      <c r="E29" s="94">
        <v>863</v>
      </c>
      <c r="L29" s="302"/>
    </row>
    <row r="30" spans="1:12" ht="21" customHeight="1" thickBot="1">
      <c r="A30" s="11" t="s">
        <v>22</v>
      </c>
      <c r="B30" s="231">
        <f t="shared" si="1"/>
        <v>709</v>
      </c>
      <c r="C30" s="94">
        <v>327</v>
      </c>
      <c r="D30" s="214">
        <v>79</v>
      </c>
      <c r="E30" s="94">
        <v>303</v>
      </c>
      <c r="L30" s="302"/>
    </row>
    <row r="31" spans="1:12" ht="21" customHeight="1" thickBot="1">
      <c r="A31" s="11" t="s">
        <v>129</v>
      </c>
      <c r="B31" s="231">
        <f t="shared" si="1"/>
        <v>366</v>
      </c>
      <c r="C31" s="94">
        <v>256</v>
      </c>
      <c r="D31" s="214">
        <v>61</v>
      </c>
      <c r="E31" s="94">
        <v>49</v>
      </c>
      <c r="L31" s="302"/>
    </row>
    <row r="32" spans="1:12" ht="21" customHeight="1" thickBot="1">
      <c r="A32" s="11" t="s">
        <v>130</v>
      </c>
      <c r="B32" s="231">
        <f t="shared" si="1"/>
        <v>822</v>
      </c>
      <c r="C32" s="94">
        <v>538</v>
      </c>
      <c r="D32" s="214">
        <v>134</v>
      </c>
      <c r="E32" s="94">
        <v>150</v>
      </c>
      <c r="L32" s="302"/>
    </row>
    <row r="33" spans="1:12" ht="21" customHeight="1" thickBot="1">
      <c r="A33" s="11" t="s">
        <v>131</v>
      </c>
      <c r="B33" s="231">
        <f t="shared" si="1"/>
        <v>475</v>
      </c>
      <c r="C33" s="94">
        <v>294</v>
      </c>
      <c r="D33" s="214">
        <v>71</v>
      </c>
      <c r="E33" s="94">
        <v>110</v>
      </c>
      <c r="L33" s="302"/>
    </row>
    <row r="34" spans="1:12" ht="21" customHeight="1" thickBot="1">
      <c r="A34" s="11" t="s">
        <v>266</v>
      </c>
      <c r="B34" s="231">
        <f t="shared" si="1"/>
        <v>314</v>
      </c>
      <c r="C34" s="94">
        <v>252</v>
      </c>
      <c r="D34" s="214">
        <v>33</v>
      </c>
      <c r="E34" s="94">
        <v>29</v>
      </c>
      <c r="L34" s="302"/>
    </row>
    <row r="35" spans="1:12" ht="21" customHeight="1" thickBot="1">
      <c r="A35" s="11" t="s">
        <v>132</v>
      </c>
      <c r="B35" s="231">
        <f t="shared" si="1"/>
        <v>495</v>
      </c>
      <c r="C35" s="94">
        <v>381</v>
      </c>
      <c r="D35" s="214">
        <v>70</v>
      </c>
      <c r="E35" s="94">
        <v>44</v>
      </c>
      <c r="L35" s="302"/>
    </row>
    <row r="36" spans="1:12" ht="21" customHeight="1" thickBot="1">
      <c r="A36" s="11" t="s">
        <v>23</v>
      </c>
      <c r="B36" s="231">
        <f t="shared" si="1"/>
        <v>1290</v>
      </c>
      <c r="C36" s="94">
        <v>872</v>
      </c>
      <c r="D36" s="214">
        <v>210</v>
      </c>
      <c r="E36" s="94">
        <v>208</v>
      </c>
      <c r="L36" s="302"/>
    </row>
    <row r="37" spans="1:12" ht="21" customHeight="1" thickBot="1">
      <c r="A37" s="11" t="s">
        <v>24</v>
      </c>
      <c r="B37" s="231">
        <f t="shared" si="1"/>
        <v>195</v>
      </c>
      <c r="C37" s="94">
        <v>127</v>
      </c>
      <c r="D37" s="214">
        <v>39</v>
      </c>
      <c r="E37" s="94">
        <v>29</v>
      </c>
      <c r="L37" s="302"/>
    </row>
    <row r="38" spans="1:12" ht="21" customHeight="1" thickBot="1">
      <c r="A38" s="11" t="s">
        <v>25</v>
      </c>
      <c r="B38" s="231">
        <f t="shared" si="1"/>
        <v>863</v>
      </c>
      <c r="C38" s="94">
        <v>641</v>
      </c>
      <c r="D38" s="214">
        <v>96</v>
      </c>
      <c r="E38" s="94">
        <v>126</v>
      </c>
      <c r="L38" s="302"/>
    </row>
    <row r="39" spans="1:12" ht="21" customHeight="1" thickBot="1">
      <c r="A39" s="11" t="s">
        <v>267</v>
      </c>
      <c r="B39" s="231">
        <f t="shared" si="1"/>
        <v>1573</v>
      </c>
      <c r="C39" s="94">
        <v>1051</v>
      </c>
      <c r="D39" s="214">
        <v>265</v>
      </c>
      <c r="E39" s="94">
        <v>257</v>
      </c>
    </row>
    <row r="40" spans="1:12" ht="21" customHeight="1" thickBot="1">
      <c r="A40" s="11" t="s">
        <v>26</v>
      </c>
      <c r="B40" s="231">
        <f t="shared" si="1"/>
        <v>485</v>
      </c>
      <c r="C40" s="94">
        <v>328</v>
      </c>
      <c r="D40" s="214">
        <v>71</v>
      </c>
      <c r="E40" s="94">
        <v>86</v>
      </c>
    </row>
    <row r="41" spans="1:12" ht="21" customHeight="1" thickBot="1">
      <c r="A41" s="11" t="s">
        <v>27</v>
      </c>
      <c r="B41" s="231">
        <f t="shared" si="1"/>
        <v>523</v>
      </c>
      <c r="C41" s="94">
        <v>372</v>
      </c>
      <c r="D41" s="214">
        <v>85</v>
      </c>
      <c r="E41" s="94">
        <v>66</v>
      </c>
    </row>
    <row r="42" spans="1:12" ht="21" customHeight="1" thickBot="1">
      <c r="A42" s="11" t="s">
        <v>12</v>
      </c>
      <c r="B42" s="231">
        <f t="shared" si="1"/>
        <v>1698</v>
      </c>
      <c r="C42" s="94">
        <v>1067</v>
      </c>
      <c r="D42" s="214">
        <v>349</v>
      </c>
      <c r="E42" s="94">
        <v>282</v>
      </c>
    </row>
    <row r="45" spans="1:12" ht="20.100000000000001" customHeight="1">
      <c r="E45" s="232"/>
    </row>
    <row r="46" spans="1:12" ht="20.100000000000001" customHeight="1">
      <c r="E46" s="232"/>
    </row>
    <row r="47" spans="1:12" ht="20.100000000000001" customHeight="1">
      <c r="E47" s="232"/>
    </row>
    <row r="48" spans="1:12" ht="20.100000000000001" customHeight="1">
      <c r="E48" s="232"/>
    </row>
    <row r="49" spans="1:16" ht="20.100000000000001" customHeight="1">
      <c r="E49" s="232"/>
    </row>
    <row r="50" spans="1:16" ht="20.100000000000001" customHeight="1">
      <c r="E50" s="232"/>
    </row>
    <row r="51" spans="1:16" s="101" customFormat="1" ht="20.100000000000001" customHeight="1">
      <c r="A51" s="99"/>
      <c r="B51" s="100"/>
      <c r="E51" s="232"/>
      <c r="F51" s="97"/>
      <c r="G51" s="97"/>
      <c r="H51" s="97"/>
      <c r="I51" s="97"/>
      <c r="J51" s="97"/>
      <c r="K51" s="97"/>
      <c r="L51" s="97"/>
      <c r="M51" s="97"/>
      <c r="N51" s="97"/>
      <c r="O51" s="97"/>
      <c r="P51" s="97"/>
    </row>
    <row r="52" spans="1:16" s="101" customFormat="1" ht="20.100000000000001" customHeight="1">
      <c r="A52" s="99"/>
      <c r="B52" s="100"/>
      <c r="E52" s="232"/>
      <c r="F52" s="97"/>
      <c r="G52" s="97"/>
      <c r="H52" s="97"/>
      <c r="I52" s="97"/>
      <c r="J52" s="97"/>
      <c r="K52" s="97"/>
      <c r="L52" s="97"/>
      <c r="M52" s="97"/>
      <c r="N52" s="97"/>
      <c r="O52" s="97"/>
      <c r="P52" s="97"/>
    </row>
    <row r="53" spans="1:16" s="101" customFormat="1" ht="20.100000000000001" customHeight="1">
      <c r="A53" s="99"/>
      <c r="B53" s="100"/>
      <c r="E53" s="232"/>
      <c r="F53" s="97"/>
      <c r="G53" s="97"/>
      <c r="H53" s="97"/>
      <c r="I53" s="97"/>
      <c r="J53" s="97"/>
      <c r="K53" s="97"/>
      <c r="L53" s="97"/>
      <c r="M53" s="97"/>
      <c r="N53" s="97"/>
      <c r="O53" s="97"/>
      <c r="P53" s="97"/>
    </row>
    <row r="54" spans="1:16" s="101" customFormat="1" ht="20.100000000000001" customHeight="1">
      <c r="A54" s="99"/>
      <c r="B54" s="100"/>
      <c r="E54" s="232"/>
      <c r="F54" s="97"/>
      <c r="G54" s="97"/>
      <c r="H54" s="97"/>
      <c r="I54" s="97"/>
      <c r="J54" s="97"/>
      <c r="K54" s="97"/>
      <c r="L54" s="97"/>
      <c r="M54" s="97"/>
      <c r="N54" s="97"/>
      <c r="O54" s="97"/>
      <c r="P54" s="97"/>
    </row>
    <row r="55" spans="1:16" s="101" customFormat="1" ht="20.100000000000001" customHeight="1">
      <c r="A55" s="99"/>
      <c r="B55" s="100"/>
      <c r="E55" s="232"/>
      <c r="F55" s="97"/>
      <c r="G55" s="97"/>
      <c r="H55" s="97"/>
      <c r="I55" s="97"/>
      <c r="J55" s="97"/>
      <c r="K55" s="97"/>
      <c r="L55" s="97"/>
      <c r="M55" s="97"/>
      <c r="N55" s="97"/>
      <c r="O55" s="97"/>
      <c r="P55" s="97"/>
    </row>
    <row r="56" spans="1:16" s="101" customFormat="1" ht="20.100000000000001" customHeight="1">
      <c r="A56" s="99"/>
      <c r="B56" s="100"/>
      <c r="E56" s="232"/>
      <c r="F56" s="97"/>
      <c r="G56" s="97"/>
      <c r="H56" s="97"/>
      <c r="I56" s="97"/>
      <c r="J56" s="97"/>
      <c r="K56" s="97"/>
      <c r="L56" s="97"/>
      <c r="M56" s="97"/>
      <c r="N56" s="97"/>
      <c r="O56" s="97"/>
      <c r="P56" s="97"/>
    </row>
    <row r="57" spans="1:16" s="101" customFormat="1" ht="20.100000000000001" customHeight="1">
      <c r="A57" s="99"/>
      <c r="B57" s="100"/>
      <c r="E57" s="232"/>
      <c r="F57" s="97"/>
      <c r="G57" s="97"/>
      <c r="H57" s="97"/>
      <c r="I57" s="97"/>
      <c r="J57" s="97"/>
      <c r="K57" s="97"/>
      <c r="L57" s="97"/>
      <c r="M57" s="97"/>
      <c r="N57" s="97"/>
      <c r="O57" s="97"/>
      <c r="P57" s="97"/>
    </row>
    <row r="58" spans="1:16" s="101" customFormat="1" ht="20.100000000000001" customHeight="1">
      <c r="A58" s="99"/>
      <c r="B58" s="100"/>
      <c r="E58" s="232"/>
      <c r="F58" s="97"/>
      <c r="G58" s="97"/>
      <c r="H58" s="97"/>
      <c r="I58" s="97"/>
      <c r="J58" s="97"/>
      <c r="K58" s="97"/>
      <c r="L58" s="97"/>
      <c r="M58" s="97"/>
      <c r="N58" s="97"/>
      <c r="O58" s="97"/>
      <c r="P58" s="97"/>
    </row>
    <row r="59" spans="1:16" s="101" customFormat="1" ht="20.100000000000001" customHeight="1">
      <c r="A59" s="99"/>
      <c r="B59" s="100"/>
      <c r="E59" s="232"/>
      <c r="F59" s="97"/>
      <c r="G59" s="97"/>
      <c r="H59" s="97"/>
      <c r="I59" s="97"/>
      <c r="J59" s="97"/>
      <c r="K59" s="97"/>
      <c r="L59" s="97"/>
      <c r="M59" s="97"/>
      <c r="N59" s="97"/>
      <c r="O59" s="97"/>
      <c r="P59" s="97"/>
    </row>
    <row r="60" spans="1:16" s="101" customFormat="1" ht="20.100000000000001" customHeight="1">
      <c r="A60" s="99"/>
      <c r="B60" s="100"/>
      <c r="E60" s="232"/>
      <c r="F60" s="97"/>
      <c r="G60" s="97"/>
      <c r="H60" s="97"/>
      <c r="I60" s="97"/>
      <c r="J60" s="97"/>
      <c r="K60" s="97"/>
      <c r="L60" s="97"/>
      <c r="M60" s="97"/>
      <c r="N60" s="97"/>
      <c r="O60" s="97"/>
      <c r="P60" s="97"/>
    </row>
    <row r="61" spans="1:16" s="101" customFormat="1" ht="20.100000000000001" customHeight="1">
      <c r="A61" s="99"/>
      <c r="B61" s="100"/>
      <c r="E61" s="232"/>
      <c r="F61" s="97"/>
      <c r="G61" s="97"/>
      <c r="H61" s="97"/>
      <c r="I61" s="97"/>
      <c r="J61" s="97"/>
      <c r="K61" s="97"/>
      <c r="L61" s="97"/>
      <c r="M61" s="97"/>
      <c r="N61" s="97"/>
      <c r="O61" s="97"/>
      <c r="P61" s="97"/>
    </row>
    <row r="62" spans="1:16" s="101" customFormat="1" ht="20.100000000000001" customHeight="1">
      <c r="A62" s="99"/>
      <c r="B62" s="100"/>
      <c r="E62" s="232"/>
      <c r="F62" s="97"/>
      <c r="G62" s="97"/>
      <c r="H62" s="97"/>
      <c r="I62" s="97"/>
      <c r="J62" s="97"/>
      <c r="K62" s="97"/>
      <c r="L62" s="97"/>
      <c r="M62" s="97"/>
      <c r="N62" s="97"/>
      <c r="O62" s="97"/>
      <c r="P62" s="97"/>
    </row>
    <row r="63" spans="1:16" s="101" customFormat="1" ht="20.100000000000001" customHeight="1">
      <c r="A63" s="99"/>
      <c r="B63" s="100"/>
      <c r="E63" s="232"/>
      <c r="F63" s="97"/>
      <c r="G63" s="97"/>
      <c r="H63" s="97"/>
      <c r="I63" s="97"/>
      <c r="J63" s="97"/>
      <c r="K63" s="97"/>
      <c r="L63" s="97"/>
      <c r="M63" s="97"/>
      <c r="N63" s="97"/>
      <c r="O63" s="97"/>
      <c r="P63" s="97"/>
    </row>
    <row r="64" spans="1:16" s="101" customFormat="1" ht="20.100000000000001" customHeight="1">
      <c r="A64" s="99"/>
      <c r="B64" s="100"/>
      <c r="E64" s="232"/>
      <c r="F64" s="97"/>
      <c r="G64" s="97"/>
      <c r="H64" s="97"/>
      <c r="I64" s="97"/>
      <c r="J64" s="97"/>
      <c r="K64" s="97"/>
      <c r="L64" s="97"/>
      <c r="M64" s="97"/>
      <c r="N64" s="97"/>
      <c r="O64" s="97"/>
      <c r="P64" s="97"/>
    </row>
    <row r="65" spans="1:16" s="101" customFormat="1" ht="20.100000000000001" customHeight="1">
      <c r="A65" s="99"/>
      <c r="B65" s="100"/>
      <c r="E65" s="232"/>
      <c r="F65" s="97"/>
      <c r="G65" s="97"/>
      <c r="H65" s="97"/>
      <c r="I65" s="97"/>
      <c r="J65" s="97"/>
      <c r="K65" s="97"/>
      <c r="L65" s="97"/>
      <c r="M65" s="97"/>
      <c r="N65" s="97"/>
      <c r="O65" s="97"/>
      <c r="P65" s="97"/>
    </row>
    <row r="66" spans="1:16" s="101" customFormat="1" ht="20.100000000000001" customHeight="1">
      <c r="A66" s="99"/>
      <c r="B66" s="100"/>
      <c r="E66" s="232"/>
      <c r="F66" s="97"/>
      <c r="G66" s="97"/>
      <c r="H66" s="97"/>
      <c r="I66" s="97"/>
      <c r="J66" s="97"/>
      <c r="K66" s="97"/>
      <c r="L66" s="97"/>
      <c r="M66" s="97"/>
      <c r="N66" s="97"/>
      <c r="O66" s="97"/>
      <c r="P66" s="97"/>
    </row>
    <row r="67" spans="1:16" s="101" customFormat="1" ht="20.100000000000001" customHeight="1">
      <c r="A67" s="99"/>
      <c r="B67" s="100"/>
      <c r="E67" s="232"/>
      <c r="F67" s="97"/>
      <c r="G67" s="97"/>
      <c r="H67" s="97"/>
      <c r="I67" s="97"/>
      <c r="J67" s="97"/>
      <c r="K67" s="97"/>
      <c r="L67" s="97"/>
      <c r="M67" s="97"/>
      <c r="N67" s="97"/>
      <c r="O67" s="97"/>
      <c r="P67" s="97"/>
    </row>
    <row r="68" spans="1:16" s="101" customFormat="1" ht="20.100000000000001" customHeight="1">
      <c r="A68" s="99"/>
      <c r="B68" s="100"/>
      <c r="E68" s="232"/>
      <c r="F68" s="97"/>
      <c r="G68" s="97"/>
      <c r="H68" s="97"/>
      <c r="I68" s="97"/>
      <c r="J68" s="97"/>
      <c r="K68" s="97"/>
      <c r="L68" s="97"/>
      <c r="M68" s="97"/>
      <c r="N68" s="97"/>
      <c r="O68" s="97"/>
      <c r="P68" s="97"/>
    </row>
    <row r="69" spans="1:16" s="101" customFormat="1" ht="20.100000000000001" customHeight="1">
      <c r="A69" s="99"/>
      <c r="B69" s="100"/>
      <c r="E69" s="232"/>
      <c r="F69" s="97"/>
      <c r="G69" s="97"/>
      <c r="H69" s="97"/>
      <c r="I69" s="97"/>
      <c r="J69" s="97"/>
      <c r="K69" s="97"/>
      <c r="L69" s="97"/>
      <c r="M69" s="97"/>
      <c r="N69" s="97"/>
      <c r="O69" s="97"/>
      <c r="P69" s="97"/>
    </row>
    <row r="70" spans="1:16" s="101" customFormat="1" ht="20.100000000000001" customHeight="1">
      <c r="A70" s="99"/>
      <c r="B70" s="100"/>
      <c r="E70" s="232"/>
      <c r="F70" s="97"/>
      <c r="G70" s="97"/>
      <c r="H70" s="97"/>
      <c r="I70" s="97"/>
      <c r="J70" s="97"/>
      <c r="K70" s="97"/>
      <c r="L70" s="97"/>
      <c r="M70" s="97"/>
      <c r="N70" s="97"/>
      <c r="O70" s="97"/>
      <c r="P70" s="97"/>
    </row>
    <row r="71" spans="1:16" s="101" customFormat="1" ht="20.100000000000001" customHeight="1">
      <c r="A71" s="99"/>
      <c r="B71" s="100"/>
      <c r="E71" s="232"/>
      <c r="F71" s="97"/>
      <c r="G71" s="97"/>
      <c r="H71" s="97"/>
      <c r="I71" s="97"/>
      <c r="J71" s="97"/>
      <c r="K71" s="97"/>
      <c r="L71" s="97"/>
      <c r="M71" s="97"/>
      <c r="N71" s="97"/>
      <c r="O71" s="97"/>
      <c r="P71" s="97"/>
    </row>
    <row r="72" spans="1:16" s="101" customFormat="1" ht="20.100000000000001" customHeight="1">
      <c r="A72" s="99"/>
      <c r="B72" s="100"/>
      <c r="E72" s="232"/>
      <c r="F72" s="97"/>
      <c r="G72" s="97"/>
      <c r="H72" s="97"/>
      <c r="I72" s="97"/>
      <c r="J72" s="97"/>
      <c r="K72" s="97"/>
      <c r="L72" s="97"/>
      <c r="M72" s="97"/>
      <c r="N72" s="97"/>
      <c r="O72" s="97"/>
      <c r="P72" s="97"/>
    </row>
    <row r="73" spans="1:16" s="101" customFormat="1" ht="20.100000000000001" customHeight="1">
      <c r="A73" s="99"/>
      <c r="B73" s="100"/>
      <c r="E73" s="232"/>
      <c r="F73" s="97"/>
      <c r="G73" s="97"/>
      <c r="H73" s="97"/>
      <c r="I73" s="97"/>
      <c r="J73" s="97"/>
      <c r="K73" s="97"/>
      <c r="L73" s="97"/>
      <c r="M73" s="97"/>
      <c r="N73" s="97"/>
      <c r="O73" s="97"/>
      <c r="P73" s="97"/>
    </row>
    <row r="74" spans="1:16" s="101" customFormat="1" ht="20.100000000000001" customHeight="1">
      <c r="A74" s="99"/>
      <c r="B74" s="100"/>
      <c r="E74" s="232"/>
      <c r="F74" s="97"/>
      <c r="G74" s="97"/>
      <c r="H74" s="97"/>
      <c r="I74" s="97"/>
      <c r="J74" s="97"/>
      <c r="K74" s="97"/>
      <c r="L74" s="97"/>
      <c r="M74" s="97"/>
      <c r="N74" s="97"/>
      <c r="O74" s="97"/>
      <c r="P74" s="97"/>
    </row>
    <row r="75" spans="1:16" s="101" customFormat="1" ht="20.100000000000001" customHeight="1">
      <c r="A75" s="99"/>
      <c r="B75" s="100"/>
      <c r="E75" s="232"/>
      <c r="F75" s="97"/>
      <c r="G75" s="97"/>
      <c r="H75" s="97"/>
      <c r="I75" s="97"/>
      <c r="J75" s="97"/>
      <c r="K75" s="97"/>
      <c r="L75" s="97"/>
      <c r="M75" s="97"/>
      <c r="N75" s="97"/>
      <c r="O75" s="97"/>
      <c r="P75" s="97"/>
    </row>
  </sheetData>
  <mergeCells count="2">
    <mergeCell ref="A1:E1"/>
    <mergeCell ref="G10:N10"/>
  </mergeCells>
  <printOptions horizontalCentered="1" verticalCentered="1"/>
  <pageMargins left="0.39370078740157483" right="0.59055118110236227" top="0.19685039370078741" bottom="0.39370078740157483" header="0" footer="0"/>
  <pageSetup paperSize="9" scale="90" orientation="portrait" r:id="rId1"/>
  <headerFooter alignWithMargins="0"/>
  <colBreaks count="1" manualBreakCount="1">
    <brk id="5" max="1048575" man="1"/>
  </colBreak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6F502-81E4-41EA-9C4B-A47F7C336491}">
  <sheetPr>
    <tabColor rgb="FF9999FF"/>
    <pageSetUpPr fitToPage="1"/>
  </sheetPr>
  <dimension ref="A1:L44"/>
  <sheetViews>
    <sheetView rightToLeft="1" view="pageBreakPreview" zoomScale="60" zoomScaleNormal="100" workbookViewId="0">
      <selection sqref="A1:K1"/>
    </sheetView>
  </sheetViews>
  <sheetFormatPr defaultColWidth="35.140625" defaultRowHeight="18.75"/>
  <cols>
    <col min="1" max="1" width="20.28515625" style="87" bestFit="1" customWidth="1"/>
    <col min="2" max="2" width="11.28515625" style="87" customWidth="1"/>
    <col min="3" max="3" width="9.5703125" style="87" customWidth="1"/>
    <col min="4" max="4" width="10.7109375" style="87" customWidth="1"/>
    <col min="5" max="5" width="9.85546875" style="87" bestFit="1" customWidth="1"/>
    <col min="6" max="6" width="9.5703125" style="87" customWidth="1"/>
    <col min="7" max="7" width="8.140625" style="87" customWidth="1"/>
    <col min="8" max="8" width="9.5703125" style="87" bestFit="1" customWidth="1"/>
    <col min="9" max="9" width="14" style="87" customWidth="1"/>
    <col min="10" max="10" width="11.140625" style="87" bestFit="1" customWidth="1"/>
    <col min="11" max="11" width="10" style="87" customWidth="1"/>
    <col min="12" max="12" width="11.140625" style="87" customWidth="1"/>
    <col min="13" max="256" width="35.140625" style="87"/>
    <col min="257" max="257" width="20.28515625" style="87" bestFit="1" customWidth="1"/>
    <col min="258" max="258" width="11.28515625" style="87" customWidth="1"/>
    <col min="259" max="259" width="9.5703125" style="87" customWidth="1"/>
    <col min="260" max="260" width="10.7109375" style="87" customWidth="1"/>
    <col min="261" max="261" width="9.85546875" style="87" bestFit="1" customWidth="1"/>
    <col min="262" max="262" width="9.5703125" style="87" customWidth="1"/>
    <col min="263" max="263" width="8.140625" style="87" customWidth="1"/>
    <col min="264" max="264" width="9.5703125" style="87" bestFit="1" customWidth="1"/>
    <col min="265" max="265" width="8.85546875" style="87" customWidth="1"/>
    <col min="266" max="266" width="11.140625" style="87" bestFit="1" customWidth="1"/>
    <col min="267" max="267" width="10" style="87" customWidth="1"/>
    <col min="268" max="512" width="35.140625" style="87"/>
    <col min="513" max="513" width="20.28515625" style="87" bestFit="1" customWidth="1"/>
    <col min="514" max="514" width="11.28515625" style="87" customWidth="1"/>
    <col min="515" max="515" width="9.5703125" style="87" customWidth="1"/>
    <col min="516" max="516" width="10.7109375" style="87" customWidth="1"/>
    <col min="517" max="517" width="9.85546875" style="87" bestFit="1" customWidth="1"/>
    <col min="518" max="518" width="9.5703125" style="87" customWidth="1"/>
    <col min="519" max="519" width="8.140625" style="87" customWidth="1"/>
    <col min="520" max="520" width="9.5703125" style="87" bestFit="1" customWidth="1"/>
    <col min="521" max="521" width="8.85546875" style="87" customWidth="1"/>
    <col min="522" max="522" width="11.140625" style="87" bestFit="1" customWidth="1"/>
    <col min="523" max="523" width="10" style="87" customWidth="1"/>
    <col min="524" max="768" width="35.140625" style="87"/>
    <col min="769" max="769" width="20.28515625" style="87" bestFit="1" customWidth="1"/>
    <col min="770" max="770" width="11.28515625" style="87" customWidth="1"/>
    <col min="771" max="771" width="9.5703125" style="87" customWidth="1"/>
    <col min="772" max="772" width="10.7109375" style="87" customWidth="1"/>
    <col min="773" max="773" width="9.85546875" style="87" bestFit="1" customWidth="1"/>
    <col min="774" max="774" width="9.5703125" style="87" customWidth="1"/>
    <col min="775" max="775" width="8.140625" style="87" customWidth="1"/>
    <col min="776" max="776" width="9.5703125" style="87" bestFit="1" customWidth="1"/>
    <col min="777" max="777" width="8.85546875" style="87" customWidth="1"/>
    <col min="778" max="778" width="11.140625" style="87" bestFit="1" customWidth="1"/>
    <col min="779" max="779" width="10" style="87" customWidth="1"/>
    <col min="780" max="1024" width="35.140625" style="87"/>
    <col min="1025" max="1025" width="20.28515625" style="87" bestFit="1" customWidth="1"/>
    <col min="1026" max="1026" width="11.28515625" style="87" customWidth="1"/>
    <col min="1027" max="1027" width="9.5703125" style="87" customWidth="1"/>
    <col min="1028" max="1028" width="10.7109375" style="87" customWidth="1"/>
    <col min="1029" max="1029" width="9.85546875" style="87" bestFit="1" customWidth="1"/>
    <col min="1030" max="1030" width="9.5703125" style="87" customWidth="1"/>
    <col min="1031" max="1031" width="8.140625" style="87" customWidth="1"/>
    <col min="1032" max="1032" width="9.5703125" style="87" bestFit="1" customWidth="1"/>
    <col min="1033" max="1033" width="8.85546875" style="87" customWidth="1"/>
    <col min="1034" max="1034" width="11.140625" style="87" bestFit="1" customWidth="1"/>
    <col min="1035" max="1035" width="10" style="87" customWidth="1"/>
    <col min="1036" max="1280" width="35.140625" style="87"/>
    <col min="1281" max="1281" width="20.28515625" style="87" bestFit="1" customWidth="1"/>
    <col min="1282" max="1282" width="11.28515625" style="87" customWidth="1"/>
    <col min="1283" max="1283" width="9.5703125" style="87" customWidth="1"/>
    <col min="1284" max="1284" width="10.7109375" style="87" customWidth="1"/>
    <col min="1285" max="1285" width="9.85546875" style="87" bestFit="1" customWidth="1"/>
    <col min="1286" max="1286" width="9.5703125" style="87" customWidth="1"/>
    <col min="1287" max="1287" width="8.140625" style="87" customWidth="1"/>
    <col min="1288" max="1288" width="9.5703125" style="87" bestFit="1" customWidth="1"/>
    <col min="1289" max="1289" width="8.85546875" style="87" customWidth="1"/>
    <col min="1290" max="1290" width="11.140625" style="87" bestFit="1" customWidth="1"/>
    <col min="1291" max="1291" width="10" style="87" customWidth="1"/>
    <col min="1292" max="1536" width="35.140625" style="87"/>
    <col min="1537" max="1537" width="20.28515625" style="87" bestFit="1" customWidth="1"/>
    <col min="1538" max="1538" width="11.28515625" style="87" customWidth="1"/>
    <col min="1539" max="1539" width="9.5703125" style="87" customWidth="1"/>
    <col min="1540" max="1540" width="10.7109375" style="87" customWidth="1"/>
    <col min="1541" max="1541" width="9.85546875" style="87" bestFit="1" customWidth="1"/>
    <col min="1542" max="1542" width="9.5703125" style="87" customWidth="1"/>
    <col min="1543" max="1543" width="8.140625" style="87" customWidth="1"/>
    <col min="1544" max="1544" width="9.5703125" style="87" bestFit="1" customWidth="1"/>
    <col min="1545" max="1545" width="8.85546875" style="87" customWidth="1"/>
    <col min="1546" max="1546" width="11.140625" style="87" bestFit="1" customWidth="1"/>
    <col min="1547" max="1547" width="10" style="87" customWidth="1"/>
    <col min="1548" max="1792" width="35.140625" style="87"/>
    <col min="1793" max="1793" width="20.28515625" style="87" bestFit="1" customWidth="1"/>
    <col min="1794" max="1794" width="11.28515625" style="87" customWidth="1"/>
    <col min="1795" max="1795" width="9.5703125" style="87" customWidth="1"/>
    <col min="1796" max="1796" width="10.7109375" style="87" customWidth="1"/>
    <col min="1797" max="1797" width="9.85546875" style="87" bestFit="1" customWidth="1"/>
    <col min="1798" max="1798" width="9.5703125" style="87" customWidth="1"/>
    <col min="1799" max="1799" width="8.140625" style="87" customWidth="1"/>
    <col min="1800" max="1800" width="9.5703125" style="87" bestFit="1" customWidth="1"/>
    <col min="1801" max="1801" width="8.85546875" style="87" customWidth="1"/>
    <col min="1802" max="1802" width="11.140625" style="87" bestFit="1" customWidth="1"/>
    <col min="1803" max="1803" width="10" style="87" customWidth="1"/>
    <col min="1804" max="2048" width="35.140625" style="87"/>
    <col min="2049" max="2049" width="20.28515625" style="87" bestFit="1" customWidth="1"/>
    <col min="2050" max="2050" width="11.28515625" style="87" customWidth="1"/>
    <col min="2051" max="2051" width="9.5703125" style="87" customWidth="1"/>
    <col min="2052" max="2052" width="10.7109375" style="87" customWidth="1"/>
    <col min="2053" max="2053" width="9.85546875" style="87" bestFit="1" customWidth="1"/>
    <col min="2054" max="2054" width="9.5703125" style="87" customWidth="1"/>
    <col min="2055" max="2055" width="8.140625" style="87" customWidth="1"/>
    <col min="2056" max="2056" width="9.5703125" style="87" bestFit="1" customWidth="1"/>
    <col min="2057" max="2057" width="8.85546875" style="87" customWidth="1"/>
    <col min="2058" max="2058" width="11.140625" style="87" bestFit="1" customWidth="1"/>
    <col min="2059" max="2059" width="10" style="87" customWidth="1"/>
    <col min="2060" max="2304" width="35.140625" style="87"/>
    <col min="2305" max="2305" width="20.28515625" style="87" bestFit="1" customWidth="1"/>
    <col min="2306" max="2306" width="11.28515625" style="87" customWidth="1"/>
    <col min="2307" max="2307" width="9.5703125" style="87" customWidth="1"/>
    <col min="2308" max="2308" width="10.7109375" style="87" customWidth="1"/>
    <col min="2309" max="2309" width="9.85546875" style="87" bestFit="1" customWidth="1"/>
    <col min="2310" max="2310" width="9.5703125" style="87" customWidth="1"/>
    <col min="2311" max="2311" width="8.140625" style="87" customWidth="1"/>
    <col min="2312" max="2312" width="9.5703125" style="87" bestFit="1" customWidth="1"/>
    <col min="2313" max="2313" width="8.85546875" style="87" customWidth="1"/>
    <col min="2314" max="2314" width="11.140625" style="87" bestFit="1" customWidth="1"/>
    <col min="2315" max="2315" width="10" style="87" customWidth="1"/>
    <col min="2316" max="2560" width="35.140625" style="87"/>
    <col min="2561" max="2561" width="20.28515625" style="87" bestFit="1" customWidth="1"/>
    <col min="2562" max="2562" width="11.28515625" style="87" customWidth="1"/>
    <col min="2563" max="2563" width="9.5703125" style="87" customWidth="1"/>
    <col min="2564" max="2564" width="10.7109375" style="87" customWidth="1"/>
    <col min="2565" max="2565" width="9.85546875" style="87" bestFit="1" customWidth="1"/>
    <col min="2566" max="2566" width="9.5703125" style="87" customWidth="1"/>
    <col min="2567" max="2567" width="8.140625" style="87" customWidth="1"/>
    <col min="2568" max="2568" width="9.5703125" style="87" bestFit="1" customWidth="1"/>
    <col min="2569" max="2569" width="8.85546875" style="87" customWidth="1"/>
    <col min="2570" max="2570" width="11.140625" style="87" bestFit="1" customWidth="1"/>
    <col min="2571" max="2571" width="10" style="87" customWidth="1"/>
    <col min="2572" max="2816" width="35.140625" style="87"/>
    <col min="2817" max="2817" width="20.28515625" style="87" bestFit="1" customWidth="1"/>
    <col min="2818" max="2818" width="11.28515625" style="87" customWidth="1"/>
    <col min="2819" max="2819" width="9.5703125" style="87" customWidth="1"/>
    <col min="2820" max="2820" width="10.7109375" style="87" customWidth="1"/>
    <col min="2821" max="2821" width="9.85546875" style="87" bestFit="1" customWidth="1"/>
    <col min="2822" max="2822" width="9.5703125" style="87" customWidth="1"/>
    <col min="2823" max="2823" width="8.140625" style="87" customWidth="1"/>
    <col min="2824" max="2824" width="9.5703125" style="87" bestFit="1" customWidth="1"/>
    <col min="2825" max="2825" width="8.85546875" style="87" customWidth="1"/>
    <col min="2826" max="2826" width="11.140625" style="87" bestFit="1" customWidth="1"/>
    <col min="2827" max="2827" width="10" style="87" customWidth="1"/>
    <col min="2828" max="3072" width="35.140625" style="87"/>
    <col min="3073" max="3073" width="20.28515625" style="87" bestFit="1" customWidth="1"/>
    <col min="3074" max="3074" width="11.28515625" style="87" customWidth="1"/>
    <col min="3075" max="3075" width="9.5703125" style="87" customWidth="1"/>
    <col min="3076" max="3076" width="10.7109375" style="87" customWidth="1"/>
    <col min="3077" max="3077" width="9.85546875" style="87" bestFit="1" customWidth="1"/>
    <col min="3078" max="3078" width="9.5703125" style="87" customWidth="1"/>
    <col min="3079" max="3079" width="8.140625" style="87" customWidth="1"/>
    <col min="3080" max="3080" width="9.5703125" style="87" bestFit="1" customWidth="1"/>
    <col min="3081" max="3081" width="8.85546875" style="87" customWidth="1"/>
    <col min="3082" max="3082" width="11.140625" style="87" bestFit="1" customWidth="1"/>
    <col min="3083" max="3083" width="10" style="87" customWidth="1"/>
    <col min="3084" max="3328" width="35.140625" style="87"/>
    <col min="3329" max="3329" width="20.28515625" style="87" bestFit="1" customWidth="1"/>
    <col min="3330" max="3330" width="11.28515625" style="87" customWidth="1"/>
    <col min="3331" max="3331" width="9.5703125" style="87" customWidth="1"/>
    <col min="3332" max="3332" width="10.7109375" style="87" customWidth="1"/>
    <col min="3333" max="3333" width="9.85546875" style="87" bestFit="1" customWidth="1"/>
    <col min="3334" max="3334" width="9.5703125" style="87" customWidth="1"/>
    <col min="3335" max="3335" width="8.140625" style="87" customWidth="1"/>
    <col min="3336" max="3336" width="9.5703125" style="87" bestFit="1" customWidth="1"/>
    <col min="3337" max="3337" width="8.85546875" style="87" customWidth="1"/>
    <col min="3338" max="3338" width="11.140625" style="87" bestFit="1" customWidth="1"/>
    <col min="3339" max="3339" width="10" style="87" customWidth="1"/>
    <col min="3340" max="3584" width="35.140625" style="87"/>
    <col min="3585" max="3585" width="20.28515625" style="87" bestFit="1" customWidth="1"/>
    <col min="3586" max="3586" width="11.28515625" style="87" customWidth="1"/>
    <col min="3587" max="3587" width="9.5703125" style="87" customWidth="1"/>
    <col min="3588" max="3588" width="10.7109375" style="87" customWidth="1"/>
    <col min="3589" max="3589" width="9.85546875" style="87" bestFit="1" customWidth="1"/>
    <col min="3590" max="3590" width="9.5703125" style="87" customWidth="1"/>
    <col min="3591" max="3591" width="8.140625" style="87" customWidth="1"/>
    <col min="3592" max="3592" width="9.5703125" style="87" bestFit="1" customWidth="1"/>
    <col min="3593" max="3593" width="8.85546875" style="87" customWidth="1"/>
    <col min="3594" max="3594" width="11.140625" style="87" bestFit="1" customWidth="1"/>
    <col min="3595" max="3595" width="10" style="87" customWidth="1"/>
    <col min="3596" max="3840" width="35.140625" style="87"/>
    <col min="3841" max="3841" width="20.28515625" style="87" bestFit="1" customWidth="1"/>
    <col min="3842" max="3842" width="11.28515625" style="87" customWidth="1"/>
    <col min="3843" max="3843" width="9.5703125" style="87" customWidth="1"/>
    <col min="3844" max="3844" width="10.7109375" style="87" customWidth="1"/>
    <col min="3845" max="3845" width="9.85546875" style="87" bestFit="1" customWidth="1"/>
    <col min="3846" max="3846" width="9.5703125" style="87" customWidth="1"/>
    <col min="3847" max="3847" width="8.140625" style="87" customWidth="1"/>
    <col min="3848" max="3848" width="9.5703125" style="87" bestFit="1" customWidth="1"/>
    <col min="3849" max="3849" width="8.85546875" style="87" customWidth="1"/>
    <col min="3850" max="3850" width="11.140625" style="87" bestFit="1" customWidth="1"/>
    <col min="3851" max="3851" width="10" style="87" customWidth="1"/>
    <col min="3852" max="4096" width="35.140625" style="87"/>
    <col min="4097" max="4097" width="20.28515625" style="87" bestFit="1" customWidth="1"/>
    <col min="4098" max="4098" width="11.28515625" style="87" customWidth="1"/>
    <col min="4099" max="4099" width="9.5703125" style="87" customWidth="1"/>
    <col min="4100" max="4100" width="10.7109375" style="87" customWidth="1"/>
    <col min="4101" max="4101" width="9.85546875" style="87" bestFit="1" customWidth="1"/>
    <col min="4102" max="4102" width="9.5703125" style="87" customWidth="1"/>
    <col min="4103" max="4103" width="8.140625" style="87" customWidth="1"/>
    <col min="4104" max="4104" width="9.5703125" style="87" bestFit="1" customWidth="1"/>
    <col min="4105" max="4105" width="8.85546875" style="87" customWidth="1"/>
    <col min="4106" max="4106" width="11.140625" style="87" bestFit="1" customWidth="1"/>
    <col min="4107" max="4107" width="10" style="87" customWidth="1"/>
    <col min="4108" max="4352" width="35.140625" style="87"/>
    <col min="4353" max="4353" width="20.28515625" style="87" bestFit="1" customWidth="1"/>
    <col min="4354" max="4354" width="11.28515625" style="87" customWidth="1"/>
    <col min="4355" max="4355" width="9.5703125" style="87" customWidth="1"/>
    <col min="4356" max="4356" width="10.7109375" style="87" customWidth="1"/>
    <col min="4357" max="4357" width="9.85546875" style="87" bestFit="1" customWidth="1"/>
    <col min="4358" max="4358" width="9.5703125" style="87" customWidth="1"/>
    <col min="4359" max="4359" width="8.140625" style="87" customWidth="1"/>
    <col min="4360" max="4360" width="9.5703125" style="87" bestFit="1" customWidth="1"/>
    <col min="4361" max="4361" width="8.85546875" style="87" customWidth="1"/>
    <col min="4362" max="4362" width="11.140625" style="87" bestFit="1" customWidth="1"/>
    <col min="4363" max="4363" width="10" style="87" customWidth="1"/>
    <col min="4364" max="4608" width="35.140625" style="87"/>
    <col min="4609" max="4609" width="20.28515625" style="87" bestFit="1" customWidth="1"/>
    <col min="4610" max="4610" width="11.28515625" style="87" customWidth="1"/>
    <col min="4611" max="4611" width="9.5703125" style="87" customWidth="1"/>
    <col min="4612" max="4612" width="10.7109375" style="87" customWidth="1"/>
    <col min="4613" max="4613" width="9.85546875" style="87" bestFit="1" customWidth="1"/>
    <col min="4614" max="4614" width="9.5703125" style="87" customWidth="1"/>
    <col min="4615" max="4615" width="8.140625" style="87" customWidth="1"/>
    <col min="4616" max="4616" width="9.5703125" style="87" bestFit="1" customWidth="1"/>
    <col min="4617" max="4617" width="8.85546875" style="87" customWidth="1"/>
    <col min="4618" max="4618" width="11.140625" style="87" bestFit="1" customWidth="1"/>
    <col min="4619" max="4619" width="10" style="87" customWidth="1"/>
    <col min="4620" max="4864" width="35.140625" style="87"/>
    <col min="4865" max="4865" width="20.28515625" style="87" bestFit="1" customWidth="1"/>
    <col min="4866" max="4866" width="11.28515625" style="87" customWidth="1"/>
    <col min="4867" max="4867" width="9.5703125" style="87" customWidth="1"/>
    <col min="4868" max="4868" width="10.7109375" style="87" customWidth="1"/>
    <col min="4869" max="4869" width="9.85546875" style="87" bestFit="1" customWidth="1"/>
    <col min="4870" max="4870" width="9.5703125" style="87" customWidth="1"/>
    <col min="4871" max="4871" width="8.140625" style="87" customWidth="1"/>
    <col min="4872" max="4872" width="9.5703125" style="87" bestFit="1" customWidth="1"/>
    <col min="4873" max="4873" width="8.85546875" style="87" customWidth="1"/>
    <col min="4874" max="4874" width="11.140625" style="87" bestFit="1" customWidth="1"/>
    <col min="4875" max="4875" width="10" style="87" customWidth="1"/>
    <col min="4876" max="5120" width="35.140625" style="87"/>
    <col min="5121" max="5121" width="20.28515625" style="87" bestFit="1" customWidth="1"/>
    <col min="5122" max="5122" width="11.28515625" style="87" customWidth="1"/>
    <col min="5123" max="5123" width="9.5703125" style="87" customWidth="1"/>
    <col min="5124" max="5124" width="10.7109375" style="87" customWidth="1"/>
    <col min="5125" max="5125" width="9.85546875" style="87" bestFit="1" customWidth="1"/>
    <col min="5126" max="5126" width="9.5703125" style="87" customWidth="1"/>
    <col min="5127" max="5127" width="8.140625" style="87" customWidth="1"/>
    <col min="5128" max="5128" width="9.5703125" style="87" bestFit="1" customWidth="1"/>
    <col min="5129" max="5129" width="8.85546875" style="87" customWidth="1"/>
    <col min="5130" max="5130" width="11.140625" style="87" bestFit="1" customWidth="1"/>
    <col min="5131" max="5131" width="10" style="87" customWidth="1"/>
    <col min="5132" max="5376" width="35.140625" style="87"/>
    <col min="5377" max="5377" width="20.28515625" style="87" bestFit="1" customWidth="1"/>
    <col min="5378" max="5378" width="11.28515625" style="87" customWidth="1"/>
    <col min="5379" max="5379" width="9.5703125" style="87" customWidth="1"/>
    <col min="5380" max="5380" width="10.7109375" style="87" customWidth="1"/>
    <col min="5381" max="5381" width="9.85546875" style="87" bestFit="1" customWidth="1"/>
    <col min="5382" max="5382" width="9.5703125" style="87" customWidth="1"/>
    <col min="5383" max="5383" width="8.140625" style="87" customWidth="1"/>
    <col min="5384" max="5384" width="9.5703125" style="87" bestFit="1" customWidth="1"/>
    <col min="5385" max="5385" width="8.85546875" style="87" customWidth="1"/>
    <col min="5386" max="5386" width="11.140625" style="87" bestFit="1" customWidth="1"/>
    <col min="5387" max="5387" width="10" style="87" customWidth="1"/>
    <col min="5388" max="5632" width="35.140625" style="87"/>
    <col min="5633" max="5633" width="20.28515625" style="87" bestFit="1" customWidth="1"/>
    <col min="5634" max="5634" width="11.28515625" style="87" customWidth="1"/>
    <col min="5635" max="5635" width="9.5703125" style="87" customWidth="1"/>
    <col min="5636" max="5636" width="10.7109375" style="87" customWidth="1"/>
    <col min="5637" max="5637" width="9.85546875" style="87" bestFit="1" customWidth="1"/>
    <col min="5638" max="5638" width="9.5703125" style="87" customWidth="1"/>
    <col min="5639" max="5639" width="8.140625" style="87" customWidth="1"/>
    <col min="5640" max="5640" width="9.5703125" style="87" bestFit="1" customWidth="1"/>
    <col min="5641" max="5641" width="8.85546875" style="87" customWidth="1"/>
    <col min="5642" max="5642" width="11.140625" style="87" bestFit="1" customWidth="1"/>
    <col min="5643" max="5643" width="10" style="87" customWidth="1"/>
    <col min="5644" max="5888" width="35.140625" style="87"/>
    <col min="5889" max="5889" width="20.28515625" style="87" bestFit="1" customWidth="1"/>
    <col min="5890" max="5890" width="11.28515625" style="87" customWidth="1"/>
    <col min="5891" max="5891" width="9.5703125" style="87" customWidth="1"/>
    <col min="5892" max="5892" width="10.7109375" style="87" customWidth="1"/>
    <col min="5893" max="5893" width="9.85546875" style="87" bestFit="1" customWidth="1"/>
    <col min="5894" max="5894" width="9.5703125" style="87" customWidth="1"/>
    <col min="5895" max="5895" width="8.140625" style="87" customWidth="1"/>
    <col min="5896" max="5896" width="9.5703125" style="87" bestFit="1" customWidth="1"/>
    <col min="5897" max="5897" width="8.85546875" style="87" customWidth="1"/>
    <col min="5898" max="5898" width="11.140625" style="87" bestFit="1" customWidth="1"/>
    <col min="5899" max="5899" width="10" style="87" customWidth="1"/>
    <col min="5900" max="6144" width="35.140625" style="87"/>
    <col min="6145" max="6145" width="20.28515625" style="87" bestFit="1" customWidth="1"/>
    <col min="6146" max="6146" width="11.28515625" style="87" customWidth="1"/>
    <col min="6147" max="6147" width="9.5703125" style="87" customWidth="1"/>
    <col min="6148" max="6148" width="10.7109375" style="87" customWidth="1"/>
    <col min="6149" max="6149" width="9.85546875" style="87" bestFit="1" customWidth="1"/>
    <col min="6150" max="6150" width="9.5703125" style="87" customWidth="1"/>
    <col min="6151" max="6151" width="8.140625" style="87" customWidth="1"/>
    <col min="6152" max="6152" width="9.5703125" style="87" bestFit="1" customWidth="1"/>
    <col min="6153" max="6153" width="8.85546875" style="87" customWidth="1"/>
    <col min="6154" max="6154" width="11.140625" style="87" bestFit="1" customWidth="1"/>
    <col min="6155" max="6155" width="10" style="87" customWidth="1"/>
    <col min="6156" max="6400" width="35.140625" style="87"/>
    <col min="6401" max="6401" width="20.28515625" style="87" bestFit="1" customWidth="1"/>
    <col min="6402" max="6402" width="11.28515625" style="87" customWidth="1"/>
    <col min="6403" max="6403" width="9.5703125" style="87" customWidth="1"/>
    <col min="6404" max="6404" width="10.7109375" style="87" customWidth="1"/>
    <col min="6405" max="6405" width="9.85546875" style="87" bestFit="1" customWidth="1"/>
    <col min="6406" max="6406" width="9.5703125" style="87" customWidth="1"/>
    <col min="6407" max="6407" width="8.140625" style="87" customWidth="1"/>
    <col min="6408" max="6408" width="9.5703125" style="87" bestFit="1" customWidth="1"/>
    <col min="6409" max="6409" width="8.85546875" style="87" customWidth="1"/>
    <col min="6410" max="6410" width="11.140625" style="87" bestFit="1" customWidth="1"/>
    <col min="6411" max="6411" width="10" style="87" customWidth="1"/>
    <col min="6412" max="6656" width="35.140625" style="87"/>
    <col min="6657" max="6657" width="20.28515625" style="87" bestFit="1" customWidth="1"/>
    <col min="6658" max="6658" width="11.28515625" style="87" customWidth="1"/>
    <col min="6659" max="6659" width="9.5703125" style="87" customWidth="1"/>
    <col min="6660" max="6660" width="10.7109375" style="87" customWidth="1"/>
    <col min="6661" max="6661" width="9.85546875" style="87" bestFit="1" customWidth="1"/>
    <col min="6662" max="6662" width="9.5703125" style="87" customWidth="1"/>
    <col min="6663" max="6663" width="8.140625" style="87" customWidth="1"/>
    <col min="6664" max="6664" width="9.5703125" style="87" bestFit="1" customWidth="1"/>
    <col min="6665" max="6665" width="8.85546875" style="87" customWidth="1"/>
    <col min="6666" max="6666" width="11.140625" style="87" bestFit="1" customWidth="1"/>
    <col min="6667" max="6667" width="10" style="87" customWidth="1"/>
    <col min="6668" max="6912" width="35.140625" style="87"/>
    <col min="6913" max="6913" width="20.28515625" style="87" bestFit="1" customWidth="1"/>
    <col min="6914" max="6914" width="11.28515625" style="87" customWidth="1"/>
    <col min="6915" max="6915" width="9.5703125" style="87" customWidth="1"/>
    <col min="6916" max="6916" width="10.7109375" style="87" customWidth="1"/>
    <col min="6917" max="6917" width="9.85546875" style="87" bestFit="1" customWidth="1"/>
    <col min="6918" max="6918" width="9.5703125" style="87" customWidth="1"/>
    <col min="6919" max="6919" width="8.140625" style="87" customWidth="1"/>
    <col min="6920" max="6920" width="9.5703125" style="87" bestFit="1" customWidth="1"/>
    <col min="6921" max="6921" width="8.85546875" style="87" customWidth="1"/>
    <col min="6922" max="6922" width="11.140625" style="87" bestFit="1" customWidth="1"/>
    <col min="6923" max="6923" width="10" style="87" customWidth="1"/>
    <col min="6924" max="7168" width="35.140625" style="87"/>
    <col min="7169" max="7169" width="20.28515625" style="87" bestFit="1" customWidth="1"/>
    <col min="7170" max="7170" width="11.28515625" style="87" customWidth="1"/>
    <col min="7171" max="7171" width="9.5703125" style="87" customWidth="1"/>
    <col min="7172" max="7172" width="10.7109375" style="87" customWidth="1"/>
    <col min="7173" max="7173" width="9.85546875" style="87" bestFit="1" customWidth="1"/>
    <col min="7174" max="7174" width="9.5703125" style="87" customWidth="1"/>
    <col min="7175" max="7175" width="8.140625" style="87" customWidth="1"/>
    <col min="7176" max="7176" width="9.5703125" style="87" bestFit="1" customWidth="1"/>
    <col min="7177" max="7177" width="8.85546875" style="87" customWidth="1"/>
    <col min="7178" max="7178" width="11.140625" style="87" bestFit="1" customWidth="1"/>
    <col min="7179" max="7179" width="10" style="87" customWidth="1"/>
    <col min="7180" max="7424" width="35.140625" style="87"/>
    <col min="7425" max="7425" width="20.28515625" style="87" bestFit="1" customWidth="1"/>
    <col min="7426" max="7426" width="11.28515625" style="87" customWidth="1"/>
    <col min="7427" max="7427" width="9.5703125" style="87" customWidth="1"/>
    <col min="7428" max="7428" width="10.7109375" style="87" customWidth="1"/>
    <col min="7429" max="7429" width="9.85546875" style="87" bestFit="1" customWidth="1"/>
    <col min="7430" max="7430" width="9.5703125" style="87" customWidth="1"/>
    <col min="7431" max="7431" width="8.140625" style="87" customWidth="1"/>
    <col min="7432" max="7432" width="9.5703125" style="87" bestFit="1" customWidth="1"/>
    <col min="7433" max="7433" width="8.85546875" style="87" customWidth="1"/>
    <col min="7434" max="7434" width="11.140625" style="87" bestFit="1" customWidth="1"/>
    <col min="7435" max="7435" width="10" style="87" customWidth="1"/>
    <col min="7436" max="7680" width="35.140625" style="87"/>
    <col min="7681" max="7681" width="20.28515625" style="87" bestFit="1" customWidth="1"/>
    <col min="7682" max="7682" width="11.28515625" style="87" customWidth="1"/>
    <col min="7683" max="7683" width="9.5703125" style="87" customWidth="1"/>
    <col min="7684" max="7684" width="10.7109375" style="87" customWidth="1"/>
    <col min="7685" max="7685" width="9.85546875" style="87" bestFit="1" customWidth="1"/>
    <col min="7686" max="7686" width="9.5703125" style="87" customWidth="1"/>
    <col min="7687" max="7687" width="8.140625" style="87" customWidth="1"/>
    <col min="7688" max="7688" width="9.5703125" style="87" bestFit="1" customWidth="1"/>
    <col min="7689" max="7689" width="8.85546875" style="87" customWidth="1"/>
    <col min="7690" max="7690" width="11.140625" style="87" bestFit="1" customWidth="1"/>
    <col min="7691" max="7691" width="10" style="87" customWidth="1"/>
    <col min="7692" max="7936" width="35.140625" style="87"/>
    <col min="7937" max="7937" width="20.28515625" style="87" bestFit="1" customWidth="1"/>
    <col min="7938" max="7938" width="11.28515625" style="87" customWidth="1"/>
    <col min="7939" max="7939" width="9.5703125" style="87" customWidth="1"/>
    <col min="7940" max="7940" width="10.7109375" style="87" customWidth="1"/>
    <col min="7941" max="7941" width="9.85546875" style="87" bestFit="1" customWidth="1"/>
    <col min="7942" max="7942" width="9.5703125" style="87" customWidth="1"/>
    <col min="7943" max="7943" width="8.140625" style="87" customWidth="1"/>
    <col min="7944" max="7944" width="9.5703125" style="87" bestFit="1" customWidth="1"/>
    <col min="7945" max="7945" width="8.85546875" style="87" customWidth="1"/>
    <col min="7946" max="7946" width="11.140625" style="87" bestFit="1" customWidth="1"/>
    <col min="7947" max="7947" width="10" style="87" customWidth="1"/>
    <col min="7948" max="8192" width="35.140625" style="87"/>
    <col min="8193" max="8193" width="20.28515625" style="87" bestFit="1" customWidth="1"/>
    <col min="8194" max="8194" width="11.28515625" style="87" customWidth="1"/>
    <col min="8195" max="8195" width="9.5703125" style="87" customWidth="1"/>
    <col min="8196" max="8196" width="10.7109375" style="87" customWidth="1"/>
    <col min="8197" max="8197" width="9.85546875" style="87" bestFit="1" customWidth="1"/>
    <col min="8198" max="8198" width="9.5703125" style="87" customWidth="1"/>
    <col min="8199" max="8199" width="8.140625" style="87" customWidth="1"/>
    <col min="8200" max="8200" width="9.5703125" style="87" bestFit="1" customWidth="1"/>
    <col min="8201" max="8201" width="8.85546875" style="87" customWidth="1"/>
    <col min="8202" max="8202" width="11.140625" style="87" bestFit="1" customWidth="1"/>
    <col min="8203" max="8203" width="10" style="87" customWidth="1"/>
    <col min="8204" max="8448" width="35.140625" style="87"/>
    <col min="8449" max="8449" width="20.28515625" style="87" bestFit="1" customWidth="1"/>
    <col min="8450" max="8450" width="11.28515625" style="87" customWidth="1"/>
    <col min="8451" max="8451" width="9.5703125" style="87" customWidth="1"/>
    <col min="8452" max="8452" width="10.7109375" style="87" customWidth="1"/>
    <col min="8453" max="8453" width="9.85546875" style="87" bestFit="1" customWidth="1"/>
    <col min="8454" max="8454" width="9.5703125" style="87" customWidth="1"/>
    <col min="8455" max="8455" width="8.140625" style="87" customWidth="1"/>
    <col min="8456" max="8456" width="9.5703125" style="87" bestFit="1" customWidth="1"/>
    <col min="8457" max="8457" width="8.85546875" style="87" customWidth="1"/>
    <col min="8458" max="8458" width="11.140625" style="87" bestFit="1" customWidth="1"/>
    <col min="8459" max="8459" width="10" style="87" customWidth="1"/>
    <col min="8460" max="8704" width="35.140625" style="87"/>
    <col min="8705" max="8705" width="20.28515625" style="87" bestFit="1" customWidth="1"/>
    <col min="8706" max="8706" width="11.28515625" style="87" customWidth="1"/>
    <col min="8707" max="8707" width="9.5703125" style="87" customWidth="1"/>
    <col min="8708" max="8708" width="10.7109375" style="87" customWidth="1"/>
    <col min="8709" max="8709" width="9.85546875" style="87" bestFit="1" customWidth="1"/>
    <col min="8710" max="8710" width="9.5703125" style="87" customWidth="1"/>
    <col min="8711" max="8711" width="8.140625" style="87" customWidth="1"/>
    <col min="8712" max="8712" width="9.5703125" style="87" bestFit="1" customWidth="1"/>
    <col min="8713" max="8713" width="8.85546875" style="87" customWidth="1"/>
    <col min="8714" max="8714" width="11.140625" style="87" bestFit="1" customWidth="1"/>
    <col min="8715" max="8715" width="10" style="87" customWidth="1"/>
    <col min="8716" max="8960" width="35.140625" style="87"/>
    <col min="8961" max="8961" width="20.28515625" style="87" bestFit="1" customWidth="1"/>
    <col min="8962" max="8962" width="11.28515625" style="87" customWidth="1"/>
    <col min="8963" max="8963" width="9.5703125" style="87" customWidth="1"/>
    <col min="8964" max="8964" width="10.7109375" style="87" customWidth="1"/>
    <col min="8965" max="8965" width="9.85546875" style="87" bestFit="1" customWidth="1"/>
    <col min="8966" max="8966" width="9.5703125" style="87" customWidth="1"/>
    <col min="8967" max="8967" width="8.140625" style="87" customWidth="1"/>
    <col min="8968" max="8968" width="9.5703125" style="87" bestFit="1" customWidth="1"/>
    <col min="8969" max="8969" width="8.85546875" style="87" customWidth="1"/>
    <col min="8970" max="8970" width="11.140625" style="87" bestFit="1" customWidth="1"/>
    <col min="8971" max="8971" width="10" style="87" customWidth="1"/>
    <col min="8972" max="9216" width="35.140625" style="87"/>
    <col min="9217" max="9217" width="20.28515625" style="87" bestFit="1" customWidth="1"/>
    <col min="9218" max="9218" width="11.28515625" style="87" customWidth="1"/>
    <col min="9219" max="9219" width="9.5703125" style="87" customWidth="1"/>
    <col min="9220" max="9220" width="10.7109375" style="87" customWidth="1"/>
    <col min="9221" max="9221" width="9.85546875" style="87" bestFit="1" customWidth="1"/>
    <col min="9222" max="9222" width="9.5703125" style="87" customWidth="1"/>
    <col min="9223" max="9223" width="8.140625" style="87" customWidth="1"/>
    <col min="9224" max="9224" width="9.5703125" style="87" bestFit="1" customWidth="1"/>
    <col min="9225" max="9225" width="8.85546875" style="87" customWidth="1"/>
    <col min="9226" max="9226" width="11.140625" style="87" bestFit="1" customWidth="1"/>
    <col min="9227" max="9227" width="10" style="87" customWidth="1"/>
    <col min="9228" max="9472" width="35.140625" style="87"/>
    <col min="9473" max="9473" width="20.28515625" style="87" bestFit="1" customWidth="1"/>
    <col min="9474" max="9474" width="11.28515625" style="87" customWidth="1"/>
    <col min="9475" max="9475" width="9.5703125" style="87" customWidth="1"/>
    <col min="9476" max="9476" width="10.7109375" style="87" customWidth="1"/>
    <col min="9477" max="9477" width="9.85546875" style="87" bestFit="1" customWidth="1"/>
    <col min="9478" max="9478" width="9.5703125" style="87" customWidth="1"/>
    <col min="9479" max="9479" width="8.140625" style="87" customWidth="1"/>
    <col min="9480" max="9480" width="9.5703125" style="87" bestFit="1" customWidth="1"/>
    <col min="9481" max="9481" width="8.85546875" style="87" customWidth="1"/>
    <col min="9482" max="9482" width="11.140625" style="87" bestFit="1" customWidth="1"/>
    <col min="9483" max="9483" width="10" style="87" customWidth="1"/>
    <col min="9484" max="9728" width="35.140625" style="87"/>
    <col min="9729" max="9729" width="20.28515625" style="87" bestFit="1" customWidth="1"/>
    <col min="9730" max="9730" width="11.28515625" style="87" customWidth="1"/>
    <col min="9731" max="9731" width="9.5703125" style="87" customWidth="1"/>
    <col min="9732" max="9732" width="10.7109375" style="87" customWidth="1"/>
    <col min="9733" max="9733" width="9.85546875" style="87" bestFit="1" customWidth="1"/>
    <col min="9734" max="9734" width="9.5703125" style="87" customWidth="1"/>
    <col min="9735" max="9735" width="8.140625" style="87" customWidth="1"/>
    <col min="9736" max="9736" width="9.5703125" style="87" bestFit="1" customWidth="1"/>
    <col min="9737" max="9737" width="8.85546875" style="87" customWidth="1"/>
    <col min="9738" max="9738" width="11.140625" style="87" bestFit="1" customWidth="1"/>
    <col min="9739" max="9739" width="10" style="87" customWidth="1"/>
    <col min="9740" max="9984" width="35.140625" style="87"/>
    <col min="9985" max="9985" width="20.28515625" style="87" bestFit="1" customWidth="1"/>
    <col min="9986" max="9986" width="11.28515625" style="87" customWidth="1"/>
    <col min="9987" max="9987" width="9.5703125" style="87" customWidth="1"/>
    <col min="9988" max="9988" width="10.7109375" style="87" customWidth="1"/>
    <col min="9989" max="9989" width="9.85546875" style="87" bestFit="1" customWidth="1"/>
    <col min="9990" max="9990" width="9.5703125" style="87" customWidth="1"/>
    <col min="9991" max="9991" width="8.140625" style="87" customWidth="1"/>
    <col min="9992" max="9992" width="9.5703125" style="87" bestFit="1" customWidth="1"/>
    <col min="9993" max="9993" width="8.85546875" style="87" customWidth="1"/>
    <col min="9994" max="9994" width="11.140625" style="87" bestFit="1" customWidth="1"/>
    <col min="9995" max="9995" width="10" style="87" customWidth="1"/>
    <col min="9996" max="10240" width="35.140625" style="87"/>
    <col min="10241" max="10241" width="20.28515625" style="87" bestFit="1" customWidth="1"/>
    <col min="10242" max="10242" width="11.28515625" style="87" customWidth="1"/>
    <col min="10243" max="10243" width="9.5703125" style="87" customWidth="1"/>
    <col min="10244" max="10244" width="10.7109375" style="87" customWidth="1"/>
    <col min="10245" max="10245" width="9.85546875" style="87" bestFit="1" customWidth="1"/>
    <col min="10246" max="10246" width="9.5703125" style="87" customWidth="1"/>
    <col min="10247" max="10247" width="8.140625" style="87" customWidth="1"/>
    <col min="10248" max="10248" width="9.5703125" style="87" bestFit="1" customWidth="1"/>
    <col min="10249" max="10249" width="8.85546875" style="87" customWidth="1"/>
    <col min="10250" max="10250" width="11.140625" style="87" bestFit="1" customWidth="1"/>
    <col min="10251" max="10251" width="10" style="87" customWidth="1"/>
    <col min="10252" max="10496" width="35.140625" style="87"/>
    <col min="10497" max="10497" width="20.28515625" style="87" bestFit="1" customWidth="1"/>
    <col min="10498" max="10498" width="11.28515625" style="87" customWidth="1"/>
    <col min="10499" max="10499" width="9.5703125" style="87" customWidth="1"/>
    <col min="10500" max="10500" width="10.7109375" style="87" customWidth="1"/>
    <col min="10501" max="10501" width="9.85546875" style="87" bestFit="1" customWidth="1"/>
    <col min="10502" max="10502" width="9.5703125" style="87" customWidth="1"/>
    <col min="10503" max="10503" width="8.140625" style="87" customWidth="1"/>
    <col min="10504" max="10504" width="9.5703125" style="87" bestFit="1" customWidth="1"/>
    <col min="10505" max="10505" width="8.85546875" style="87" customWidth="1"/>
    <col min="10506" max="10506" width="11.140625" style="87" bestFit="1" customWidth="1"/>
    <col min="10507" max="10507" width="10" style="87" customWidth="1"/>
    <col min="10508" max="10752" width="35.140625" style="87"/>
    <col min="10753" max="10753" width="20.28515625" style="87" bestFit="1" customWidth="1"/>
    <col min="10754" max="10754" width="11.28515625" style="87" customWidth="1"/>
    <col min="10755" max="10755" width="9.5703125" style="87" customWidth="1"/>
    <col min="10756" max="10756" width="10.7109375" style="87" customWidth="1"/>
    <col min="10757" max="10757" width="9.85546875" style="87" bestFit="1" customWidth="1"/>
    <col min="10758" max="10758" width="9.5703125" style="87" customWidth="1"/>
    <col min="10759" max="10759" width="8.140625" style="87" customWidth="1"/>
    <col min="10760" max="10760" width="9.5703125" style="87" bestFit="1" customWidth="1"/>
    <col min="10761" max="10761" width="8.85546875" style="87" customWidth="1"/>
    <col min="10762" max="10762" width="11.140625" style="87" bestFit="1" customWidth="1"/>
    <col min="10763" max="10763" width="10" style="87" customWidth="1"/>
    <col min="10764" max="11008" width="35.140625" style="87"/>
    <col min="11009" max="11009" width="20.28515625" style="87" bestFit="1" customWidth="1"/>
    <col min="11010" max="11010" width="11.28515625" style="87" customWidth="1"/>
    <col min="11011" max="11011" width="9.5703125" style="87" customWidth="1"/>
    <col min="11012" max="11012" width="10.7109375" style="87" customWidth="1"/>
    <col min="11013" max="11013" width="9.85546875" style="87" bestFit="1" customWidth="1"/>
    <col min="11014" max="11014" width="9.5703125" style="87" customWidth="1"/>
    <col min="11015" max="11015" width="8.140625" style="87" customWidth="1"/>
    <col min="11016" max="11016" width="9.5703125" style="87" bestFit="1" customWidth="1"/>
    <col min="11017" max="11017" width="8.85546875" style="87" customWidth="1"/>
    <col min="11018" max="11018" width="11.140625" style="87" bestFit="1" customWidth="1"/>
    <col min="11019" max="11019" width="10" style="87" customWidth="1"/>
    <col min="11020" max="11264" width="35.140625" style="87"/>
    <col min="11265" max="11265" width="20.28515625" style="87" bestFit="1" customWidth="1"/>
    <col min="11266" max="11266" width="11.28515625" style="87" customWidth="1"/>
    <col min="11267" max="11267" width="9.5703125" style="87" customWidth="1"/>
    <col min="11268" max="11268" width="10.7109375" style="87" customWidth="1"/>
    <col min="11269" max="11269" width="9.85546875" style="87" bestFit="1" customWidth="1"/>
    <col min="11270" max="11270" width="9.5703125" style="87" customWidth="1"/>
    <col min="11271" max="11271" width="8.140625" style="87" customWidth="1"/>
    <col min="11272" max="11272" width="9.5703125" style="87" bestFit="1" customWidth="1"/>
    <col min="11273" max="11273" width="8.85546875" style="87" customWidth="1"/>
    <col min="11274" max="11274" width="11.140625" style="87" bestFit="1" customWidth="1"/>
    <col min="11275" max="11275" width="10" style="87" customWidth="1"/>
    <col min="11276" max="11520" width="35.140625" style="87"/>
    <col min="11521" max="11521" width="20.28515625" style="87" bestFit="1" customWidth="1"/>
    <col min="11522" max="11522" width="11.28515625" style="87" customWidth="1"/>
    <col min="11523" max="11523" width="9.5703125" style="87" customWidth="1"/>
    <col min="11524" max="11524" width="10.7109375" style="87" customWidth="1"/>
    <col min="11525" max="11525" width="9.85546875" style="87" bestFit="1" customWidth="1"/>
    <col min="11526" max="11526" width="9.5703125" style="87" customWidth="1"/>
    <col min="11527" max="11527" width="8.140625" style="87" customWidth="1"/>
    <col min="11528" max="11528" width="9.5703125" style="87" bestFit="1" customWidth="1"/>
    <col min="11529" max="11529" width="8.85546875" style="87" customWidth="1"/>
    <col min="11530" max="11530" width="11.140625" style="87" bestFit="1" customWidth="1"/>
    <col min="11531" max="11531" width="10" style="87" customWidth="1"/>
    <col min="11532" max="11776" width="35.140625" style="87"/>
    <col min="11777" max="11777" width="20.28515625" style="87" bestFit="1" customWidth="1"/>
    <col min="11778" max="11778" width="11.28515625" style="87" customWidth="1"/>
    <col min="11779" max="11779" width="9.5703125" style="87" customWidth="1"/>
    <col min="11780" max="11780" width="10.7109375" style="87" customWidth="1"/>
    <col min="11781" max="11781" width="9.85546875" style="87" bestFit="1" customWidth="1"/>
    <col min="11782" max="11782" width="9.5703125" style="87" customWidth="1"/>
    <col min="11783" max="11783" width="8.140625" style="87" customWidth="1"/>
    <col min="11784" max="11784" width="9.5703125" style="87" bestFit="1" customWidth="1"/>
    <col min="11785" max="11785" width="8.85546875" style="87" customWidth="1"/>
    <col min="11786" max="11786" width="11.140625" style="87" bestFit="1" customWidth="1"/>
    <col min="11787" max="11787" width="10" style="87" customWidth="1"/>
    <col min="11788" max="12032" width="35.140625" style="87"/>
    <col min="12033" max="12033" width="20.28515625" style="87" bestFit="1" customWidth="1"/>
    <col min="12034" max="12034" width="11.28515625" style="87" customWidth="1"/>
    <col min="12035" max="12035" width="9.5703125" style="87" customWidth="1"/>
    <col min="12036" max="12036" width="10.7109375" style="87" customWidth="1"/>
    <col min="12037" max="12037" width="9.85546875" style="87" bestFit="1" customWidth="1"/>
    <col min="12038" max="12038" width="9.5703125" style="87" customWidth="1"/>
    <col min="12039" max="12039" width="8.140625" style="87" customWidth="1"/>
    <col min="12040" max="12040" width="9.5703125" style="87" bestFit="1" customWidth="1"/>
    <col min="12041" max="12041" width="8.85546875" style="87" customWidth="1"/>
    <col min="12042" max="12042" width="11.140625" style="87" bestFit="1" customWidth="1"/>
    <col min="12043" max="12043" width="10" style="87" customWidth="1"/>
    <col min="12044" max="12288" width="35.140625" style="87"/>
    <col min="12289" max="12289" width="20.28515625" style="87" bestFit="1" customWidth="1"/>
    <col min="12290" max="12290" width="11.28515625" style="87" customWidth="1"/>
    <col min="12291" max="12291" width="9.5703125" style="87" customWidth="1"/>
    <col min="12292" max="12292" width="10.7109375" style="87" customWidth="1"/>
    <col min="12293" max="12293" width="9.85546875" style="87" bestFit="1" customWidth="1"/>
    <col min="12294" max="12294" width="9.5703125" style="87" customWidth="1"/>
    <col min="12295" max="12295" width="8.140625" style="87" customWidth="1"/>
    <col min="12296" max="12296" width="9.5703125" style="87" bestFit="1" customWidth="1"/>
    <col min="12297" max="12297" width="8.85546875" style="87" customWidth="1"/>
    <col min="12298" max="12298" width="11.140625" style="87" bestFit="1" customWidth="1"/>
    <col min="12299" max="12299" width="10" style="87" customWidth="1"/>
    <col min="12300" max="12544" width="35.140625" style="87"/>
    <col min="12545" max="12545" width="20.28515625" style="87" bestFit="1" customWidth="1"/>
    <col min="12546" max="12546" width="11.28515625" style="87" customWidth="1"/>
    <col min="12547" max="12547" width="9.5703125" style="87" customWidth="1"/>
    <col min="12548" max="12548" width="10.7109375" style="87" customWidth="1"/>
    <col min="12549" max="12549" width="9.85546875" style="87" bestFit="1" customWidth="1"/>
    <col min="12550" max="12550" width="9.5703125" style="87" customWidth="1"/>
    <col min="12551" max="12551" width="8.140625" style="87" customWidth="1"/>
    <col min="12552" max="12552" width="9.5703125" style="87" bestFit="1" customWidth="1"/>
    <col min="12553" max="12553" width="8.85546875" style="87" customWidth="1"/>
    <col min="12554" max="12554" width="11.140625" style="87" bestFit="1" customWidth="1"/>
    <col min="12555" max="12555" width="10" style="87" customWidth="1"/>
    <col min="12556" max="12800" width="35.140625" style="87"/>
    <col min="12801" max="12801" width="20.28515625" style="87" bestFit="1" customWidth="1"/>
    <col min="12802" max="12802" width="11.28515625" style="87" customWidth="1"/>
    <col min="12803" max="12803" width="9.5703125" style="87" customWidth="1"/>
    <col min="12804" max="12804" width="10.7109375" style="87" customWidth="1"/>
    <col min="12805" max="12805" width="9.85546875" style="87" bestFit="1" customWidth="1"/>
    <col min="12806" max="12806" width="9.5703125" style="87" customWidth="1"/>
    <col min="12807" max="12807" width="8.140625" style="87" customWidth="1"/>
    <col min="12808" max="12808" width="9.5703125" style="87" bestFit="1" customWidth="1"/>
    <col min="12809" max="12809" width="8.85546875" style="87" customWidth="1"/>
    <col min="12810" max="12810" width="11.140625" style="87" bestFit="1" customWidth="1"/>
    <col min="12811" max="12811" width="10" style="87" customWidth="1"/>
    <col min="12812" max="13056" width="35.140625" style="87"/>
    <col min="13057" max="13057" width="20.28515625" style="87" bestFit="1" customWidth="1"/>
    <col min="13058" max="13058" width="11.28515625" style="87" customWidth="1"/>
    <col min="13059" max="13059" width="9.5703125" style="87" customWidth="1"/>
    <col min="13060" max="13060" width="10.7109375" style="87" customWidth="1"/>
    <col min="13061" max="13061" width="9.85546875" style="87" bestFit="1" customWidth="1"/>
    <col min="13062" max="13062" width="9.5703125" style="87" customWidth="1"/>
    <col min="13063" max="13063" width="8.140625" style="87" customWidth="1"/>
    <col min="13064" max="13064" width="9.5703125" style="87" bestFit="1" customWidth="1"/>
    <col min="13065" max="13065" width="8.85546875" style="87" customWidth="1"/>
    <col min="13066" max="13066" width="11.140625" style="87" bestFit="1" customWidth="1"/>
    <col min="13067" max="13067" width="10" style="87" customWidth="1"/>
    <col min="13068" max="13312" width="35.140625" style="87"/>
    <col min="13313" max="13313" width="20.28515625" style="87" bestFit="1" customWidth="1"/>
    <col min="13314" max="13314" width="11.28515625" style="87" customWidth="1"/>
    <col min="13315" max="13315" width="9.5703125" style="87" customWidth="1"/>
    <col min="13316" max="13316" width="10.7109375" style="87" customWidth="1"/>
    <col min="13317" max="13317" width="9.85546875" style="87" bestFit="1" customWidth="1"/>
    <col min="13318" max="13318" width="9.5703125" style="87" customWidth="1"/>
    <col min="13319" max="13319" width="8.140625" style="87" customWidth="1"/>
    <col min="13320" max="13320" width="9.5703125" style="87" bestFit="1" customWidth="1"/>
    <col min="13321" max="13321" width="8.85546875" style="87" customWidth="1"/>
    <col min="13322" max="13322" width="11.140625" style="87" bestFit="1" customWidth="1"/>
    <col min="13323" max="13323" width="10" style="87" customWidth="1"/>
    <col min="13324" max="13568" width="35.140625" style="87"/>
    <col min="13569" max="13569" width="20.28515625" style="87" bestFit="1" customWidth="1"/>
    <col min="13570" max="13570" width="11.28515625" style="87" customWidth="1"/>
    <col min="13571" max="13571" width="9.5703125" style="87" customWidth="1"/>
    <col min="13572" max="13572" width="10.7109375" style="87" customWidth="1"/>
    <col min="13573" max="13573" width="9.85546875" style="87" bestFit="1" customWidth="1"/>
    <col min="13574" max="13574" width="9.5703125" style="87" customWidth="1"/>
    <col min="13575" max="13575" width="8.140625" style="87" customWidth="1"/>
    <col min="13576" max="13576" width="9.5703125" style="87" bestFit="1" customWidth="1"/>
    <col min="13577" max="13577" width="8.85546875" style="87" customWidth="1"/>
    <col min="13578" max="13578" width="11.140625" style="87" bestFit="1" customWidth="1"/>
    <col min="13579" max="13579" width="10" style="87" customWidth="1"/>
    <col min="13580" max="13824" width="35.140625" style="87"/>
    <col min="13825" max="13825" width="20.28515625" style="87" bestFit="1" customWidth="1"/>
    <col min="13826" max="13826" width="11.28515625" style="87" customWidth="1"/>
    <col min="13827" max="13827" width="9.5703125" style="87" customWidth="1"/>
    <col min="13828" max="13828" width="10.7109375" style="87" customWidth="1"/>
    <col min="13829" max="13829" width="9.85546875" style="87" bestFit="1" customWidth="1"/>
    <col min="13830" max="13830" width="9.5703125" style="87" customWidth="1"/>
    <col min="13831" max="13831" width="8.140625" style="87" customWidth="1"/>
    <col min="13832" max="13832" width="9.5703125" style="87" bestFit="1" customWidth="1"/>
    <col min="13833" max="13833" width="8.85546875" style="87" customWidth="1"/>
    <col min="13834" max="13834" width="11.140625" style="87" bestFit="1" customWidth="1"/>
    <col min="13835" max="13835" width="10" style="87" customWidth="1"/>
    <col min="13836" max="14080" width="35.140625" style="87"/>
    <col min="14081" max="14081" width="20.28515625" style="87" bestFit="1" customWidth="1"/>
    <col min="14082" max="14082" width="11.28515625" style="87" customWidth="1"/>
    <col min="14083" max="14083" width="9.5703125" style="87" customWidth="1"/>
    <col min="14084" max="14084" width="10.7109375" style="87" customWidth="1"/>
    <col min="14085" max="14085" width="9.85546875" style="87" bestFit="1" customWidth="1"/>
    <col min="14086" max="14086" width="9.5703125" style="87" customWidth="1"/>
    <col min="14087" max="14087" width="8.140625" style="87" customWidth="1"/>
    <col min="14088" max="14088" width="9.5703125" style="87" bestFit="1" customWidth="1"/>
    <col min="14089" max="14089" width="8.85546875" style="87" customWidth="1"/>
    <col min="14090" max="14090" width="11.140625" style="87" bestFit="1" customWidth="1"/>
    <col min="14091" max="14091" width="10" style="87" customWidth="1"/>
    <col min="14092" max="14336" width="35.140625" style="87"/>
    <col min="14337" max="14337" width="20.28515625" style="87" bestFit="1" customWidth="1"/>
    <col min="14338" max="14338" width="11.28515625" style="87" customWidth="1"/>
    <col min="14339" max="14339" width="9.5703125" style="87" customWidth="1"/>
    <col min="14340" max="14340" width="10.7109375" style="87" customWidth="1"/>
    <col min="14341" max="14341" width="9.85546875" style="87" bestFit="1" customWidth="1"/>
    <col min="14342" max="14342" width="9.5703125" style="87" customWidth="1"/>
    <col min="14343" max="14343" width="8.140625" style="87" customWidth="1"/>
    <col min="14344" max="14344" width="9.5703125" style="87" bestFit="1" customWidth="1"/>
    <col min="14345" max="14345" width="8.85546875" style="87" customWidth="1"/>
    <col min="14346" max="14346" width="11.140625" style="87" bestFit="1" customWidth="1"/>
    <col min="14347" max="14347" width="10" style="87" customWidth="1"/>
    <col min="14348" max="14592" width="35.140625" style="87"/>
    <col min="14593" max="14593" width="20.28515625" style="87" bestFit="1" customWidth="1"/>
    <col min="14594" max="14594" width="11.28515625" style="87" customWidth="1"/>
    <col min="14595" max="14595" width="9.5703125" style="87" customWidth="1"/>
    <col min="14596" max="14596" width="10.7109375" style="87" customWidth="1"/>
    <col min="14597" max="14597" width="9.85546875" style="87" bestFit="1" customWidth="1"/>
    <col min="14598" max="14598" width="9.5703125" style="87" customWidth="1"/>
    <col min="14599" max="14599" width="8.140625" style="87" customWidth="1"/>
    <col min="14600" max="14600" width="9.5703125" style="87" bestFit="1" customWidth="1"/>
    <col min="14601" max="14601" width="8.85546875" style="87" customWidth="1"/>
    <col min="14602" max="14602" width="11.140625" style="87" bestFit="1" customWidth="1"/>
    <col min="14603" max="14603" width="10" style="87" customWidth="1"/>
    <col min="14604" max="14848" width="35.140625" style="87"/>
    <col min="14849" max="14849" width="20.28515625" style="87" bestFit="1" customWidth="1"/>
    <col min="14850" max="14850" width="11.28515625" style="87" customWidth="1"/>
    <col min="14851" max="14851" width="9.5703125" style="87" customWidth="1"/>
    <col min="14852" max="14852" width="10.7109375" style="87" customWidth="1"/>
    <col min="14853" max="14853" width="9.85546875" style="87" bestFit="1" customWidth="1"/>
    <col min="14854" max="14854" width="9.5703125" style="87" customWidth="1"/>
    <col min="14855" max="14855" width="8.140625" style="87" customWidth="1"/>
    <col min="14856" max="14856" width="9.5703125" style="87" bestFit="1" customWidth="1"/>
    <col min="14857" max="14857" width="8.85546875" style="87" customWidth="1"/>
    <col min="14858" max="14858" width="11.140625" style="87" bestFit="1" customWidth="1"/>
    <col min="14859" max="14859" width="10" style="87" customWidth="1"/>
    <col min="14860" max="15104" width="35.140625" style="87"/>
    <col min="15105" max="15105" width="20.28515625" style="87" bestFit="1" customWidth="1"/>
    <col min="15106" max="15106" width="11.28515625" style="87" customWidth="1"/>
    <col min="15107" max="15107" width="9.5703125" style="87" customWidth="1"/>
    <col min="15108" max="15108" width="10.7109375" style="87" customWidth="1"/>
    <col min="15109" max="15109" width="9.85546875" style="87" bestFit="1" customWidth="1"/>
    <col min="15110" max="15110" width="9.5703125" style="87" customWidth="1"/>
    <col min="15111" max="15111" width="8.140625" style="87" customWidth="1"/>
    <col min="15112" max="15112" width="9.5703125" style="87" bestFit="1" customWidth="1"/>
    <col min="15113" max="15113" width="8.85546875" style="87" customWidth="1"/>
    <col min="15114" max="15114" width="11.140625" style="87" bestFit="1" customWidth="1"/>
    <col min="15115" max="15115" width="10" style="87" customWidth="1"/>
    <col min="15116" max="15360" width="35.140625" style="87"/>
    <col min="15361" max="15361" width="20.28515625" style="87" bestFit="1" customWidth="1"/>
    <col min="15362" max="15362" width="11.28515625" style="87" customWidth="1"/>
    <col min="15363" max="15363" width="9.5703125" style="87" customWidth="1"/>
    <col min="15364" max="15364" width="10.7109375" style="87" customWidth="1"/>
    <col min="15365" max="15365" width="9.85546875" style="87" bestFit="1" customWidth="1"/>
    <col min="15366" max="15366" width="9.5703125" style="87" customWidth="1"/>
    <col min="15367" max="15367" width="8.140625" style="87" customWidth="1"/>
    <col min="15368" max="15368" width="9.5703125" style="87" bestFit="1" customWidth="1"/>
    <col min="15369" max="15369" width="8.85546875" style="87" customWidth="1"/>
    <col min="15370" max="15370" width="11.140625" style="87" bestFit="1" customWidth="1"/>
    <col min="15371" max="15371" width="10" style="87" customWidth="1"/>
    <col min="15372" max="15616" width="35.140625" style="87"/>
    <col min="15617" max="15617" width="20.28515625" style="87" bestFit="1" customWidth="1"/>
    <col min="15618" max="15618" width="11.28515625" style="87" customWidth="1"/>
    <col min="15619" max="15619" width="9.5703125" style="87" customWidth="1"/>
    <col min="15620" max="15620" width="10.7109375" style="87" customWidth="1"/>
    <col min="15621" max="15621" width="9.85546875" style="87" bestFit="1" customWidth="1"/>
    <col min="15622" max="15622" width="9.5703125" style="87" customWidth="1"/>
    <col min="15623" max="15623" width="8.140625" style="87" customWidth="1"/>
    <col min="15624" max="15624" width="9.5703125" style="87" bestFit="1" customWidth="1"/>
    <col min="15625" max="15625" width="8.85546875" style="87" customWidth="1"/>
    <col min="15626" max="15626" width="11.140625" style="87" bestFit="1" customWidth="1"/>
    <col min="15627" max="15627" width="10" style="87" customWidth="1"/>
    <col min="15628" max="15872" width="35.140625" style="87"/>
    <col min="15873" max="15873" width="20.28515625" style="87" bestFit="1" customWidth="1"/>
    <col min="15874" max="15874" width="11.28515625" style="87" customWidth="1"/>
    <col min="15875" max="15875" width="9.5703125" style="87" customWidth="1"/>
    <col min="15876" max="15876" width="10.7109375" style="87" customWidth="1"/>
    <col min="15877" max="15877" width="9.85546875" style="87" bestFit="1" customWidth="1"/>
    <col min="15878" max="15878" width="9.5703125" style="87" customWidth="1"/>
    <col min="15879" max="15879" width="8.140625" style="87" customWidth="1"/>
    <col min="15880" max="15880" width="9.5703125" style="87" bestFit="1" customWidth="1"/>
    <col min="15881" max="15881" width="8.85546875" style="87" customWidth="1"/>
    <col min="15882" max="15882" width="11.140625" style="87" bestFit="1" customWidth="1"/>
    <col min="15883" max="15883" width="10" style="87" customWidth="1"/>
    <col min="15884" max="16128" width="35.140625" style="87"/>
    <col min="16129" max="16129" width="20.28515625" style="87" bestFit="1" customWidth="1"/>
    <col min="16130" max="16130" width="11.28515625" style="87" customWidth="1"/>
    <col min="16131" max="16131" width="9.5703125" style="87" customWidth="1"/>
    <col min="16132" max="16132" width="10.7109375" style="87" customWidth="1"/>
    <col min="16133" max="16133" width="9.85546875" style="87" bestFit="1" customWidth="1"/>
    <col min="16134" max="16134" width="9.5703125" style="87" customWidth="1"/>
    <col min="16135" max="16135" width="8.140625" style="87" customWidth="1"/>
    <col min="16136" max="16136" width="9.5703125" style="87" bestFit="1" customWidth="1"/>
    <col min="16137" max="16137" width="8.85546875" style="87" customWidth="1"/>
    <col min="16138" max="16138" width="11.140625" style="87" bestFit="1" customWidth="1"/>
    <col min="16139" max="16139" width="10" style="87" customWidth="1"/>
    <col min="16140" max="16384" width="35.140625" style="87"/>
  </cols>
  <sheetData>
    <row r="1" spans="1:12" ht="34.5" customHeight="1" thickBot="1">
      <c r="A1" s="1056" t="s">
        <v>432</v>
      </c>
      <c r="B1" s="1056"/>
      <c r="C1" s="1056"/>
      <c r="D1" s="1056"/>
      <c r="E1" s="1056"/>
      <c r="F1" s="1056"/>
      <c r="G1" s="1056"/>
      <c r="H1" s="1056"/>
      <c r="I1" s="1056"/>
      <c r="J1" s="1056"/>
      <c r="K1" s="1056"/>
    </row>
    <row r="2" spans="1:12" ht="20.25" customHeight="1" thickBot="1">
      <c r="A2" s="1011" t="s">
        <v>68</v>
      </c>
      <c r="B2" s="1117" t="s">
        <v>32</v>
      </c>
      <c r="C2" s="1117" t="s">
        <v>406</v>
      </c>
      <c r="D2" s="1117" t="s">
        <v>407</v>
      </c>
      <c r="E2" s="1117" t="s">
        <v>408</v>
      </c>
      <c r="F2" s="1117" t="s">
        <v>409</v>
      </c>
      <c r="G2" s="1118" t="s">
        <v>410</v>
      </c>
      <c r="H2" s="1117" t="s">
        <v>411</v>
      </c>
      <c r="I2" s="1117" t="s">
        <v>412</v>
      </c>
      <c r="J2" s="1117"/>
      <c r="K2" s="1117"/>
    </row>
    <row r="3" spans="1:12" ht="32.450000000000003" customHeight="1" thickBot="1">
      <c r="A3" s="1011"/>
      <c r="B3" s="1092"/>
      <c r="C3" s="1092"/>
      <c r="D3" s="1092" t="s">
        <v>32</v>
      </c>
      <c r="E3" s="1092" t="s">
        <v>32</v>
      </c>
      <c r="F3" s="1092" t="s">
        <v>32</v>
      </c>
      <c r="G3" s="1119" t="s">
        <v>32</v>
      </c>
      <c r="H3" s="1092" t="s">
        <v>32</v>
      </c>
      <c r="I3" s="263" t="s">
        <v>413</v>
      </c>
      <c r="J3" s="264" t="s">
        <v>414</v>
      </c>
      <c r="K3" s="259" t="s">
        <v>32</v>
      </c>
    </row>
    <row r="4" spans="1:12" ht="21" customHeight="1">
      <c r="A4" s="265">
        <v>1395</v>
      </c>
      <c r="B4" s="88">
        <v>1412433</v>
      </c>
      <c r="C4" s="88">
        <v>200165</v>
      </c>
      <c r="D4" s="88">
        <v>486206</v>
      </c>
      <c r="E4" s="88">
        <v>138847</v>
      </c>
      <c r="F4" s="88">
        <v>27694</v>
      </c>
      <c r="G4" s="88">
        <v>1048</v>
      </c>
      <c r="H4" s="88">
        <v>48172</v>
      </c>
      <c r="I4" s="88">
        <v>37040</v>
      </c>
      <c r="J4" s="88">
        <v>473261</v>
      </c>
      <c r="K4" s="88">
        <v>510301</v>
      </c>
    </row>
    <row r="5" spans="1:12" ht="21" customHeight="1">
      <c r="A5" s="265">
        <v>1396</v>
      </c>
      <c r="B5" s="88">
        <v>1393177</v>
      </c>
      <c r="C5" s="88">
        <v>206246</v>
      </c>
      <c r="D5" s="88">
        <v>482417</v>
      </c>
      <c r="E5" s="88">
        <v>103865</v>
      </c>
      <c r="F5" s="88">
        <v>30004</v>
      </c>
      <c r="G5" s="88">
        <v>908</v>
      </c>
      <c r="H5" s="88">
        <v>50745</v>
      </c>
      <c r="I5" s="88">
        <v>36963</v>
      </c>
      <c r="J5" s="88">
        <v>482029</v>
      </c>
      <c r="K5" s="88">
        <v>518992</v>
      </c>
      <c r="L5" s="300"/>
    </row>
    <row r="6" spans="1:12" s="89" customFormat="1" ht="21" customHeight="1">
      <c r="A6" s="265">
        <v>1397</v>
      </c>
      <c r="B6" s="88">
        <v>1269301</v>
      </c>
      <c r="C6" s="88">
        <v>191261</v>
      </c>
      <c r="D6" s="88">
        <v>429008</v>
      </c>
      <c r="E6" s="88">
        <v>95604</v>
      </c>
      <c r="F6" s="88">
        <v>24501</v>
      </c>
      <c r="G6" s="88">
        <v>918</v>
      </c>
      <c r="H6" s="88">
        <v>51651</v>
      </c>
      <c r="I6" s="88">
        <v>31671</v>
      </c>
      <c r="J6" s="88">
        <v>444687</v>
      </c>
      <c r="K6" s="88">
        <v>476358</v>
      </c>
      <c r="L6" s="300"/>
    </row>
    <row r="7" spans="1:12" s="89" customFormat="1" ht="21" customHeight="1">
      <c r="A7" s="265">
        <v>1398</v>
      </c>
      <c r="B7" s="88">
        <v>1114990</v>
      </c>
      <c r="C7" s="88">
        <v>191940</v>
      </c>
      <c r="D7" s="88">
        <v>324722</v>
      </c>
      <c r="E7" s="88">
        <v>79540</v>
      </c>
      <c r="F7" s="88">
        <v>17510</v>
      </c>
      <c r="G7" s="88">
        <v>792</v>
      </c>
      <c r="H7" s="88">
        <v>54669</v>
      </c>
      <c r="I7" s="88">
        <v>32169</v>
      </c>
      <c r="J7" s="88">
        <v>413648</v>
      </c>
      <c r="K7" s="88">
        <v>445817</v>
      </c>
      <c r="L7" s="300"/>
    </row>
    <row r="8" spans="1:12" s="89" customFormat="1" ht="21" customHeight="1">
      <c r="A8" s="265">
        <v>1399</v>
      </c>
      <c r="B8" s="88">
        <v>1263035</v>
      </c>
      <c r="C8" s="88">
        <v>192633</v>
      </c>
      <c r="D8" s="88">
        <v>291455</v>
      </c>
      <c r="E8" s="88">
        <v>75510</v>
      </c>
      <c r="F8" s="88">
        <v>11830</v>
      </c>
      <c r="G8" s="88">
        <v>631</v>
      </c>
      <c r="H8" s="88">
        <v>69823</v>
      </c>
      <c r="I8" s="88">
        <v>27787</v>
      </c>
      <c r="J8" s="88">
        <v>593366</v>
      </c>
      <c r="K8" s="88">
        <v>621153</v>
      </c>
      <c r="L8" s="300"/>
    </row>
    <row r="9" spans="1:12" ht="21" customHeight="1">
      <c r="A9" s="265">
        <v>1400</v>
      </c>
      <c r="B9" s="88">
        <v>1937819</v>
      </c>
      <c r="C9" s="88">
        <v>234009</v>
      </c>
      <c r="D9" s="88">
        <v>729322</v>
      </c>
      <c r="E9" s="88">
        <v>95881</v>
      </c>
      <c r="F9" s="88">
        <v>11791</v>
      </c>
      <c r="G9" s="88">
        <v>764</v>
      </c>
      <c r="H9" s="88">
        <v>81465</v>
      </c>
      <c r="I9" s="88">
        <v>29255</v>
      </c>
      <c r="J9" s="88">
        <v>755332</v>
      </c>
      <c r="K9" s="88">
        <v>784587</v>
      </c>
      <c r="L9" s="300"/>
    </row>
    <row r="10" spans="1:12" ht="21" customHeight="1" thickBot="1">
      <c r="A10" s="265">
        <v>1401</v>
      </c>
      <c r="B10" s="88">
        <f>SUM(B11:B43)</f>
        <v>1812973</v>
      </c>
      <c r="C10" s="88">
        <f>SUM(C11:C43)</f>
        <v>315275</v>
      </c>
      <c r="D10" s="88">
        <f t="shared" ref="D10:K10" si="0">SUM(D11:D43)</f>
        <v>776168</v>
      </c>
      <c r="E10" s="88">
        <f t="shared" si="0"/>
        <v>101299</v>
      </c>
      <c r="F10" s="88">
        <f t="shared" si="0"/>
        <v>7685</v>
      </c>
      <c r="G10" s="88">
        <f t="shared" si="0"/>
        <v>772</v>
      </c>
      <c r="H10" s="88">
        <f t="shared" si="0"/>
        <v>61887</v>
      </c>
      <c r="I10" s="88">
        <f t="shared" si="0"/>
        <v>30532</v>
      </c>
      <c r="J10" s="88">
        <f t="shared" si="0"/>
        <v>519355</v>
      </c>
      <c r="K10" s="88">
        <f t="shared" si="0"/>
        <v>549887</v>
      </c>
      <c r="L10" s="300"/>
    </row>
    <row r="11" spans="1:12" ht="21" customHeight="1" thickBot="1">
      <c r="A11" s="5" t="s">
        <v>41</v>
      </c>
      <c r="B11" s="337">
        <f>K11+H11+G11+F11+E11+D11+C11</f>
        <v>116530</v>
      </c>
      <c r="C11" s="268">
        <v>13378</v>
      </c>
      <c r="D11" s="269">
        <v>54728</v>
      </c>
      <c r="E11" s="268">
        <v>4305</v>
      </c>
      <c r="F11" s="269">
        <v>87</v>
      </c>
      <c r="G11" s="268">
        <v>82</v>
      </c>
      <c r="H11" s="269">
        <v>3732</v>
      </c>
      <c r="I11" s="268">
        <v>2274</v>
      </c>
      <c r="J11" s="269">
        <f>K11-I11</f>
        <v>37944</v>
      </c>
      <c r="K11" s="267">
        <v>40218</v>
      </c>
      <c r="L11" s="301"/>
    </row>
    <row r="12" spans="1:12" ht="21" customHeight="1" thickBot="1">
      <c r="A12" s="11" t="s">
        <v>42</v>
      </c>
      <c r="B12" s="266">
        <f t="shared" ref="B12:B43" si="1">K12+H12+G12+F12+E12+D12+C12</f>
        <v>44968</v>
      </c>
      <c r="C12" s="268">
        <v>8078</v>
      </c>
      <c r="D12" s="269">
        <v>21287</v>
      </c>
      <c r="E12" s="268">
        <v>2279</v>
      </c>
      <c r="F12" s="269">
        <v>34</v>
      </c>
      <c r="G12" s="268">
        <v>21</v>
      </c>
      <c r="H12" s="269">
        <v>1486</v>
      </c>
      <c r="I12" s="268">
        <v>764</v>
      </c>
      <c r="J12" s="103">
        <f t="shared" ref="J12:J43" si="2">K12-I12</f>
        <v>11019</v>
      </c>
      <c r="K12" s="267">
        <v>11783</v>
      </c>
      <c r="L12" s="300"/>
    </row>
    <row r="13" spans="1:12" ht="21" customHeight="1" thickBot="1">
      <c r="A13" s="11" t="s">
        <v>43</v>
      </c>
      <c r="B13" s="266">
        <f t="shared" si="1"/>
        <v>25936</v>
      </c>
      <c r="C13" s="268">
        <v>3058</v>
      </c>
      <c r="D13" s="269">
        <v>14018</v>
      </c>
      <c r="E13" s="268">
        <v>1051</v>
      </c>
      <c r="F13" s="269">
        <v>13</v>
      </c>
      <c r="G13" s="268">
        <v>6</v>
      </c>
      <c r="H13" s="269">
        <v>868</v>
      </c>
      <c r="I13" s="268">
        <v>480</v>
      </c>
      <c r="J13" s="103">
        <f t="shared" si="2"/>
        <v>6442</v>
      </c>
      <c r="K13" s="267">
        <v>6922</v>
      </c>
      <c r="L13" s="300"/>
    </row>
    <row r="14" spans="1:12" ht="21" customHeight="1" thickBot="1">
      <c r="A14" s="11" t="s">
        <v>0</v>
      </c>
      <c r="B14" s="266">
        <f t="shared" si="1"/>
        <v>161860</v>
      </c>
      <c r="C14" s="268">
        <v>22573</v>
      </c>
      <c r="D14" s="269">
        <v>70295</v>
      </c>
      <c r="E14" s="268">
        <v>7429</v>
      </c>
      <c r="F14" s="269">
        <v>46</v>
      </c>
      <c r="G14" s="268">
        <v>79</v>
      </c>
      <c r="H14" s="269">
        <v>5229</v>
      </c>
      <c r="I14" s="268">
        <v>2988</v>
      </c>
      <c r="J14" s="103">
        <f t="shared" si="2"/>
        <v>53221</v>
      </c>
      <c r="K14" s="267">
        <v>56209</v>
      </c>
      <c r="L14" s="300"/>
    </row>
    <row r="15" spans="1:12" ht="21" customHeight="1" thickBot="1">
      <c r="A15" s="11" t="s">
        <v>33</v>
      </c>
      <c r="B15" s="266">
        <f t="shared" si="1"/>
        <v>63457</v>
      </c>
      <c r="C15" s="268">
        <v>9629</v>
      </c>
      <c r="D15" s="269">
        <v>28361</v>
      </c>
      <c r="E15" s="268">
        <v>3853</v>
      </c>
      <c r="F15" s="269">
        <v>0</v>
      </c>
      <c r="G15" s="268">
        <v>61</v>
      </c>
      <c r="H15" s="269">
        <v>2851</v>
      </c>
      <c r="I15" s="268">
        <v>2069</v>
      </c>
      <c r="J15" s="103">
        <f t="shared" si="2"/>
        <v>16633</v>
      </c>
      <c r="K15" s="267">
        <v>18702</v>
      </c>
      <c r="L15" s="300"/>
    </row>
    <row r="16" spans="1:12" ht="21" customHeight="1" thickBot="1">
      <c r="A16" s="11" t="s">
        <v>44</v>
      </c>
      <c r="B16" s="266">
        <f t="shared" si="1"/>
        <v>9651</v>
      </c>
      <c r="C16" s="268">
        <v>1974</v>
      </c>
      <c r="D16" s="269">
        <v>2236</v>
      </c>
      <c r="E16" s="268">
        <v>751</v>
      </c>
      <c r="F16" s="269">
        <v>533</v>
      </c>
      <c r="G16" s="268">
        <v>7</v>
      </c>
      <c r="H16" s="269">
        <v>307</v>
      </c>
      <c r="I16" s="268">
        <v>390</v>
      </c>
      <c r="J16" s="103">
        <f t="shared" si="2"/>
        <v>3453</v>
      </c>
      <c r="K16" s="267">
        <v>3843</v>
      </c>
      <c r="L16" s="300"/>
    </row>
    <row r="17" spans="1:12" ht="21" customHeight="1" thickBot="1">
      <c r="A17" s="11" t="s">
        <v>1</v>
      </c>
      <c r="B17" s="266">
        <f t="shared" si="1"/>
        <v>23357</v>
      </c>
      <c r="C17" s="268">
        <v>4520</v>
      </c>
      <c r="D17" s="269">
        <v>7276</v>
      </c>
      <c r="E17" s="268">
        <v>2658</v>
      </c>
      <c r="F17" s="269">
        <v>76</v>
      </c>
      <c r="G17" s="268">
        <v>2</v>
      </c>
      <c r="H17" s="269">
        <v>810</v>
      </c>
      <c r="I17" s="268">
        <v>952</v>
      </c>
      <c r="J17" s="103">
        <f t="shared" si="2"/>
        <v>7063</v>
      </c>
      <c r="K17" s="267">
        <v>8015</v>
      </c>
      <c r="L17" s="300"/>
    </row>
    <row r="18" spans="1:12" ht="21" customHeight="1" thickBot="1">
      <c r="A18" s="11" t="s">
        <v>45</v>
      </c>
      <c r="B18" s="266">
        <f t="shared" si="1"/>
        <v>19047</v>
      </c>
      <c r="C18" s="268">
        <v>3258</v>
      </c>
      <c r="D18" s="269">
        <v>8011</v>
      </c>
      <c r="E18" s="268">
        <v>940</v>
      </c>
      <c r="F18" s="269">
        <v>52</v>
      </c>
      <c r="G18" s="268">
        <v>4</v>
      </c>
      <c r="H18" s="269">
        <v>619</v>
      </c>
      <c r="I18" s="268">
        <v>563</v>
      </c>
      <c r="J18" s="103">
        <f t="shared" si="2"/>
        <v>5600</v>
      </c>
      <c r="K18" s="267">
        <v>6163</v>
      </c>
      <c r="L18" s="300"/>
    </row>
    <row r="19" spans="1:12" ht="21" customHeight="1" thickBot="1">
      <c r="A19" s="11" t="s">
        <v>46</v>
      </c>
      <c r="B19" s="266">
        <f t="shared" si="1"/>
        <v>24013</v>
      </c>
      <c r="C19" s="268">
        <v>5419</v>
      </c>
      <c r="D19" s="269">
        <v>7825</v>
      </c>
      <c r="E19" s="268">
        <v>589</v>
      </c>
      <c r="F19" s="269">
        <v>275</v>
      </c>
      <c r="G19" s="268">
        <v>9</v>
      </c>
      <c r="H19" s="269">
        <v>345</v>
      </c>
      <c r="I19" s="268">
        <v>916</v>
      </c>
      <c r="J19" s="103">
        <f t="shared" si="2"/>
        <v>8635</v>
      </c>
      <c r="K19" s="267">
        <v>9551</v>
      </c>
      <c r="L19" s="300"/>
    </row>
    <row r="20" spans="1:12" ht="21" customHeight="1" thickBot="1">
      <c r="A20" s="11" t="s">
        <v>47</v>
      </c>
      <c r="B20" s="266">
        <f t="shared" si="1"/>
        <v>154810</v>
      </c>
      <c r="C20" s="268">
        <v>26573</v>
      </c>
      <c r="D20" s="269">
        <v>71447</v>
      </c>
      <c r="E20" s="268">
        <v>4749</v>
      </c>
      <c r="F20" s="269">
        <v>188</v>
      </c>
      <c r="G20" s="268">
        <v>60</v>
      </c>
      <c r="H20" s="269">
        <v>3604</v>
      </c>
      <c r="I20" s="268">
        <v>1276</v>
      </c>
      <c r="J20" s="103">
        <f t="shared" si="2"/>
        <v>46913</v>
      </c>
      <c r="K20" s="267">
        <v>48189</v>
      </c>
      <c r="L20" s="300"/>
    </row>
    <row r="21" spans="1:12" ht="21" customHeight="1" thickBot="1">
      <c r="A21" s="11" t="s">
        <v>29</v>
      </c>
      <c r="B21" s="266">
        <f t="shared" si="1"/>
        <v>14895</v>
      </c>
      <c r="C21" s="268">
        <v>3001</v>
      </c>
      <c r="D21" s="269">
        <v>6995</v>
      </c>
      <c r="E21" s="268">
        <v>486</v>
      </c>
      <c r="F21" s="269">
        <v>14</v>
      </c>
      <c r="G21" s="268">
        <v>2</v>
      </c>
      <c r="H21" s="269">
        <v>388</v>
      </c>
      <c r="I21" s="268">
        <v>138</v>
      </c>
      <c r="J21" s="103">
        <f t="shared" si="2"/>
        <v>3871</v>
      </c>
      <c r="K21" s="267">
        <v>4009</v>
      </c>
      <c r="L21" s="300"/>
    </row>
    <row r="22" spans="1:12" ht="21" customHeight="1" thickBot="1">
      <c r="A22" s="11" t="s">
        <v>2</v>
      </c>
      <c r="B22" s="266">
        <f t="shared" si="1"/>
        <v>79489</v>
      </c>
      <c r="C22" s="268">
        <v>15551</v>
      </c>
      <c r="D22" s="269">
        <v>28564</v>
      </c>
      <c r="E22" s="268">
        <v>6308</v>
      </c>
      <c r="F22" s="269">
        <v>3265</v>
      </c>
      <c r="G22" s="268">
        <v>90</v>
      </c>
      <c r="H22" s="269">
        <v>4474</v>
      </c>
      <c r="I22" s="268">
        <v>676</v>
      </c>
      <c r="J22" s="103">
        <f t="shared" si="2"/>
        <v>20561</v>
      </c>
      <c r="K22" s="267">
        <v>21237</v>
      </c>
      <c r="L22" s="300"/>
    </row>
    <row r="23" spans="1:12" ht="21" customHeight="1" thickBot="1">
      <c r="A23" s="11" t="s">
        <v>3</v>
      </c>
      <c r="B23" s="266">
        <f t="shared" si="1"/>
        <v>29215</v>
      </c>
      <c r="C23" s="268">
        <v>3595</v>
      </c>
      <c r="D23" s="269">
        <v>15018</v>
      </c>
      <c r="E23" s="268">
        <v>1366</v>
      </c>
      <c r="F23" s="269">
        <v>24</v>
      </c>
      <c r="G23" s="268">
        <v>28</v>
      </c>
      <c r="H23" s="269">
        <v>770</v>
      </c>
      <c r="I23" s="268">
        <v>1361</v>
      </c>
      <c r="J23" s="103">
        <f t="shared" si="2"/>
        <v>7053</v>
      </c>
      <c r="K23" s="267">
        <v>8414</v>
      </c>
      <c r="L23" s="300"/>
    </row>
    <row r="24" spans="1:12" ht="21" customHeight="1" thickBot="1">
      <c r="A24" s="11" t="s">
        <v>4</v>
      </c>
      <c r="B24" s="266">
        <f t="shared" si="1"/>
        <v>34484</v>
      </c>
      <c r="C24" s="268">
        <v>4298</v>
      </c>
      <c r="D24" s="269">
        <v>12664</v>
      </c>
      <c r="E24" s="268">
        <v>1123</v>
      </c>
      <c r="F24" s="269">
        <v>178</v>
      </c>
      <c r="G24" s="268">
        <v>16</v>
      </c>
      <c r="H24" s="269">
        <v>759</v>
      </c>
      <c r="I24" s="268">
        <v>433</v>
      </c>
      <c r="J24" s="103">
        <f t="shared" si="2"/>
        <v>15013</v>
      </c>
      <c r="K24" s="267">
        <v>15446</v>
      </c>
      <c r="L24" s="300"/>
    </row>
    <row r="25" spans="1:12" ht="21" customHeight="1" thickBot="1">
      <c r="A25" s="11" t="s">
        <v>48</v>
      </c>
      <c r="B25" s="266">
        <f t="shared" si="1"/>
        <v>17151</v>
      </c>
      <c r="C25" s="268">
        <v>6440</v>
      </c>
      <c r="D25" s="269">
        <v>4910</v>
      </c>
      <c r="E25" s="268">
        <v>1090</v>
      </c>
      <c r="F25" s="269">
        <v>331</v>
      </c>
      <c r="G25" s="268">
        <v>1</v>
      </c>
      <c r="H25" s="269">
        <v>575</v>
      </c>
      <c r="I25" s="268">
        <v>182</v>
      </c>
      <c r="J25" s="103">
        <f t="shared" si="2"/>
        <v>3622</v>
      </c>
      <c r="K25" s="267">
        <v>3804</v>
      </c>
      <c r="L25" s="300"/>
    </row>
    <row r="26" spans="1:12" ht="21" customHeight="1" thickBot="1">
      <c r="A26" s="11" t="s">
        <v>49</v>
      </c>
      <c r="B26" s="266">
        <f t="shared" si="1"/>
        <v>106379</v>
      </c>
      <c r="C26" s="268">
        <v>27774</v>
      </c>
      <c r="D26" s="269">
        <v>45457</v>
      </c>
      <c r="E26" s="268">
        <v>12367</v>
      </c>
      <c r="F26" s="269">
        <v>5</v>
      </c>
      <c r="G26" s="268">
        <v>9</v>
      </c>
      <c r="H26" s="269">
        <v>5267</v>
      </c>
      <c r="I26" s="268">
        <v>296</v>
      </c>
      <c r="J26" s="103">
        <f t="shared" si="2"/>
        <v>15204</v>
      </c>
      <c r="K26" s="267">
        <v>15500</v>
      </c>
      <c r="L26" s="300"/>
    </row>
    <row r="27" spans="1:12" ht="21" customHeight="1" thickBot="1">
      <c r="A27" s="11" t="s">
        <v>50</v>
      </c>
      <c r="B27" s="266">
        <f t="shared" si="1"/>
        <v>83837</v>
      </c>
      <c r="C27" s="268">
        <v>11832</v>
      </c>
      <c r="D27" s="269">
        <v>37577</v>
      </c>
      <c r="E27" s="268">
        <v>4818</v>
      </c>
      <c r="F27" s="269">
        <v>0</v>
      </c>
      <c r="G27" s="268">
        <v>53</v>
      </c>
      <c r="H27" s="269">
        <v>3837</v>
      </c>
      <c r="I27" s="268">
        <v>1913</v>
      </c>
      <c r="J27" s="103">
        <f t="shared" si="2"/>
        <v>23807</v>
      </c>
      <c r="K27" s="267">
        <v>25720</v>
      </c>
      <c r="L27" s="300"/>
    </row>
    <row r="28" spans="1:12" ht="21" customHeight="1" thickBot="1">
      <c r="A28" s="11" t="s">
        <v>51</v>
      </c>
      <c r="B28" s="266">
        <f t="shared" si="1"/>
        <v>137719</v>
      </c>
      <c r="C28" s="268">
        <v>37712</v>
      </c>
      <c r="D28" s="269">
        <v>52948</v>
      </c>
      <c r="E28" s="268">
        <v>14042</v>
      </c>
      <c r="F28" s="269">
        <v>14</v>
      </c>
      <c r="G28" s="268">
        <v>15</v>
      </c>
      <c r="H28" s="269">
        <v>4897</v>
      </c>
      <c r="I28" s="268">
        <v>441</v>
      </c>
      <c r="J28" s="103">
        <f t="shared" si="2"/>
        <v>27650</v>
      </c>
      <c r="K28" s="267">
        <v>28091</v>
      </c>
      <c r="L28" s="300"/>
    </row>
    <row r="29" spans="1:12" ht="21" customHeight="1" thickBot="1">
      <c r="A29" s="11" t="s">
        <v>5</v>
      </c>
      <c r="B29" s="266">
        <f t="shared" si="1"/>
        <v>93464</v>
      </c>
      <c r="C29" s="268">
        <v>18234</v>
      </c>
      <c r="D29" s="269">
        <v>39487</v>
      </c>
      <c r="E29" s="268">
        <v>4969</v>
      </c>
      <c r="F29" s="269">
        <v>74</v>
      </c>
      <c r="G29" s="268">
        <v>18</v>
      </c>
      <c r="H29" s="269">
        <v>2937</v>
      </c>
      <c r="I29" s="268">
        <v>1276</v>
      </c>
      <c r="J29" s="103">
        <f t="shared" si="2"/>
        <v>26469</v>
      </c>
      <c r="K29" s="267">
        <v>27745</v>
      </c>
      <c r="L29" s="300"/>
    </row>
    <row r="30" spans="1:12" ht="21" customHeight="1" thickBot="1">
      <c r="A30" s="11" t="s">
        <v>52</v>
      </c>
      <c r="B30" s="266">
        <f t="shared" si="1"/>
        <v>45249</v>
      </c>
      <c r="C30" s="268">
        <v>4881</v>
      </c>
      <c r="D30" s="269">
        <v>20895</v>
      </c>
      <c r="E30" s="268">
        <v>2040</v>
      </c>
      <c r="F30" s="269">
        <v>202</v>
      </c>
      <c r="G30" s="268">
        <v>40</v>
      </c>
      <c r="H30" s="269">
        <v>1380</v>
      </c>
      <c r="I30" s="268">
        <v>2128</v>
      </c>
      <c r="J30" s="103">
        <f t="shared" si="2"/>
        <v>13683</v>
      </c>
      <c r="K30" s="267">
        <v>15811</v>
      </c>
      <c r="L30" s="300"/>
    </row>
    <row r="31" spans="1:12" ht="21" customHeight="1" thickBot="1">
      <c r="A31" s="11" t="s">
        <v>6</v>
      </c>
      <c r="B31" s="266">
        <f t="shared" si="1"/>
        <v>33934</v>
      </c>
      <c r="C31" s="268">
        <v>3873</v>
      </c>
      <c r="D31" s="269">
        <v>17715</v>
      </c>
      <c r="E31" s="268">
        <v>1159</v>
      </c>
      <c r="F31" s="269">
        <v>45</v>
      </c>
      <c r="G31" s="268">
        <v>10</v>
      </c>
      <c r="H31" s="269">
        <v>850</v>
      </c>
      <c r="I31" s="268">
        <v>157</v>
      </c>
      <c r="J31" s="103">
        <f t="shared" si="2"/>
        <v>10125</v>
      </c>
      <c r="K31" s="267">
        <v>10282</v>
      </c>
      <c r="L31" s="300"/>
    </row>
    <row r="32" spans="1:12" ht="21" customHeight="1" thickBot="1">
      <c r="A32" s="11" t="s">
        <v>53</v>
      </c>
      <c r="B32" s="266">
        <f t="shared" si="1"/>
        <v>22672</v>
      </c>
      <c r="C32" s="268">
        <v>3845</v>
      </c>
      <c r="D32" s="269">
        <v>11313</v>
      </c>
      <c r="E32" s="268">
        <v>1194</v>
      </c>
      <c r="F32" s="269">
        <v>390</v>
      </c>
      <c r="G32" s="268">
        <v>13</v>
      </c>
      <c r="H32" s="269">
        <v>738</v>
      </c>
      <c r="I32" s="268">
        <v>456</v>
      </c>
      <c r="J32" s="103">
        <f t="shared" si="2"/>
        <v>4723</v>
      </c>
      <c r="K32" s="267">
        <v>5179</v>
      </c>
      <c r="L32" s="300"/>
    </row>
    <row r="33" spans="1:12" ht="21" customHeight="1" thickBot="1">
      <c r="A33" s="11" t="s">
        <v>54</v>
      </c>
      <c r="B33" s="266">
        <f t="shared" si="1"/>
        <v>60733</v>
      </c>
      <c r="C33" s="268">
        <v>13548</v>
      </c>
      <c r="D33" s="269">
        <v>20431</v>
      </c>
      <c r="E33" s="268">
        <v>3387</v>
      </c>
      <c r="F33" s="269">
        <v>82</v>
      </c>
      <c r="G33" s="268">
        <v>7</v>
      </c>
      <c r="H33" s="269">
        <v>1876</v>
      </c>
      <c r="I33" s="268">
        <v>1150</v>
      </c>
      <c r="J33" s="103">
        <f t="shared" si="2"/>
        <v>20252</v>
      </c>
      <c r="K33" s="267">
        <v>21402</v>
      </c>
      <c r="L33" s="300"/>
    </row>
    <row r="34" spans="1:12" ht="21" customHeight="1" thickBot="1">
      <c r="A34" s="11" t="s">
        <v>55</v>
      </c>
      <c r="B34" s="266">
        <f t="shared" si="1"/>
        <v>33854</v>
      </c>
      <c r="C34" s="268">
        <v>3506</v>
      </c>
      <c r="D34" s="269">
        <v>19135</v>
      </c>
      <c r="E34" s="268">
        <v>1504</v>
      </c>
      <c r="F34" s="269">
        <v>153</v>
      </c>
      <c r="G34" s="268">
        <v>18</v>
      </c>
      <c r="H34" s="269">
        <v>1183</v>
      </c>
      <c r="I34" s="268">
        <v>402</v>
      </c>
      <c r="J34" s="103">
        <f t="shared" si="2"/>
        <v>7953</v>
      </c>
      <c r="K34" s="267">
        <v>8355</v>
      </c>
      <c r="L34" s="300"/>
    </row>
    <row r="35" spans="1:12" ht="21" customHeight="1" thickBot="1">
      <c r="A35" s="11" t="s">
        <v>56</v>
      </c>
      <c r="B35" s="266">
        <f t="shared" si="1"/>
        <v>9510</v>
      </c>
      <c r="C35" s="268">
        <v>1979</v>
      </c>
      <c r="D35" s="269">
        <v>4041</v>
      </c>
      <c r="E35" s="268">
        <v>594</v>
      </c>
      <c r="F35" s="269">
        <v>282</v>
      </c>
      <c r="G35" s="268">
        <v>3</v>
      </c>
      <c r="H35" s="269">
        <v>361</v>
      </c>
      <c r="I35" s="268">
        <v>278</v>
      </c>
      <c r="J35" s="103">
        <f t="shared" si="2"/>
        <v>1972</v>
      </c>
      <c r="K35" s="267">
        <v>2250</v>
      </c>
      <c r="L35" s="300"/>
    </row>
    <row r="36" spans="1:12" ht="21" customHeight="1" thickBot="1">
      <c r="A36" s="11" t="s">
        <v>7</v>
      </c>
      <c r="B36" s="266">
        <f t="shared" si="1"/>
        <v>32937</v>
      </c>
      <c r="C36" s="268">
        <v>5664</v>
      </c>
      <c r="D36" s="269">
        <v>14840</v>
      </c>
      <c r="E36" s="268">
        <v>1192</v>
      </c>
      <c r="F36" s="269">
        <v>86</v>
      </c>
      <c r="G36" s="268">
        <v>8</v>
      </c>
      <c r="H36" s="269">
        <v>1076</v>
      </c>
      <c r="I36" s="268">
        <v>570</v>
      </c>
      <c r="J36" s="103">
        <f t="shared" si="2"/>
        <v>9501</v>
      </c>
      <c r="K36" s="267">
        <v>10071</v>
      </c>
      <c r="L36" s="300"/>
    </row>
    <row r="37" spans="1:12" ht="21" customHeight="1" thickBot="1">
      <c r="A37" s="11" t="s">
        <v>57</v>
      </c>
      <c r="B37" s="266">
        <f t="shared" si="1"/>
        <v>54120</v>
      </c>
      <c r="C37" s="268">
        <v>7014</v>
      </c>
      <c r="D37" s="269">
        <v>22560</v>
      </c>
      <c r="E37" s="268">
        <v>2451</v>
      </c>
      <c r="F37" s="269">
        <v>3</v>
      </c>
      <c r="G37" s="268">
        <v>35</v>
      </c>
      <c r="H37" s="269">
        <v>2662</v>
      </c>
      <c r="I37" s="268">
        <v>1581</v>
      </c>
      <c r="J37" s="103">
        <f t="shared" si="2"/>
        <v>17814</v>
      </c>
      <c r="K37" s="267">
        <v>19395</v>
      </c>
      <c r="L37" s="300"/>
    </row>
    <row r="38" spans="1:12" ht="21" customHeight="1" thickBot="1">
      <c r="A38" s="11" t="s">
        <v>8</v>
      </c>
      <c r="B38" s="266">
        <f t="shared" si="1"/>
        <v>26000</v>
      </c>
      <c r="C38" s="268">
        <v>3297</v>
      </c>
      <c r="D38" s="269">
        <v>14346</v>
      </c>
      <c r="E38" s="268">
        <v>1307</v>
      </c>
      <c r="F38" s="269">
        <v>329</v>
      </c>
      <c r="G38" s="268">
        <v>2</v>
      </c>
      <c r="H38" s="269">
        <v>1137</v>
      </c>
      <c r="I38" s="268">
        <v>211</v>
      </c>
      <c r="J38" s="103">
        <f t="shared" si="2"/>
        <v>5371</v>
      </c>
      <c r="K38" s="267">
        <v>5582</v>
      </c>
      <c r="L38" s="300"/>
    </row>
    <row r="39" spans="1:12" ht="21" customHeight="1" thickBot="1">
      <c r="A39" s="11" t="s">
        <v>9</v>
      </c>
      <c r="B39" s="266">
        <f t="shared" si="1"/>
        <v>78475</v>
      </c>
      <c r="C39" s="268">
        <v>11175</v>
      </c>
      <c r="D39" s="269">
        <v>33393</v>
      </c>
      <c r="E39" s="268">
        <v>2901</v>
      </c>
      <c r="F39" s="269">
        <v>799</v>
      </c>
      <c r="G39" s="268">
        <v>22</v>
      </c>
      <c r="H39" s="269">
        <v>2768</v>
      </c>
      <c r="I39" s="268">
        <v>1371</v>
      </c>
      <c r="J39" s="103">
        <f t="shared" si="2"/>
        <v>26046</v>
      </c>
      <c r="K39" s="267">
        <v>27417</v>
      </c>
    </row>
    <row r="40" spans="1:12" ht="21" customHeight="1" thickBot="1">
      <c r="A40" s="11" t="s">
        <v>58</v>
      </c>
      <c r="B40" s="266">
        <f t="shared" si="1"/>
        <v>52069</v>
      </c>
      <c r="C40" s="268">
        <v>5503</v>
      </c>
      <c r="D40" s="269">
        <v>25813</v>
      </c>
      <c r="E40" s="268">
        <v>2233</v>
      </c>
      <c r="F40" s="269">
        <v>35</v>
      </c>
      <c r="G40" s="268">
        <v>28</v>
      </c>
      <c r="H40" s="269">
        <v>1335</v>
      </c>
      <c r="I40" s="268">
        <v>873</v>
      </c>
      <c r="J40" s="103">
        <f t="shared" si="2"/>
        <v>16249</v>
      </c>
      <c r="K40" s="267">
        <v>17122</v>
      </c>
    </row>
    <row r="41" spans="1:12" ht="21" customHeight="1" thickBot="1">
      <c r="A41" s="11" t="s">
        <v>10</v>
      </c>
      <c r="B41" s="266">
        <f t="shared" si="1"/>
        <v>24122</v>
      </c>
      <c r="C41" s="268">
        <v>8180</v>
      </c>
      <c r="D41" s="269">
        <v>4158</v>
      </c>
      <c r="E41" s="268">
        <v>2478</v>
      </c>
      <c r="F41" s="269">
        <v>48</v>
      </c>
      <c r="G41" s="268">
        <v>4</v>
      </c>
      <c r="H41" s="269">
        <v>628</v>
      </c>
      <c r="I41" s="268">
        <v>615</v>
      </c>
      <c r="J41" s="103">
        <f t="shared" si="2"/>
        <v>8011</v>
      </c>
      <c r="K41" s="267">
        <v>8626</v>
      </c>
    </row>
    <row r="42" spans="1:12" ht="21" customHeight="1" thickBot="1">
      <c r="A42" s="11" t="s">
        <v>11</v>
      </c>
      <c r="B42" s="266">
        <f t="shared" si="1"/>
        <v>36964</v>
      </c>
      <c r="C42" s="268">
        <v>4558</v>
      </c>
      <c r="D42" s="269">
        <v>20104</v>
      </c>
      <c r="E42" s="268">
        <v>1411</v>
      </c>
      <c r="F42" s="269">
        <v>16</v>
      </c>
      <c r="G42" s="268">
        <v>9</v>
      </c>
      <c r="H42" s="269">
        <v>1195</v>
      </c>
      <c r="I42" s="268">
        <v>518</v>
      </c>
      <c r="J42" s="103">
        <f t="shared" si="2"/>
        <v>9153</v>
      </c>
      <c r="K42" s="267">
        <v>9671</v>
      </c>
    </row>
    <row r="43" spans="1:12" ht="21.75" thickBot="1">
      <c r="A43" s="11" t="s">
        <v>59</v>
      </c>
      <c r="B43" s="266">
        <f t="shared" si="1"/>
        <v>62072</v>
      </c>
      <c r="C43" s="268">
        <v>11355</v>
      </c>
      <c r="D43" s="269">
        <v>18320</v>
      </c>
      <c r="E43" s="268">
        <v>2275</v>
      </c>
      <c r="F43" s="269">
        <v>6</v>
      </c>
      <c r="G43" s="268">
        <v>10</v>
      </c>
      <c r="H43" s="269">
        <v>943</v>
      </c>
      <c r="I43" s="268">
        <v>834</v>
      </c>
      <c r="J43" s="103">
        <f t="shared" si="2"/>
        <v>28329</v>
      </c>
      <c r="K43" s="267">
        <v>29163</v>
      </c>
    </row>
    <row r="44" spans="1:12">
      <c r="C44" s="92"/>
      <c r="D44" s="92"/>
      <c r="E44" s="92"/>
      <c r="F44" s="92"/>
      <c r="G44" s="92"/>
      <c r="H44" s="92"/>
      <c r="I44" s="92"/>
      <c r="J44" s="92"/>
      <c r="K44" s="92"/>
    </row>
  </sheetData>
  <mergeCells count="10">
    <mergeCell ref="A1:K1"/>
    <mergeCell ref="A2:A3"/>
    <mergeCell ref="B2:B3"/>
    <mergeCell ref="C2:C3"/>
    <mergeCell ref="D2:D3"/>
    <mergeCell ref="E2:E3"/>
    <mergeCell ref="F2:F3"/>
    <mergeCell ref="G2:G3"/>
    <mergeCell ref="H2:H3"/>
    <mergeCell ref="I2:K2"/>
  </mergeCells>
  <printOptions horizontalCentered="1" verticalCentered="1"/>
  <pageMargins left="0.39370078740157483" right="0.59055118110236227" top="0.19685039370078741" bottom="0.39370078740157483" header="0" footer="0"/>
  <pageSetup paperSize="9" scale="76" orientation="portrait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2AABA-C14A-400A-9D58-B0F5D4F396B7}">
  <sheetPr>
    <tabColor rgb="FF339933"/>
  </sheetPr>
  <dimension ref="A1:N57"/>
  <sheetViews>
    <sheetView rightToLeft="1" tabSelected="1" view="pageBreakPreview" topLeftCell="A7" zoomScaleNormal="100" zoomScaleSheetLayoutView="100" workbookViewId="0">
      <selection sqref="A1:XFD1048576"/>
    </sheetView>
  </sheetViews>
  <sheetFormatPr defaultRowHeight="18" customHeight="1"/>
  <cols>
    <col min="1" max="1" width="22" style="348" customWidth="1"/>
    <col min="2" max="2" width="10.42578125" style="348" customWidth="1"/>
    <col min="3" max="4" width="9.140625" style="348"/>
    <col min="5" max="6" width="12" style="348" customWidth="1"/>
    <col min="7" max="7" width="13.28515625" style="348" customWidth="1"/>
    <col min="8" max="8" width="15.85546875" style="348" customWidth="1"/>
    <col min="9" max="16384" width="9.140625" style="348"/>
  </cols>
  <sheetData>
    <row r="1" spans="1:14" ht="18.75" customHeight="1" thickBot="1">
      <c r="A1" s="1120" t="s">
        <v>458</v>
      </c>
      <c r="B1" s="1120"/>
      <c r="C1" s="1120"/>
      <c r="D1" s="1120"/>
      <c r="E1" s="1120"/>
      <c r="F1" s="1120"/>
      <c r="G1" s="1120"/>
      <c r="H1" s="1120"/>
    </row>
    <row r="2" spans="1:14" ht="13.5" customHeight="1" thickBot="1">
      <c r="A2" s="1121" t="s">
        <v>459</v>
      </c>
      <c r="B2" s="1123" t="s">
        <v>460</v>
      </c>
      <c r="C2" s="1125" t="s">
        <v>461</v>
      </c>
      <c r="D2" s="1125"/>
      <c r="E2" s="1125"/>
      <c r="F2" s="1125"/>
      <c r="G2" s="1125"/>
      <c r="H2" s="1126" t="s">
        <v>462</v>
      </c>
    </row>
    <row r="3" spans="1:14" ht="15.75">
      <c r="A3" s="1122"/>
      <c r="B3" s="1124"/>
      <c r="C3" s="350" t="s">
        <v>32</v>
      </c>
      <c r="D3" s="351" t="s">
        <v>463</v>
      </c>
      <c r="E3" s="351" t="s">
        <v>464</v>
      </c>
      <c r="F3" s="351" t="s">
        <v>465</v>
      </c>
      <c r="G3" s="351" t="s">
        <v>466</v>
      </c>
      <c r="H3" s="1127"/>
    </row>
    <row r="4" spans="1:14" ht="21">
      <c r="A4" s="683">
        <v>1395</v>
      </c>
      <c r="B4" s="352">
        <v>70</v>
      </c>
      <c r="C4" s="352">
        <v>288</v>
      </c>
      <c r="D4" s="352">
        <v>90</v>
      </c>
      <c r="E4" s="352">
        <v>109</v>
      </c>
      <c r="F4" s="352">
        <v>84</v>
      </c>
      <c r="G4" s="352">
        <v>5</v>
      </c>
      <c r="H4" s="352">
        <v>5</v>
      </c>
    </row>
    <row r="5" spans="1:14" ht="21">
      <c r="A5" s="683">
        <v>1396</v>
      </c>
      <c r="B5" s="352">
        <v>70</v>
      </c>
      <c r="C5" s="352">
        <v>289</v>
      </c>
      <c r="D5" s="352">
        <v>87</v>
      </c>
      <c r="E5" s="352">
        <v>114</v>
      </c>
      <c r="F5" s="352">
        <v>83</v>
      </c>
      <c r="G5" s="352">
        <v>5</v>
      </c>
      <c r="H5" s="353">
        <v>5</v>
      </c>
    </row>
    <row r="6" spans="1:14" ht="21">
      <c r="A6" s="683">
        <v>1397</v>
      </c>
      <c r="B6" s="352">
        <v>70</v>
      </c>
      <c r="C6" s="352">
        <v>299</v>
      </c>
      <c r="D6" s="352">
        <v>85</v>
      </c>
      <c r="E6" s="352">
        <v>122</v>
      </c>
      <c r="F6" s="352">
        <v>87</v>
      </c>
      <c r="G6" s="352">
        <v>5</v>
      </c>
      <c r="H6" s="352">
        <v>5</v>
      </c>
    </row>
    <row r="7" spans="1:14" ht="21">
      <c r="A7" s="683">
        <v>1398</v>
      </c>
      <c r="B7" s="352">
        <v>70</v>
      </c>
      <c r="C7" s="352">
        <v>304</v>
      </c>
      <c r="D7" s="352">
        <v>83</v>
      </c>
      <c r="E7" s="352">
        <v>126</v>
      </c>
      <c r="F7" s="352">
        <v>90</v>
      </c>
      <c r="G7" s="352">
        <v>5</v>
      </c>
      <c r="H7" s="352">
        <v>5</v>
      </c>
    </row>
    <row r="8" spans="1:14" ht="21">
      <c r="A8" s="683">
        <v>1399</v>
      </c>
      <c r="B8" s="352">
        <v>70</v>
      </c>
      <c r="C8" s="352">
        <v>303</v>
      </c>
      <c r="D8" s="352">
        <v>91</v>
      </c>
      <c r="E8" s="352">
        <v>124</v>
      </c>
      <c r="F8" s="352">
        <v>83</v>
      </c>
      <c r="G8" s="352">
        <v>5</v>
      </c>
      <c r="H8" s="353">
        <v>5</v>
      </c>
      <c r="L8" s="354"/>
      <c r="M8" s="354"/>
    </row>
    <row r="9" spans="1:14" ht="21">
      <c r="A9" s="822">
        <v>1400</v>
      </c>
      <c r="B9" s="823">
        <v>70</v>
      </c>
      <c r="C9" s="823">
        <v>312</v>
      </c>
      <c r="D9" s="823">
        <v>98</v>
      </c>
      <c r="E9" s="823">
        <v>125</v>
      </c>
      <c r="F9" s="822">
        <v>84</v>
      </c>
      <c r="G9" s="822">
        <v>5</v>
      </c>
      <c r="H9" s="822">
        <v>5</v>
      </c>
    </row>
    <row r="10" spans="1:14" ht="21.75" thickBot="1">
      <c r="A10" s="355">
        <v>1401</v>
      </c>
      <c r="B10" s="356">
        <v>74</v>
      </c>
      <c r="C10" s="356">
        <v>317</v>
      </c>
      <c r="D10" s="356">
        <v>101</v>
      </c>
      <c r="E10" s="356">
        <v>119</v>
      </c>
      <c r="F10" s="356">
        <v>92</v>
      </c>
      <c r="G10" s="356">
        <v>5</v>
      </c>
      <c r="H10" s="357">
        <v>5</v>
      </c>
      <c r="J10" s="354"/>
      <c r="L10" s="354"/>
      <c r="M10" s="1220"/>
    </row>
    <row r="11" spans="1:14" ht="21.75" customHeight="1" thickBot="1">
      <c r="A11" s="358" t="s">
        <v>467</v>
      </c>
      <c r="B11" s="359">
        <v>2</v>
      </c>
      <c r="C11" s="360">
        <v>15</v>
      </c>
      <c r="D11" s="359">
        <v>5</v>
      </c>
      <c r="E11" s="360">
        <v>7</v>
      </c>
      <c r="F11" s="359">
        <v>3</v>
      </c>
      <c r="G11" s="360">
        <v>0</v>
      </c>
      <c r="H11" s="361">
        <v>0</v>
      </c>
      <c r="N11" s="354"/>
    </row>
    <row r="12" spans="1:14" ht="21.75" customHeight="1" thickBot="1">
      <c r="A12" s="362" t="s">
        <v>468</v>
      </c>
      <c r="B12" s="363">
        <v>1</v>
      </c>
      <c r="C12" s="364">
        <v>9</v>
      </c>
      <c r="D12" s="363">
        <v>1</v>
      </c>
      <c r="E12" s="364">
        <v>3</v>
      </c>
      <c r="F12" s="363">
        <v>5</v>
      </c>
      <c r="G12" s="364">
        <v>0</v>
      </c>
      <c r="H12" s="365">
        <v>1</v>
      </c>
    </row>
    <row r="13" spans="1:14" ht="21.75" customHeight="1" thickBot="1">
      <c r="A13" s="362" t="s">
        <v>149</v>
      </c>
      <c r="B13" s="363">
        <v>2</v>
      </c>
      <c r="C13" s="364">
        <v>4</v>
      </c>
      <c r="D13" s="363">
        <v>1</v>
      </c>
      <c r="E13" s="364">
        <v>2</v>
      </c>
      <c r="F13" s="363">
        <v>1</v>
      </c>
      <c r="G13" s="364">
        <v>0</v>
      </c>
      <c r="H13" s="365">
        <v>0</v>
      </c>
      <c r="L13" s="348" t="s">
        <v>1207</v>
      </c>
    </row>
    <row r="14" spans="1:14" ht="21.75" customHeight="1" thickBot="1">
      <c r="A14" s="366" t="s">
        <v>14</v>
      </c>
      <c r="B14" s="363">
        <v>3</v>
      </c>
      <c r="C14" s="364">
        <v>28</v>
      </c>
      <c r="D14" s="363">
        <v>10</v>
      </c>
      <c r="E14" s="364">
        <v>7</v>
      </c>
      <c r="F14" s="363">
        <v>10</v>
      </c>
      <c r="G14" s="364">
        <v>1</v>
      </c>
      <c r="H14" s="365">
        <v>0</v>
      </c>
    </row>
    <row r="15" spans="1:14" ht="21.75" customHeight="1" thickBot="1">
      <c r="A15" s="366" t="s">
        <v>33</v>
      </c>
      <c r="B15" s="363">
        <v>1</v>
      </c>
      <c r="C15" s="364">
        <v>5</v>
      </c>
      <c r="D15" s="363">
        <v>0</v>
      </c>
      <c r="E15" s="364">
        <v>2</v>
      </c>
      <c r="F15" s="363">
        <v>2</v>
      </c>
      <c r="G15" s="364">
        <v>1</v>
      </c>
      <c r="H15" s="365">
        <v>1</v>
      </c>
    </row>
    <row r="16" spans="1:14" ht="21.75" customHeight="1" thickBot="1">
      <c r="A16" s="362" t="s">
        <v>122</v>
      </c>
      <c r="B16" s="363">
        <v>1</v>
      </c>
      <c r="C16" s="364">
        <v>2</v>
      </c>
      <c r="D16" s="363">
        <v>1</v>
      </c>
      <c r="E16" s="364">
        <v>1</v>
      </c>
      <c r="F16" s="363">
        <v>0</v>
      </c>
      <c r="G16" s="364">
        <v>0</v>
      </c>
      <c r="H16" s="365">
        <v>1</v>
      </c>
    </row>
    <row r="17" spans="1:8" ht="21.75" customHeight="1" thickBot="1">
      <c r="A17" s="362" t="s">
        <v>16</v>
      </c>
      <c r="B17" s="363">
        <v>3</v>
      </c>
      <c r="C17" s="364">
        <v>8</v>
      </c>
      <c r="D17" s="363">
        <v>4</v>
      </c>
      <c r="E17" s="364">
        <v>1</v>
      </c>
      <c r="F17" s="363">
        <v>3</v>
      </c>
      <c r="G17" s="364">
        <v>0</v>
      </c>
      <c r="H17" s="365">
        <v>0</v>
      </c>
    </row>
    <row r="18" spans="1:8" ht="21.75" customHeight="1" thickBot="1">
      <c r="A18" s="366" t="s">
        <v>469</v>
      </c>
      <c r="B18" s="363">
        <v>11</v>
      </c>
      <c r="C18" s="364">
        <v>25</v>
      </c>
      <c r="D18" s="363">
        <v>4</v>
      </c>
      <c r="E18" s="364">
        <v>5</v>
      </c>
      <c r="F18" s="363">
        <v>16</v>
      </c>
      <c r="G18" s="364">
        <v>0</v>
      </c>
      <c r="H18" s="365">
        <v>2</v>
      </c>
    </row>
    <row r="19" spans="1:8" ht="21.75" customHeight="1" thickBot="1">
      <c r="A19" s="362" t="s">
        <v>470</v>
      </c>
      <c r="B19" s="363">
        <v>1</v>
      </c>
      <c r="C19" s="364">
        <v>5</v>
      </c>
      <c r="D19" s="363">
        <v>1</v>
      </c>
      <c r="E19" s="364">
        <v>2</v>
      </c>
      <c r="F19" s="363">
        <v>2</v>
      </c>
      <c r="G19" s="364">
        <v>0</v>
      </c>
      <c r="H19" s="365">
        <v>0</v>
      </c>
    </row>
    <row r="20" spans="1:8" ht="21.75" customHeight="1" thickBot="1">
      <c r="A20" s="362" t="s">
        <v>215</v>
      </c>
      <c r="B20" s="363">
        <v>1</v>
      </c>
      <c r="C20" s="364">
        <v>4</v>
      </c>
      <c r="D20" s="363">
        <v>2</v>
      </c>
      <c r="E20" s="364">
        <v>2</v>
      </c>
      <c r="F20" s="363">
        <v>0</v>
      </c>
      <c r="G20" s="364">
        <v>0</v>
      </c>
      <c r="H20" s="365">
        <v>0</v>
      </c>
    </row>
    <row r="21" spans="1:8" ht="21.75" customHeight="1" thickBot="1">
      <c r="A21" s="362" t="s">
        <v>471</v>
      </c>
      <c r="B21" s="363">
        <v>3</v>
      </c>
      <c r="C21" s="364">
        <v>18</v>
      </c>
      <c r="D21" s="363">
        <v>2</v>
      </c>
      <c r="E21" s="364">
        <v>9</v>
      </c>
      <c r="F21" s="363">
        <v>7</v>
      </c>
      <c r="G21" s="364">
        <v>0</v>
      </c>
      <c r="H21" s="365">
        <v>0</v>
      </c>
    </row>
    <row r="22" spans="1:8" ht="21.75" customHeight="1" thickBot="1">
      <c r="A22" s="362" t="s">
        <v>217</v>
      </c>
      <c r="B22" s="363">
        <v>1</v>
      </c>
      <c r="C22" s="364">
        <v>3</v>
      </c>
      <c r="D22" s="363">
        <v>1</v>
      </c>
      <c r="E22" s="364">
        <v>2</v>
      </c>
      <c r="F22" s="363">
        <v>0</v>
      </c>
      <c r="G22" s="364">
        <v>0</v>
      </c>
      <c r="H22" s="365">
        <v>0</v>
      </c>
    </row>
    <row r="23" spans="1:8" ht="21.75" thickBot="1">
      <c r="A23" s="366" t="s">
        <v>17</v>
      </c>
      <c r="B23" s="363">
        <v>7</v>
      </c>
      <c r="C23" s="364">
        <v>24</v>
      </c>
      <c r="D23" s="363">
        <v>2</v>
      </c>
      <c r="E23" s="364">
        <v>13</v>
      </c>
      <c r="F23" s="363">
        <v>9</v>
      </c>
      <c r="G23" s="364">
        <v>0</v>
      </c>
      <c r="H23" s="365">
        <v>0</v>
      </c>
    </row>
    <row r="24" spans="1:8" ht="21.75" thickBot="1">
      <c r="A24" s="362" t="s">
        <v>18</v>
      </c>
      <c r="B24" s="363">
        <v>2</v>
      </c>
      <c r="C24" s="364">
        <v>5</v>
      </c>
      <c r="D24" s="363">
        <v>3</v>
      </c>
      <c r="E24" s="364">
        <v>1</v>
      </c>
      <c r="F24" s="363">
        <v>1</v>
      </c>
      <c r="G24" s="364">
        <v>0</v>
      </c>
      <c r="H24" s="365">
        <v>0</v>
      </c>
    </row>
    <row r="25" spans="1:8" ht="21.75" thickBot="1">
      <c r="A25" s="362" t="s">
        <v>19</v>
      </c>
      <c r="B25" s="363">
        <v>1</v>
      </c>
      <c r="C25" s="364">
        <v>8</v>
      </c>
      <c r="D25" s="363">
        <v>4</v>
      </c>
      <c r="E25" s="364">
        <v>3</v>
      </c>
      <c r="F25" s="363">
        <v>1</v>
      </c>
      <c r="G25" s="364">
        <v>0</v>
      </c>
      <c r="H25" s="365">
        <v>0</v>
      </c>
    </row>
    <row r="26" spans="1:8" ht="21.75" thickBot="1">
      <c r="A26" s="366" t="s">
        <v>124</v>
      </c>
      <c r="B26" s="363">
        <v>2</v>
      </c>
      <c r="C26" s="364">
        <v>6</v>
      </c>
      <c r="D26" s="363">
        <v>2</v>
      </c>
      <c r="E26" s="364">
        <v>3</v>
      </c>
      <c r="F26" s="363">
        <v>1</v>
      </c>
      <c r="G26" s="364">
        <v>0</v>
      </c>
      <c r="H26" s="365">
        <v>0</v>
      </c>
    </row>
    <row r="27" spans="1:8" ht="21.75" thickBot="1">
      <c r="A27" s="362" t="s">
        <v>20</v>
      </c>
      <c r="B27" s="363">
        <v>1</v>
      </c>
      <c r="C27" s="364">
        <v>22</v>
      </c>
      <c r="D27" s="363">
        <v>10</v>
      </c>
      <c r="E27" s="364">
        <v>6</v>
      </c>
      <c r="F27" s="363">
        <v>6</v>
      </c>
      <c r="G27" s="364">
        <v>0</v>
      </c>
      <c r="H27" s="365">
        <v>0</v>
      </c>
    </row>
    <row r="28" spans="1:8" ht="21.75" thickBot="1">
      <c r="A28" s="362" t="s">
        <v>128</v>
      </c>
      <c r="B28" s="363">
        <v>2</v>
      </c>
      <c r="C28" s="364">
        <v>8</v>
      </c>
      <c r="D28" s="363">
        <v>4</v>
      </c>
      <c r="E28" s="364">
        <v>3</v>
      </c>
      <c r="F28" s="363">
        <v>1</v>
      </c>
      <c r="G28" s="364">
        <v>0</v>
      </c>
      <c r="H28" s="365">
        <v>0</v>
      </c>
    </row>
    <row r="29" spans="1:8" ht="21.75" thickBot="1">
      <c r="A29" s="366" t="s">
        <v>22</v>
      </c>
      <c r="B29" s="363">
        <v>1</v>
      </c>
      <c r="C29" s="364">
        <v>3</v>
      </c>
      <c r="D29" s="363">
        <v>0</v>
      </c>
      <c r="E29" s="364">
        <v>0</v>
      </c>
      <c r="F29" s="363">
        <v>3</v>
      </c>
      <c r="G29" s="364">
        <v>0</v>
      </c>
      <c r="H29" s="365">
        <v>0</v>
      </c>
    </row>
    <row r="30" spans="1:8" ht="21.75" thickBot="1">
      <c r="A30" s="366" t="s">
        <v>472</v>
      </c>
      <c r="B30" s="363">
        <v>1</v>
      </c>
      <c r="C30" s="364">
        <v>3</v>
      </c>
      <c r="D30" s="363">
        <v>2</v>
      </c>
      <c r="E30" s="364">
        <v>0</v>
      </c>
      <c r="F30" s="363">
        <v>1</v>
      </c>
      <c r="G30" s="364">
        <v>0</v>
      </c>
      <c r="H30" s="365">
        <v>0</v>
      </c>
    </row>
    <row r="31" spans="1:8" ht="21.75" thickBot="1">
      <c r="A31" s="362" t="s">
        <v>129</v>
      </c>
      <c r="B31" s="363">
        <v>2</v>
      </c>
      <c r="C31" s="364">
        <v>7</v>
      </c>
      <c r="D31" s="363">
        <v>3</v>
      </c>
      <c r="E31" s="364">
        <v>3</v>
      </c>
      <c r="F31" s="363">
        <v>1</v>
      </c>
      <c r="G31" s="364">
        <v>0</v>
      </c>
      <c r="H31" s="365">
        <v>0</v>
      </c>
    </row>
    <row r="32" spans="1:8" ht="21.75" thickBot="1">
      <c r="A32" s="362" t="s">
        <v>130</v>
      </c>
      <c r="B32" s="363">
        <v>3</v>
      </c>
      <c r="C32" s="364">
        <v>14</v>
      </c>
      <c r="D32" s="363">
        <v>5</v>
      </c>
      <c r="E32" s="364">
        <v>8</v>
      </c>
      <c r="F32" s="363">
        <v>1</v>
      </c>
      <c r="G32" s="364">
        <v>0</v>
      </c>
      <c r="H32" s="365">
        <v>0</v>
      </c>
    </row>
    <row r="33" spans="1:8" ht="21.75" thickBot="1">
      <c r="A33" s="366" t="s">
        <v>131</v>
      </c>
      <c r="B33" s="363">
        <v>2</v>
      </c>
      <c r="C33" s="364">
        <v>7</v>
      </c>
      <c r="D33" s="363">
        <v>4</v>
      </c>
      <c r="E33" s="364">
        <v>2</v>
      </c>
      <c r="F33" s="363">
        <v>1</v>
      </c>
      <c r="G33" s="364">
        <v>0</v>
      </c>
      <c r="H33" s="365">
        <v>0</v>
      </c>
    </row>
    <row r="34" spans="1:8" ht="21.75" thickBot="1">
      <c r="A34" s="362" t="s">
        <v>473</v>
      </c>
      <c r="B34" s="363">
        <v>1</v>
      </c>
      <c r="C34" s="364">
        <v>3</v>
      </c>
      <c r="D34" s="363">
        <v>0</v>
      </c>
      <c r="E34" s="364">
        <v>1</v>
      </c>
      <c r="F34" s="363">
        <v>2</v>
      </c>
      <c r="G34" s="364">
        <v>0</v>
      </c>
      <c r="H34" s="365">
        <v>0</v>
      </c>
    </row>
    <row r="35" spans="1:8" ht="21.75" thickBot="1">
      <c r="A35" s="362" t="s">
        <v>132</v>
      </c>
      <c r="B35" s="363">
        <v>2</v>
      </c>
      <c r="C35" s="364">
        <v>9</v>
      </c>
      <c r="D35" s="363">
        <v>5</v>
      </c>
      <c r="E35" s="364">
        <v>2</v>
      </c>
      <c r="F35" s="363">
        <v>1</v>
      </c>
      <c r="G35" s="364">
        <v>1</v>
      </c>
      <c r="H35" s="365">
        <v>0</v>
      </c>
    </row>
    <row r="36" spans="1:8" ht="21.75" thickBot="1">
      <c r="A36" s="366" t="s">
        <v>133</v>
      </c>
      <c r="B36" s="363">
        <v>2</v>
      </c>
      <c r="C36" s="364">
        <v>13</v>
      </c>
      <c r="D36" s="363">
        <v>4</v>
      </c>
      <c r="E36" s="364">
        <v>6</v>
      </c>
      <c r="F36" s="363">
        <v>2</v>
      </c>
      <c r="G36" s="364">
        <v>1</v>
      </c>
      <c r="H36" s="365">
        <v>0</v>
      </c>
    </row>
    <row r="37" spans="1:8" ht="21.75" thickBot="1">
      <c r="A37" s="362" t="s">
        <v>24</v>
      </c>
      <c r="B37" s="363">
        <v>3</v>
      </c>
      <c r="C37" s="364">
        <v>9</v>
      </c>
      <c r="D37" s="363">
        <v>4</v>
      </c>
      <c r="E37" s="364">
        <v>3</v>
      </c>
      <c r="F37" s="363">
        <v>2</v>
      </c>
      <c r="G37" s="364">
        <v>0</v>
      </c>
      <c r="H37" s="365">
        <v>0</v>
      </c>
    </row>
    <row r="38" spans="1:8" ht="21.75" thickBot="1">
      <c r="A38" s="362" t="s">
        <v>25</v>
      </c>
      <c r="B38" s="363">
        <v>5</v>
      </c>
      <c r="C38" s="364">
        <v>14</v>
      </c>
      <c r="D38" s="363">
        <v>5</v>
      </c>
      <c r="E38" s="364">
        <v>6</v>
      </c>
      <c r="F38" s="363">
        <v>3</v>
      </c>
      <c r="G38" s="364">
        <v>0</v>
      </c>
      <c r="H38" s="365">
        <v>0</v>
      </c>
    </row>
    <row r="39" spans="1:8" ht="21.75" thickBot="1">
      <c r="A39" s="366" t="s">
        <v>134</v>
      </c>
      <c r="B39" s="363">
        <v>3</v>
      </c>
      <c r="C39" s="364">
        <v>9</v>
      </c>
      <c r="D39" s="363">
        <v>3</v>
      </c>
      <c r="E39" s="364">
        <v>5</v>
      </c>
      <c r="F39" s="363">
        <v>1</v>
      </c>
      <c r="G39" s="364">
        <v>0</v>
      </c>
      <c r="H39" s="365">
        <v>0</v>
      </c>
    </row>
    <row r="40" spans="1:8" ht="21.75" thickBot="1">
      <c r="A40" s="362" t="s">
        <v>26</v>
      </c>
      <c r="B40" s="363">
        <v>1</v>
      </c>
      <c r="C40" s="364">
        <v>8</v>
      </c>
      <c r="D40" s="363">
        <v>6</v>
      </c>
      <c r="E40" s="364">
        <v>1</v>
      </c>
      <c r="F40" s="363">
        <v>1</v>
      </c>
      <c r="G40" s="364">
        <v>0</v>
      </c>
      <c r="H40" s="365">
        <v>0</v>
      </c>
    </row>
    <row r="41" spans="1:8" ht="21.75" thickBot="1">
      <c r="A41" s="362" t="s">
        <v>27</v>
      </c>
      <c r="B41" s="363">
        <v>2</v>
      </c>
      <c r="C41" s="364">
        <v>7</v>
      </c>
      <c r="D41" s="363">
        <v>2</v>
      </c>
      <c r="E41" s="364">
        <v>4</v>
      </c>
      <c r="F41" s="363">
        <v>1</v>
      </c>
      <c r="G41" s="364">
        <v>0</v>
      </c>
      <c r="H41" s="365">
        <v>0</v>
      </c>
    </row>
    <row r="42" spans="1:8" ht="21.75" thickBot="1">
      <c r="A42" s="367" t="s">
        <v>135</v>
      </c>
      <c r="B42" s="368">
        <v>1</v>
      </c>
      <c r="C42" s="369">
        <v>12</v>
      </c>
      <c r="D42" s="368">
        <v>1</v>
      </c>
      <c r="E42" s="369">
        <v>6</v>
      </c>
      <c r="F42" s="368">
        <v>4</v>
      </c>
      <c r="G42" s="369">
        <v>1</v>
      </c>
      <c r="H42" s="370">
        <v>0</v>
      </c>
    </row>
    <row r="43" spans="1:8" ht="12.75">
      <c r="A43" s="1128" t="s">
        <v>1379</v>
      </c>
      <c r="B43" s="1129"/>
      <c r="C43" s="1129"/>
      <c r="D43" s="1129"/>
      <c r="E43" s="1129"/>
      <c r="F43" s="1129"/>
      <c r="G43" s="1129"/>
      <c r="H43" s="1129"/>
    </row>
    <row r="44" spans="1:8" ht="12.75"/>
    <row r="57" ht="12.75"/>
  </sheetData>
  <mergeCells count="6">
    <mergeCell ref="A1:H1"/>
    <mergeCell ref="A2:A3"/>
    <mergeCell ref="B2:B3"/>
    <mergeCell ref="C2:G2"/>
    <mergeCell ref="H2:H3"/>
    <mergeCell ref="A43:H43"/>
  </mergeCells>
  <printOptions horizontalCentered="1" verticalCentered="1"/>
  <pageMargins left="0.15748031496062992" right="0.55118110236220474" top="0.78740157480314965" bottom="0.39370078740157483" header="0.55118110236220474" footer="0.31496062992125984"/>
  <pageSetup paperSize="9" scale="85" orientation="portrait" r:id="rId1"/>
  <headerFooter alignWithMargins="0">
    <oddFooter>&amp;C&amp;"Nazanin,Bold"&amp;12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E68D4-176D-4013-880D-0FEEC0E5C905}">
  <sheetPr>
    <tabColor rgb="FF339933"/>
  </sheetPr>
  <dimension ref="A1:J45"/>
  <sheetViews>
    <sheetView rightToLeft="1" view="pageBreakPreview" topLeftCell="A4" zoomScale="96" zoomScaleNormal="100" zoomScaleSheetLayoutView="96" workbookViewId="0">
      <selection sqref="A1:XFD1048576"/>
    </sheetView>
  </sheetViews>
  <sheetFormatPr defaultColWidth="9.140625" defaultRowHeight="18" customHeight="1"/>
  <cols>
    <col min="1" max="1" width="17.7109375" style="371" customWidth="1"/>
    <col min="2" max="2" width="15" style="371" customWidth="1"/>
    <col min="3" max="3" width="12.140625" style="403" customWidth="1"/>
    <col min="4" max="4" width="12.42578125" style="404" customWidth="1"/>
    <col min="5" max="5" width="16.85546875" style="404" customWidth="1"/>
    <col min="6" max="6" width="11.42578125" style="403" customWidth="1"/>
    <col min="7" max="7" width="17.7109375" style="403" customWidth="1"/>
    <col min="8" max="8" width="9.140625" style="371"/>
    <col min="9" max="9" width="11.28515625" style="371" bestFit="1" customWidth="1"/>
    <col min="10" max="10" width="10" style="371" bestFit="1" customWidth="1"/>
    <col min="11" max="16384" width="9.140625" style="371"/>
  </cols>
  <sheetData>
    <row r="1" spans="1:10" ht="21.75" customHeight="1" thickBot="1">
      <c r="A1" s="1130" t="s">
        <v>474</v>
      </c>
      <c r="B1" s="1131"/>
      <c r="C1" s="1131"/>
      <c r="D1" s="1131"/>
      <c r="E1" s="1131"/>
      <c r="F1" s="1131"/>
      <c r="G1" s="1131"/>
    </row>
    <row r="2" spans="1:10" ht="25.5" customHeight="1" thickBot="1">
      <c r="A2" s="1132" t="s">
        <v>459</v>
      </c>
      <c r="B2" s="1134" t="s">
        <v>475</v>
      </c>
      <c r="C2" s="1136" t="s">
        <v>476</v>
      </c>
      <c r="D2" s="1132"/>
      <c r="E2" s="1132"/>
      <c r="F2" s="1132"/>
      <c r="G2" s="1137" t="s">
        <v>477</v>
      </c>
    </row>
    <row r="3" spans="1:10" ht="15.75" customHeight="1">
      <c r="A3" s="1133"/>
      <c r="B3" s="1135"/>
      <c r="C3" s="372" t="s">
        <v>32</v>
      </c>
      <c r="D3" s="373" t="s">
        <v>478</v>
      </c>
      <c r="E3" s="373" t="s">
        <v>479</v>
      </c>
      <c r="F3" s="374" t="s">
        <v>480</v>
      </c>
      <c r="G3" s="1138"/>
    </row>
    <row r="4" spans="1:10" ht="21" customHeight="1">
      <c r="A4" s="822">
        <v>1395</v>
      </c>
      <c r="B4" s="375">
        <v>130028240</v>
      </c>
      <c r="C4" s="376">
        <v>59582190</v>
      </c>
      <c r="D4" s="376">
        <v>41133381</v>
      </c>
      <c r="E4" s="376">
        <v>14281960</v>
      </c>
      <c r="F4" s="352">
        <v>4166849</v>
      </c>
      <c r="G4" s="352">
        <v>70446050</v>
      </c>
    </row>
    <row r="5" spans="1:10" ht="21" customHeight="1">
      <c r="A5" s="822">
        <v>1396</v>
      </c>
      <c r="B5" s="683">
        <v>136464031</v>
      </c>
      <c r="C5" s="376">
        <v>62462474</v>
      </c>
      <c r="D5" s="376">
        <v>43189339</v>
      </c>
      <c r="E5" s="352">
        <v>14732177</v>
      </c>
      <c r="F5" s="352">
        <v>4540958</v>
      </c>
      <c r="G5" s="352">
        <v>74001557</v>
      </c>
    </row>
    <row r="6" spans="1:10" ht="21" customHeight="1">
      <c r="A6" s="822">
        <v>1397</v>
      </c>
      <c r="B6" s="683">
        <v>141644053</v>
      </c>
      <c r="C6" s="376">
        <v>65235940</v>
      </c>
      <c r="D6" s="376">
        <v>45674102</v>
      </c>
      <c r="E6" s="376">
        <v>14946507</v>
      </c>
      <c r="F6" s="352">
        <v>4615331</v>
      </c>
      <c r="G6" s="352">
        <v>76408113</v>
      </c>
    </row>
    <row r="7" spans="1:10" ht="21" customHeight="1">
      <c r="A7" s="822">
        <v>1398</v>
      </c>
      <c r="B7" s="683">
        <v>137403365</v>
      </c>
      <c r="C7" s="376">
        <v>63492957</v>
      </c>
      <c r="D7" s="376">
        <v>45704087</v>
      </c>
      <c r="E7" s="376">
        <v>13534723</v>
      </c>
      <c r="F7" s="352">
        <v>4254147</v>
      </c>
      <c r="G7" s="352">
        <v>73910408</v>
      </c>
    </row>
    <row r="8" spans="1:10" ht="21" customHeight="1">
      <c r="A8" s="377">
        <v>1399</v>
      </c>
      <c r="B8" s="378">
        <v>93604692</v>
      </c>
      <c r="C8" s="379">
        <v>43774308</v>
      </c>
      <c r="D8" s="379">
        <v>32366838</v>
      </c>
      <c r="E8" s="379">
        <v>8780848</v>
      </c>
      <c r="F8" s="379">
        <v>2626622</v>
      </c>
      <c r="G8" s="379">
        <v>49830384</v>
      </c>
    </row>
    <row r="9" spans="1:10" ht="21" customHeight="1">
      <c r="A9" s="822">
        <v>1400</v>
      </c>
      <c r="B9" s="683">
        <v>117936339</v>
      </c>
      <c r="C9" s="376">
        <v>54988394</v>
      </c>
      <c r="D9" s="822">
        <v>40742553</v>
      </c>
      <c r="E9" s="683">
        <v>10857908</v>
      </c>
      <c r="F9" s="376">
        <v>3387933</v>
      </c>
      <c r="G9" s="822">
        <v>62947945</v>
      </c>
    </row>
    <row r="10" spans="1:10" ht="21" customHeight="1" thickBot="1">
      <c r="A10" s="355">
        <v>1401</v>
      </c>
      <c r="B10" s="380">
        <v>138240548</v>
      </c>
      <c r="C10" s="381">
        <v>64150499</v>
      </c>
      <c r="D10" s="355">
        <v>48372126</v>
      </c>
      <c r="E10" s="380">
        <v>12355025</v>
      </c>
      <c r="F10" s="381">
        <v>3423348</v>
      </c>
      <c r="G10" s="355">
        <v>74090049</v>
      </c>
    </row>
    <row r="11" spans="1:10" ht="21.75" customHeight="1" thickBot="1">
      <c r="A11" s="382" t="s">
        <v>467</v>
      </c>
      <c r="B11" s="383">
        <v>5818955</v>
      </c>
      <c r="C11" s="384">
        <v>2792628</v>
      </c>
      <c r="D11" s="385">
        <v>2046629</v>
      </c>
      <c r="E11" s="384">
        <v>576119</v>
      </c>
      <c r="F11" s="385">
        <v>169880</v>
      </c>
      <c r="G11" s="384">
        <v>3026327</v>
      </c>
      <c r="J11" s="386"/>
    </row>
    <row r="12" spans="1:10" ht="21.75" customHeight="1" thickBot="1">
      <c r="A12" s="387" t="s">
        <v>468</v>
      </c>
      <c r="B12" s="388">
        <v>4488897</v>
      </c>
      <c r="C12" s="384">
        <v>2028897</v>
      </c>
      <c r="D12" s="389">
        <v>1284492</v>
      </c>
      <c r="E12" s="384">
        <v>615370</v>
      </c>
      <c r="F12" s="389">
        <v>129035</v>
      </c>
      <c r="G12" s="384">
        <v>2460000</v>
      </c>
      <c r="H12" s="390"/>
      <c r="I12" s="386"/>
    </row>
    <row r="13" spans="1:10" ht="21.75" customHeight="1" thickBot="1">
      <c r="A13" s="387" t="s">
        <v>149</v>
      </c>
      <c r="B13" s="388">
        <v>2683821</v>
      </c>
      <c r="C13" s="384">
        <v>1238949</v>
      </c>
      <c r="D13" s="389">
        <v>1061828</v>
      </c>
      <c r="E13" s="384">
        <v>126888</v>
      </c>
      <c r="F13" s="389">
        <v>50233</v>
      </c>
      <c r="G13" s="384">
        <v>1444872</v>
      </c>
      <c r="H13" s="390"/>
    </row>
    <row r="14" spans="1:10" ht="21.75" customHeight="1" thickBot="1">
      <c r="A14" s="387" t="s">
        <v>14</v>
      </c>
      <c r="B14" s="388">
        <v>10650154</v>
      </c>
      <c r="C14" s="384">
        <v>4924369</v>
      </c>
      <c r="D14" s="389">
        <v>3547561</v>
      </c>
      <c r="E14" s="384">
        <v>1102858</v>
      </c>
      <c r="F14" s="389">
        <v>273950</v>
      </c>
      <c r="G14" s="384">
        <v>5725785</v>
      </c>
      <c r="H14" s="390"/>
    </row>
    <row r="15" spans="1:10" ht="21.75" customHeight="1" thickBot="1">
      <c r="A15" s="387" t="s">
        <v>33</v>
      </c>
      <c r="B15" s="388">
        <v>3670305</v>
      </c>
      <c r="C15" s="384">
        <v>1824980</v>
      </c>
      <c r="D15" s="389">
        <v>1268076</v>
      </c>
      <c r="E15" s="384">
        <v>442541</v>
      </c>
      <c r="F15" s="389">
        <v>114363</v>
      </c>
      <c r="G15" s="384">
        <v>1845325</v>
      </c>
      <c r="H15" s="390"/>
    </row>
    <row r="16" spans="1:10" ht="21.75" customHeight="1" thickBot="1">
      <c r="A16" s="387" t="s">
        <v>122</v>
      </c>
      <c r="B16" s="388">
        <v>1278238</v>
      </c>
      <c r="C16" s="384">
        <v>639619</v>
      </c>
      <c r="D16" s="389">
        <v>545758</v>
      </c>
      <c r="E16" s="384">
        <v>53962</v>
      </c>
      <c r="F16" s="389">
        <v>39899</v>
      </c>
      <c r="G16" s="384">
        <v>638619</v>
      </c>
      <c r="H16" s="390"/>
    </row>
    <row r="17" spans="1:8" ht="21.75" customHeight="1" thickBot="1">
      <c r="A17" s="387" t="s">
        <v>16</v>
      </c>
      <c r="B17" s="388">
        <v>4030536</v>
      </c>
      <c r="C17" s="384">
        <v>1804403</v>
      </c>
      <c r="D17" s="389">
        <v>1472267</v>
      </c>
      <c r="E17" s="384">
        <v>211959</v>
      </c>
      <c r="F17" s="389">
        <v>120177</v>
      </c>
      <c r="G17" s="384">
        <v>2226133</v>
      </c>
      <c r="H17" s="390"/>
    </row>
    <row r="18" spans="1:8" ht="21.75" customHeight="1" thickBot="1">
      <c r="A18" s="387" t="s">
        <v>469</v>
      </c>
      <c r="B18" s="388">
        <v>17759610</v>
      </c>
      <c r="C18" s="384">
        <v>8475926</v>
      </c>
      <c r="D18" s="389">
        <v>5067418</v>
      </c>
      <c r="E18" s="384">
        <v>2810570</v>
      </c>
      <c r="F18" s="389">
        <v>597938</v>
      </c>
      <c r="G18" s="384">
        <v>9283684</v>
      </c>
      <c r="H18" s="390"/>
    </row>
    <row r="19" spans="1:8" ht="21.75" customHeight="1" thickBot="1">
      <c r="A19" s="391" t="s">
        <v>470</v>
      </c>
      <c r="B19" s="388">
        <v>2703807</v>
      </c>
      <c r="C19" s="384">
        <v>1236736</v>
      </c>
      <c r="D19" s="389">
        <v>922396</v>
      </c>
      <c r="E19" s="384">
        <v>250446</v>
      </c>
      <c r="F19" s="389">
        <v>63894</v>
      </c>
      <c r="G19" s="384">
        <v>1467071</v>
      </c>
      <c r="H19" s="390"/>
    </row>
    <row r="20" spans="1:8" ht="21.75" customHeight="1" thickBot="1">
      <c r="A20" s="387" t="s">
        <v>215</v>
      </c>
      <c r="B20" s="388">
        <v>1594663</v>
      </c>
      <c r="C20" s="384">
        <v>603992</v>
      </c>
      <c r="D20" s="389">
        <v>506410</v>
      </c>
      <c r="E20" s="384">
        <v>59419</v>
      </c>
      <c r="F20" s="389">
        <v>38163</v>
      </c>
      <c r="G20" s="384">
        <v>990671</v>
      </c>
      <c r="H20" s="390"/>
    </row>
    <row r="21" spans="1:8" ht="21.75" customHeight="1" thickBot="1">
      <c r="A21" s="387" t="s">
        <v>471</v>
      </c>
      <c r="B21" s="388">
        <v>6778673</v>
      </c>
      <c r="C21" s="384">
        <v>3110301</v>
      </c>
      <c r="D21" s="389">
        <v>2195231</v>
      </c>
      <c r="E21" s="384">
        <v>747239</v>
      </c>
      <c r="F21" s="389">
        <v>167831</v>
      </c>
      <c r="G21" s="384">
        <v>3668372</v>
      </c>
      <c r="H21" s="390"/>
    </row>
    <row r="22" spans="1:8" ht="21.75" customHeight="1" thickBot="1">
      <c r="A22" s="387" t="s">
        <v>217</v>
      </c>
      <c r="B22" s="388">
        <v>1860709</v>
      </c>
      <c r="C22" s="384">
        <v>842893</v>
      </c>
      <c r="D22" s="389">
        <v>652400</v>
      </c>
      <c r="E22" s="384">
        <v>120479</v>
      </c>
      <c r="F22" s="389">
        <v>70014</v>
      </c>
      <c r="G22" s="384">
        <v>1017816</v>
      </c>
      <c r="H22" s="390"/>
    </row>
    <row r="23" spans="1:8" ht="21.75" customHeight="1" thickBot="1">
      <c r="A23" s="387" t="s">
        <v>17</v>
      </c>
      <c r="B23" s="388">
        <v>12661758</v>
      </c>
      <c r="C23" s="384">
        <v>5696973</v>
      </c>
      <c r="D23" s="389">
        <v>4922743</v>
      </c>
      <c r="E23" s="384">
        <v>616331</v>
      </c>
      <c r="F23" s="389">
        <v>157899</v>
      </c>
      <c r="G23" s="384">
        <v>6964785</v>
      </c>
      <c r="H23" s="390"/>
    </row>
    <row r="24" spans="1:8" ht="21.75" customHeight="1" thickBot="1">
      <c r="A24" s="387" t="s">
        <v>18</v>
      </c>
      <c r="B24" s="388">
        <v>2212475</v>
      </c>
      <c r="C24" s="384">
        <v>1046427</v>
      </c>
      <c r="D24" s="389">
        <v>847176</v>
      </c>
      <c r="E24" s="384">
        <v>139543</v>
      </c>
      <c r="F24" s="389">
        <v>59708</v>
      </c>
      <c r="G24" s="384">
        <v>1166048</v>
      </c>
      <c r="H24" s="390"/>
    </row>
    <row r="25" spans="1:8" ht="21.75" customHeight="1" thickBot="1">
      <c r="A25" s="387" t="s">
        <v>19</v>
      </c>
      <c r="B25" s="388">
        <v>3160575</v>
      </c>
      <c r="C25" s="384">
        <v>1425640</v>
      </c>
      <c r="D25" s="389">
        <v>1271890</v>
      </c>
      <c r="E25" s="384">
        <v>114836</v>
      </c>
      <c r="F25" s="389">
        <v>38914</v>
      </c>
      <c r="G25" s="384">
        <v>1734935</v>
      </c>
      <c r="H25" s="390"/>
    </row>
    <row r="26" spans="1:8" ht="21.75" customHeight="1" thickBot="1">
      <c r="A26" s="392" t="s">
        <v>124</v>
      </c>
      <c r="B26" s="388">
        <v>3429398</v>
      </c>
      <c r="C26" s="384">
        <v>1561526</v>
      </c>
      <c r="D26" s="389">
        <v>1311600</v>
      </c>
      <c r="E26" s="384">
        <v>195766</v>
      </c>
      <c r="F26" s="389">
        <v>54160</v>
      </c>
      <c r="G26" s="384">
        <v>1867872</v>
      </c>
      <c r="H26" s="390"/>
    </row>
    <row r="27" spans="1:8" ht="21.75" customHeight="1" thickBot="1">
      <c r="A27" s="387" t="s">
        <v>20</v>
      </c>
      <c r="B27" s="388">
        <v>4363329</v>
      </c>
      <c r="C27" s="384">
        <v>1902608</v>
      </c>
      <c r="D27" s="389">
        <v>1255544</v>
      </c>
      <c r="E27" s="384">
        <v>455935</v>
      </c>
      <c r="F27" s="389">
        <v>191129</v>
      </c>
      <c r="G27" s="384">
        <v>2460721</v>
      </c>
      <c r="H27" s="390"/>
    </row>
    <row r="28" spans="1:8" ht="21.75" customHeight="1" thickBot="1">
      <c r="A28" s="387" t="s">
        <v>128</v>
      </c>
      <c r="B28" s="388">
        <v>3485095</v>
      </c>
      <c r="C28" s="384">
        <v>1557925</v>
      </c>
      <c r="D28" s="389">
        <v>1265610</v>
      </c>
      <c r="E28" s="384">
        <v>209191</v>
      </c>
      <c r="F28" s="389">
        <v>83124</v>
      </c>
      <c r="G28" s="384">
        <v>1927170</v>
      </c>
      <c r="H28" s="390"/>
    </row>
    <row r="29" spans="1:8" ht="21.75" customHeight="1" thickBot="1">
      <c r="A29" s="387" t="s">
        <v>22</v>
      </c>
      <c r="B29" s="388">
        <v>2396147</v>
      </c>
      <c r="C29" s="384">
        <v>1082226</v>
      </c>
      <c r="D29" s="389">
        <v>960145</v>
      </c>
      <c r="E29" s="384">
        <v>107661</v>
      </c>
      <c r="F29" s="389">
        <v>14420</v>
      </c>
      <c r="G29" s="384">
        <v>1313921</v>
      </c>
      <c r="H29" s="390"/>
    </row>
    <row r="30" spans="1:8" ht="21.75" customHeight="1" thickBot="1">
      <c r="A30" s="387" t="s">
        <v>472</v>
      </c>
      <c r="B30" s="388">
        <v>1006096</v>
      </c>
      <c r="C30" s="384">
        <v>433768</v>
      </c>
      <c r="D30" s="389">
        <v>282122</v>
      </c>
      <c r="E30" s="384">
        <v>123720</v>
      </c>
      <c r="F30" s="389">
        <v>27926</v>
      </c>
      <c r="G30" s="384">
        <v>572328</v>
      </c>
      <c r="H30" s="390"/>
    </row>
    <row r="31" spans="1:8" ht="21.75" customHeight="1" thickBot="1">
      <c r="A31" s="387" t="s">
        <v>129</v>
      </c>
      <c r="B31" s="388">
        <v>2563903</v>
      </c>
      <c r="C31" s="384">
        <v>1176766</v>
      </c>
      <c r="D31" s="389">
        <v>986153</v>
      </c>
      <c r="E31" s="384">
        <v>138193</v>
      </c>
      <c r="F31" s="389">
        <v>52420</v>
      </c>
      <c r="G31" s="384">
        <v>1387137</v>
      </c>
      <c r="H31" s="390"/>
    </row>
    <row r="32" spans="1:8" ht="21.75" customHeight="1" thickBot="1">
      <c r="A32" s="387" t="s">
        <v>130</v>
      </c>
      <c r="B32" s="388">
        <v>4258976</v>
      </c>
      <c r="C32" s="384">
        <v>2068020</v>
      </c>
      <c r="D32" s="389">
        <v>1516041</v>
      </c>
      <c r="E32" s="384">
        <v>427239</v>
      </c>
      <c r="F32" s="389">
        <v>124740</v>
      </c>
      <c r="G32" s="384">
        <v>2190956</v>
      </c>
      <c r="H32" s="390"/>
    </row>
    <row r="33" spans="1:8" ht="21.75" customHeight="1" thickBot="1">
      <c r="A33" s="387" t="s">
        <v>131</v>
      </c>
      <c r="B33" s="388">
        <v>3124865</v>
      </c>
      <c r="C33" s="384">
        <v>1544592</v>
      </c>
      <c r="D33" s="389">
        <v>1241948</v>
      </c>
      <c r="E33" s="384">
        <v>250088</v>
      </c>
      <c r="F33" s="389">
        <v>52556</v>
      </c>
      <c r="G33" s="384">
        <v>1580273</v>
      </c>
      <c r="H33" s="390"/>
    </row>
    <row r="34" spans="1:8" ht="21.75" customHeight="1" thickBot="1">
      <c r="A34" s="393" t="s">
        <v>473</v>
      </c>
      <c r="B34" s="388">
        <v>1931557</v>
      </c>
      <c r="C34" s="384">
        <v>898665</v>
      </c>
      <c r="D34" s="389">
        <v>697936</v>
      </c>
      <c r="E34" s="384">
        <v>126943</v>
      </c>
      <c r="F34" s="389">
        <v>73786</v>
      </c>
      <c r="G34" s="384">
        <v>1032892</v>
      </c>
      <c r="H34" s="390"/>
    </row>
    <row r="35" spans="1:8" ht="21.75" customHeight="1" thickBot="1">
      <c r="A35" s="387" t="s">
        <v>132</v>
      </c>
      <c r="B35" s="388">
        <v>3142942</v>
      </c>
      <c r="C35" s="384">
        <v>1506368</v>
      </c>
      <c r="D35" s="389">
        <v>1253323</v>
      </c>
      <c r="E35" s="384">
        <v>148570</v>
      </c>
      <c r="F35" s="389">
        <v>104475</v>
      </c>
      <c r="G35" s="384">
        <v>1636574</v>
      </c>
      <c r="H35" s="390"/>
    </row>
    <row r="36" spans="1:8" ht="21.75" customHeight="1" thickBot="1">
      <c r="A36" s="387" t="s">
        <v>133</v>
      </c>
      <c r="B36" s="388">
        <v>3675633</v>
      </c>
      <c r="C36" s="384">
        <v>1782440</v>
      </c>
      <c r="D36" s="389">
        <v>1309874</v>
      </c>
      <c r="E36" s="384">
        <v>357358</v>
      </c>
      <c r="F36" s="389">
        <v>115208</v>
      </c>
      <c r="G36" s="384">
        <v>1893193</v>
      </c>
      <c r="H36" s="390"/>
    </row>
    <row r="37" spans="1:8" ht="21.75" customHeight="1" thickBot="1">
      <c r="A37" s="387" t="s">
        <v>24</v>
      </c>
      <c r="B37" s="388">
        <v>5321933</v>
      </c>
      <c r="C37" s="384">
        <v>2537729</v>
      </c>
      <c r="D37" s="389">
        <v>2294743</v>
      </c>
      <c r="E37" s="384">
        <v>193523</v>
      </c>
      <c r="F37" s="389">
        <v>49463</v>
      </c>
      <c r="G37" s="384">
        <v>2784204</v>
      </c>
      <c r="H37" s="390"/>
    </row>
    <row r="38" spans="1:8" ht="21.75" customHeight="1" thickBot="1">
      <c r="A38" s="387" t="s">
        <v>25</v>
      </c>
      <c r="B38" s="388">
        <v>4338016</v>
      </c>
      <c r="C38" s="384">
        <v>2109842</v>
      </c>
      <c r="D38" s="389">
        <v>1392442</v>
      </c>
      <c r="E38" s="384">
        <v>553748</v>
      </c>
      <c r="F38" s="389">
        <v>163652</v>
      </c>
      <c r="G38" s="384">
        <v>2228174</v>
      </c>
      <c r="H38" s="390"/>
    </row>
    <row r="39" spans="1:8" ht="21.75" customHeight="1" thickBot="1">
      <c r="A39" s="387" t="s">
        <v>134</v>
      </c>
      <c r="B39" s="388">
        <v>4972858</v>
      </c>
      <c r="C39" s="384">
        <v>2181163</v>
      </c>
      <c r="D39" s="389">
        <v>1818860</v>
      </c>
      <c r="E39" s="384">
        <v>317944</v>
      </c>
      <c r="F39" s="389">
        <v>44359</v>
      </c>
      <c r="G39" s="384">
        <v>2791695</v>
      </c>
      <c r="H39" s="390"/>
    </row>
    <row r="40" spans="1:8" ht="21.75" customHeight="1" thickBot="1">
      <c r="A40" s="387" t="s">
        <v>26</v>
      </c>
      <c r="B40" s="388">
        <v>1612324</v>
      </c>
      <c r="C40" s="384">
        <v>724564</v>
      </c>
      <c r="D40" s="389">
        <v>501339</v>
      </c>
      <c r="E40" s="384">
        <v>158480</v>
      </c>
      <c r="F40" s="389">
        <v>64745</v>
      </c>
      <c r="G40" s="384">
        <v>887760</v>
      </c>
      <c r="H40" s="390"/>
    </row>
    <row r="41" spans="1:8" ht="21.75" customHeight="1" thickBot="1">
      <c r="A41" s="387" t="s">
        <v>27</v>
      </c>
      <c r="B41" s="388">
        <v>3491683</v>
      </c>
      <c r="C41" s="384">
        <v>1584809</v>
      </c>
      <c r="D41" s="389">
        <v>1292307</v>
      </c>
      <c r="E41" s="384">
        <v>268337</v>
      </c>
      <c r="F41" s="389">
        <v>24165</v>
      </c>
      <c r="G41" s="384">
        <v>1906874</v>
      </c>
      <c r="H41" s="390"/>
    </row>
    <row r="42" spans="1:8" ht="21.75" customHeight="1" thickBot="1">
      <c r="A42" s="387" t="s">
        <v>135</v>
      </c>
      <c r="B42" s="394">
        <v>3772617</v>
      </c>
      <c r="C42" s="395">
        <v>1804755</v>
      </c>
      <c r="D42" s="396">
        <v>1379864</v>
      </c>
      <c r="E42" s="395">
        <v>333769</v>
      </c>
      <c r="F42" s="396">
        <v>91122</v>
      </c>
      <c r="G42" s="395">
        <v>1967862</v>
      </c>
      <c r="H42" s="390"/>
    </row>
    <row r="43" spans="1:8" ht="18" customHeight="1">
      <c r="A43" s="397"/>
      <c r="B43" s="398"/>
      <c r="C43" s="399"/>
      <c r="D43" s="348"/>
      <c r="E43" s="348"/>
      <c r="F43" s="348"/>
      <c r="G43" s="400"/>
      <c r="H43" s="390"/>
    </row>
    <row r="44" spans="1:8" ht="41.25" customHeight="1">
      <c r="A44" s="401"/>
      <c r="B44" s="402"/>
      <c r="C44" s="402"/>
      <c r="D44" s="402"/>
      <c r="E44" s="402"/>
      <c r="F44" s="401"/>
      <c r="G44" s="399"/>
    </row>
    <row r="45" spans="1:8" ht="18" customHeight="1">
      <c r="G45" s="401"/>
    </row>
  </sheetData>
  <mergeCells count="5">
    <mergeCell ref="A1:G1"/>
    <mergeCell ref="A2:A3"/>
    <mergeCell ref="B2:B3"/>
    <mergeCell ref="C2:F2"/>
    <mergeCell ref="G2:G3"/>
  </mergeCells>
  <printOptions horizontalCentered="1" verticalCentered="1"/>
  <pageMargins left="0.15748031496062992" right="0.55118110236220474" top="0.78740157480314965" bottom="0.39370078740157483" header="0.51181102362204722" footer="0.51181102362204722"/>
  <pageSetup paperSize="9" scale="8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1D789-7FF1-47E8-9791-C8AEC6A64465}">
  <sheetPr>
    <tabColor indexed="24"/>
    <pageSetUpPr fitToPage="1"/>
  </sheetPr>
  <dimension ref="A1:L45"/>
  <sheetViews>
    <sheetView rightToLeft="1" view="pageBreakPreview" zoomScale="60" workbookViewId="0">
      <selection sqref="A1:F1"/>
    </sheetView>
  </sheetViews>
  <sheetFormatPr defaultRowHeight="18.75"/>
  <cols>
    <col min="1" max="1" width="20.28515625" style="33" bestFit="1" customWidth="1"/>
    <col min="2" max="2" width="17.140625" style="30" customWidth="1"/>
    <col min="3" max="3" width="15.140625" style="30" customWidth="1"/>
    <col min="4" max="4" width="15.7109375" style="30" customWidth="1"/>
    <col min="5" max="5" width="16.85546875" style="30" customWidth="1"/>
    <col min="6" max="6" width="14" style="30" customWidth="1"/>
    <col min="7" max="248" width="9.140625" style="30"/>
    <col min="249" max="249" width="19.140625" style="30" customWidth="1"/>
    <col min="250" max="250" width="16.85546875" style="30" customWidth="1"/>
    <col min="251" max="251" width="13.42578125" style="30" customWidth="1"/>
    <col min="252" max="252" width="15" style="30" customWidth="1"/>
    <col min="253" max="253" width="15.140625" style="30" customWidth="1"/>
    <col min="254" max="254" width="12.85546875" style="30" customWidth="1"/>
    <col min="255" max="255" width="9.140625" style="30"/>
    <col min="256" max="256" width="20.28515625" style="30" bestFit="1" customWidth="1"/>
    <col min="257" max="257" width="17.140625" style="30" customWidth="1"/>
    <col min="258" max="258" width="15.140625" style="30" customWidth="1"/>
    <col min="259" max="259" width="15.7109375" style="30" customWidth="1"/>
    <col min="260" max="260" width="16.85546875" style="30" customWidth="1"/>
    <col min="261" max="261" width="14" style="30" customWidth="1"/>
    <col min="262" max="504" width="9.140625" style="30"/>
    <col min="505" max="505" width="19.140625" style="30" customWidth="1"/>
    <col min="506" max="506" width="16.85546875" style="30" customWidth="1"/>
    <col min="507" max="507" width="13.42578125" style="30" customWidth="1"/>
    <col min="508" max="508" width="15" style="30" customWidth="1"/>
    <col min="509" max="509" width="15.140625" style="30" customWidth="1"/>
    <col min="510" max="510" width="12.85546875" style="30" customWidth="1"/>
    <col min="511" max="511" width="9.140625" style="30"/>
    <col min="512" max="512" width="20.28515625" style="30" bestFit="1" customWidth="1"/>
    <col min="513" max="513" width="17.140625" style="30" customWidth="1"/>
    <col min="514" max="514" width="15.140625" style="30" customWidth="1"/>
    <col min="515" max="515" width="15.7109375" style="30" customWidth="1"/>
    <col min="516" max="516" width="16.85546875" style="30" customWidth="1"/>
    <col min="517" max="517" width="14" style="30" customWidth="1"/>
    <col min="518" max="760" width="9.140625" style="30"/>
    <col min="761" max="761" width="19.140625" style="30" customWidth="1"/>
    <col min="762" max="762" width="16.85546875" style="30" customWidth="1"/>
    <col min="763" max="763" width="13.42578125" style="30" customWidth="1"/>
    <col min="764" max="764" width="15" style="30" customWidth="1"/>
    <col min="765" max="765" width="15.140625" style="30" customWidth="1"/>
    <col min="766" max="766" width="12.85546875" style="30" customWidth="1"/>
    <col min="767" max="767" width="9.140625" style="30"/>
    <col min="768" max="768" width="20.28515625" style="30" bestFit="1" customWidth="1"/>
    <col min="769" max="769" width="17.140625" style="30" customWidth="1"/>
    <col min="770" max="770" width="15.140625" style="30" customWidth="1"/>
    <col min="771" max="771" width="15.7109375" style="30" customWidth="1"/>
    <col min="772" max="772" width="16.85546875" style="30" customWidth="1"/>
    <col min="773" max="773" width="14" style="30" customWidth="1"/>
    <col min="774" max="1016" width="9.140625" style="30"/>
    <col min="1017" max="1017" width="19.140625" style="30" customWidth="1"/>
    <col min="1018" max="1018" width="16.85546875" style="30" customWidth="1"/>
    <col min="1019" max="1019" width="13.42578125" style="30" customWidth="1"/>
    <col min="1020" max="1020" width="15" style="30" customWidth="1"/>
    <col min="1021" max="1021" width="15.140625" style="30" customWidth="1"/>
    <col min="1022" max="1022" width="12.85546875" style="30" customWidth="1"/>
    <col min="1023" max="1023" width="9.140625" style="30"/>
    <col min="1024" max="1024" width="20.28515625" style="30" bestFit="1" customWidth="1"/>
    <col min="1025" max="1025" width="17.140625" style="30" customWidth="1"/>
    <col min="1026" max="1026" width="15.140625" style="30" customWidth="1"/>
    <col min="1027" max="1027" width="15.7109375" style="30" customWidth="1"/>
    <col min="1028" max="1028" width="16.85546875" style="30" customWidth="1"/>
    <col min="1029" max="1029" width="14" style="30" customWidth="1"/>
    <col min="1030" max="1272" width="9.140625" style="30"/>
    <col min="1273" max="1273" width="19.140625" style="30" customWidth="1"/>
    <col min="1274" max="1274" width="16.85546875" style="30" customWidth="1"/>
    <col min="1275" max="1275" width="13.42578125" style="30" customWidth="1"/>
    <col min="1276" max="1276" width="15" style="30" customWidth="1"/>
    <col min="1277" max="1277" width="15.140625" style="30" customWidth="1"/>
    <col min="1278" max="1278" width="12.85546875" style="30" customWidth="1"/>
    <col min="1279" max="1279" width="9.140625" style="30"/>
    <col min="1280" max="1280" width="20.28515625" style="30" bestFit="1" customWidth="1"/>
    <col min="1281" max="1281" width="17.140625" style="30" customWidth="1"/>
    <col min="1282" max="1282" width="15.140625" style="30" customWidth="1"/>
    <col min="1283" max="1283" width="15.7109375" style="30" customWidth="1"/>
    <col min="1284" max="1284" width="16.85546875" style="30" customWidth="1"/>
    <col min="1285" max="1285" width="14" style="30" customWidth="1"/>
    <col min="1286" max="1528" width="9.140625" style="30"/>
    <col min="1529" max="1529" width="19.140625" style="30" customWidth="1"/>
    <col min="1530" max="1530" width="16.85546875" style="30" customWidth="1"/>
    <col min="1531" max="1531" width="13.42578125" style="30" customWidth="1"/>
    <col min="1532" max="1532" width="15" style="30" customWidth="1"/>
    <col min="1533" max="1533" width="15.140625" style="30" customWidth="1"/>
    <col min="1534" max="1534" width="12.85546875" style="30" customWidth="1"/>
    <col min="1535" max="1535" width="9.140625" style="30"/>
    <col min="1536" max="1536" width="20.28515625" style="30" bestFit="1" customWidth="1"/>
    <col min="1537" max="1537" width="17.140625" style="30" customWidth="1"/>
    <col min="1538" max="1538" width="15.140625" style="30" customWidth="1"/>
    <col min="1539" max="1539" width="15.7109375" style="30" customWidth="1"/>
    <col min="1540" max="1540" width="16.85546875" style="30" customWidth="1"/>
    <col min="1541" max="1541" width="14" style="30" customWidth="1"/>
    <col min="1542" max="1784" width="9.140625" style="30"/>
    <col min="1785" max="1785" width="19.140625" style="30" customWidth="1"/>
    <col min="1786" max="1786" width="16.85546875" style="30" customWidth="1"/>
    <col min="1787" max="1787" width="13.42578125" style="30" customWidth="1"/>
    <col min="1788" max="1788" width="15" style="30" customWidth="1"/>
    <col min="1789" max="1789" width="15.140625" style="30" customWidth="1"/>
    <col min="1790" max="1790" width="12.85546875" style="30" customWidth="1"/>
    <col min="1791" max="1791" width="9.140625" style="30"/>
    <col min="1792" max="1792" width="20.28515625" style="30" bestFit="1" customWidth="1"/>
    <col min="1793" max="1793" width="17.140625" style="30" customWidth="1"/>
    <col min="1794" max="1794" width="15.140625" style="30" customWidth="1"/>
    <col min="1795" max="1795" width="15.7109375" style="30" customWidth="1"/>
    <col min="1796" max="1796" width="16.85546875" style="30" customWidth="1"/>
    <col min="1797" max="1797" width="14" style="30" customWidth="1"/>
    <col min="1798" max="2040" width="9.140625" style="30"/>
    <col min="2041" max="2041" width="19.140625" style="30" customWidth="1"/>
    <col min="2042" max="2042" width="16.85546875" style="30" customWidth="1"/>
    <col min="2043" max="2043" width="13.42578125" style="30" customWidth="1"/>
    <col min="2044" max="2044" width="15" style="30" customWidth="1"/>
    <col min="2045" max="2045" width="15.140625" style="30" customWidth="1"/>
    <col min="2046" max="2046" width="12.85546875" style="30" customWidth="1"/>
    <col min="2047" max="2047" width="9.140625" style="30"/>
    <col min="2048" max="2048" width="20.28515625" style="30" bestFit="1" customWidth="1"/>
    <col min="2049" max="2049" width="17.140625" style="30" customWidth="1"/>
    <col min="2050" max="2050" width="15.140625" style="30" customWidth="1"/>
    <col min="2051" max="2051" width="15.7109375" style="30" customWidth="1"/>
    <col min="2052" max="2052" width="16.85546875" style="30" customWidth="1"/>
    <col min="2053" max="2053" width="14" style="30" customWidth="1"/>
    <col min="2054" max="2296" width="9.140625" style="30"/>
    <col min="2297" max="2297" width="19.140625" style="30" customWidth="1"/>
    <col min="2298" max="2298" width="16.85546875" style="30" customWidth="1"/>
    <col min="2299" max="2299" width="13.42578125" style="30" customWidth="1"/>
    <col min="2300" max="2300" width="15" style="30" customWidth="1"/>
    <col min="2301" max="2301" width="15.140625" style="30" customWidth="1"/>
    <col min="2302" max="2302" width="12.85546875" style="30" customWidth="1"/>
    <col min="2303" max="2303" width="9.140625" style="30"/>
    <col min="2304" max="2304" width="20.28515625" style="30" bestFit="1" customWidth="1"/>
    <col min="2305" max="2305" width="17.140625" style="30" customWidth="1"/>
    <col min="2306" max="2306" width="15.140625" style="30" customWidth="1"/>
    <col min="2307" max="2307" width="15.7109375" style="30" customWidth="1"/>
    <col min="2308" max="2308" width="16.85546875" style="30" customWidth="1"/>
    <col min="2309" max="2309" width="14" style="30" customWidth="1"/>
    <col min="2310" max="2552" width="9.140625" style="30"/>
    <col min="2553" max="2553" width="19.140625" style="30" customWidth="1"/>
    <col min="2554" max="2554" width="16.85546875" style="30" customWidth="1"/>
    <col min="2555" max="2555" width="13.42578125" style="30" customWidth="1"/>
    <col min="2556" max="2556" width="15" style="30" customWidth="1"/>
    <col min="2557" max="2557" width="15.140625" style="30" customWidth="1"/>
    <col min="2558" max="2558" width="12.85546875" style="30" customWidth="1"/>
    <col min="2559" max="2559" width="9.140625" style="30"/>
    <col min="2560" max="2560" width="20.28515625" style="30" bestFit="1" customWidth="1"/>
    <col min="2561" max="2561" width="17.140625" style="30" customWidth="1"/>
    <col min="2562" max="2562" width="15.140625" style="30" customWidth="1"/>
    <col min="2563" max="2563" width="15.7109375" style="30" customWidth="1"/>
    <col min="2564" max="2564" width="16.85546875" style="30" customWidth="1"/>
    <col min="2565" max="2565" width="14" style="30" customWidth="1"/>
    <col min="2566" max="2808" width="9.140625" style="30"/>
    <col min="2809" max="2809" width="19.140625" style="30" customWidth="1"/>
    <col min="2810" max="2810" width="16.85546875" style="30" customWidth="1"/>
    <col min="2811" max="2811" width="13.42578125" style="30" customWidth="1"/>
    <col min="2812" max="2812" width="15" style="30" customWidth="1"/>
    <col min="2813" max="2813" width="15.140625" style="30" customWidth="1"/>
    <col min="2814" max="2814" width="12.85546875" style="30" customWidth="1"/>
    <col min="2815" max="2815" width="9.140625" style="30"/>
    <col min="2816" max="2816" width="20.28515625" style="30" bestFit="1" customWidth="1"/>
    <col min="2817" max="2817" width="17.140625" style="30" customWidth="1"/>
    <col min="2818" max="2818" width="15.140625" style="30" customWidth="1"/>
    <col min="2819" max="2819" width="15.7109375" style="30" customWidth="1"/>
    <col min="2820" max="2820" width="16.85546875" style="30" customWidth="1"/>
    <col min="2821" max="2821" width="14" style="30" customWidth="1"/>
    <col min="2822" max="3064" width="9.140625" style="30"/>
    <col min="3065" max="3065" width="19.140625" style="30" customWidth="1"/>
    <col min="3066" max="3066" width="16.85546875" style="30" customWidth="1"/>
    <col min="3067" max="3067" width="13.42578125" style="30" customWidth="1"/>
    <col min="3068" max="3068" width="15" style="30" customWidth="1"/>
    <col min="3069" max="3069" width="15.140625" style="30" customWidth="1"/>
    <col min="3070" max="3070" width="12.85546875" style="30" customWidth="1"/>
    <col min="3071" max="3071" width="9.140625" style="30"/>
    <col min="3072" max="3072" width="20.28515625" style="30" bestFit="1" customWidth="1"/>
    <col min="3073" max="3073" width="17.140625" style="30" customWidth="1"/>
    <col min="3074" max="3074" width="15.140625" style="30" customWidth="1"/>
    <col min="3075" max="3075" width="15.7109375" style="30" customWidth="1"/>
    <col min="3076" max="3076" width="16.85546875" style="30" customWidth="1"/>
    <col min="3077" max="3077" width="14" style="30" customWidth="1"/>
    <col min="3078" max="3320" width="9.140625" style="30"/>
    <col min="3321" max="3321" width="19.140625" style="30" customWidth="1"/>
    <col min="3322" max="3322" width="16.85546875" style="30" customWidth="1"/>
    <col min="3323" max="3323" width="13.42578125" style="30" customWidth="1"/>
    <col min="3324" max="3324" width="15" style="30" customWidth="1"/>
    <col min="3325" max="3325" width="15.140625" style="30" customWidth="1"/>
    <col min="3326" max="3326" width="12.85546875" style="30" customWidth="1"/>
    <col min="3327" max="3327" width="9.140625" style="30"/>
    <col min="3328" max="3328" width="20.28515625" style="30" bestFit="1" customWidth="1"/>
    <col min="3329" max="3329" width="17.140625" style="30" customWidth="1"/>
    <col min="3330" max="3330" width="15.140625" style="30" customWidth="1"/>
    <col min="3331" max="3331" width="15.7109375" style="30" customWidth="1"/>
    <col min="3332" max="3332" width="16.85546875" style="30" customWidth="1"/>
    <col min="3333" max="3333" width="14" style="30" customWidth="1"/>
    <col min="3334" max="3576" width="9.140625" style="30"/>
    <col min="3577" max="3577" width="19.140625" style="30" customWidth="1"/>
    <col min="3578" max="3578" width="16.85546875" style="30" customWidth="1"/>
    <col min="3579" max="3579" width="13.42578125" style="30" customWidth="1"/>
    <col min="3580" max="3580" width="15" style="30" customWidth="1"/>
    <col min="3581" max="3581" width="15.140625" style="30" customWidth="1"/>
    <col min="3582" max="3582" width="12.85546875" style="30" customWidth="1"/>
    <col min="3583" max="3583" width="9.140625" style="30"/>
    <col min="3584" max="3584" width="20.28515625" style="30" bestFit="1" customWidth="1"/>
    <col min="3585" max="3585" width="17.140625" style="30" customWidth="1"/>
    <col min="3586" max="3586" width="15.140625" style="30" customWidth="1"/>
    <col min="3587" max="3587" width="15.7109375" style="30" customWidth="1"/>
    <col min="3588" max="3588" width="16.85546875" style="30" customWidth="1"/>
    <col min="3589" max="3589" width="14" style="30" customWidth="1"/>
    <col min="3590" max="3832" width="9.140625" style="30"/>
    <col min="3833" max="3833" width="19.140625" style="30" customWidth="1"/>
    <col min="3834" max="3834" width="16.85546875" style="30" customWidth="1"/>
    <col min="3835" max="3835" width="13.42578125" style="30" customWidth="1"/>
    <col min="3836" max="3836" width="15" style="30" customWidth="1"/>
    <col min="3837" max="3837" width="15.140625" style="30" customWidth="1"/>
    <col min="3838" max="3838" width="12.85546875" style="30" customWidth="1"/>
    <col min="3839" max="3839" width="9.140625" style="30"/>
    <col min="3840" max="3840" width="20.28515625" style="30" bestFit="1" customWidth="1"/>
    <col min="3841" max="3841" width="17.140625" style="30" customWidth="1"/>
    <col min="3842" max="3842" width="15.140625" style="30" customWidth="1"/>
    <col min="3843" max="3843" width="15.7109375" style="30" customWidth="1"/>
    <col min="3844" max="3844" width="16.85546875" style="30" customWidth="1"/>
    <col min="3845" max="3845" width="14" style="30" customWidth="1"/>
    <col min="3846" max="4088" width="9.140625" style="30"/>
    <col min="4089" max="4089" width="19.140625" style="30" customWidth="1"/>
    <col min="4090" max="4090" width="16.85546875" style="30" customWidth="1"/>
    <col min="4091" max="4091" width="13.42578125" style="30" customWidth="1"/>
    <col min="4092" max="4092" width="15" style="30" customWidth="1"/>
    <col min="4093" max="4093" width="15.140625" style="30" customWidth="1"/>
    <col min="4094" max="4094" width="12.85546875" style="30" customWidth="1"/>
    <col min="4095" max="4095" width="9.140625" style="30"/>
    <col min="4096" max="4096" width="20.28515625" style="30" bestFit="1" customWidth="1"/>
    <col min="4097" max="4097" width="17.140625" style="30" customWidth="1"/>
    <col min="4098" max="4098" width="15.140625" style="30" customWidth="1"/>
    <col min="4099" max="4099" width="15.7109375" style="30" customWidth="1"/>
    <col min="4100" max="4100" width="16.85546875" style="30" customWidth="1"/>
    <col min="4101" max="4101" width="14" style="30" customWidth="1"/>
    <col min="4102" max="4344" width="9.140625" style="30"/>
    <col min="4345" max="4345" width="19.140625" style="30" customWidth="1"/>
    <col min="4346" max="4346" width="16.85546875" style="30" customWidth="1"/>
    <col min="4347" max="4347" width="13.42578125" style="30" customWidth="1"/>
    <col min="4348" max="4348" width="15" style="30" customWidth="1"/>
    <col min="4349" max="4349" width="15.140625" style="30" customWidth="1"/>
    <col min="4350" max="4350" width="12.85546875" style="30" customWidth="1"/>
    <col min="4351" max="4351" width="9.140625" style="30"/>
    <col min="4352" max="4352" width="20.28515625" style="30" bestFit="1" customWidth="1"/>
    <col min="4353" max="4353" width="17.140625" style="30" customWidth="1"/>
    <col min="4354" max="4354" width="15.140625" style="30" customWidth="1"/>
    <col min="4355" max="4355" width="15.7109375" style="30" customWidth="1"/>
    <col min="4356" max="4356" width="16.85546875" style="30" customWidth="1"/>
    <col min="4357" max="4357" width="14" style="30" customWidth="1"/>
    <col min="4358" max="4600" width="9.140625" style="30"/>
    <col min="4601" max="4601" width="19.140625" style="30" customWidth="1"/>
    <col min="4602" max="4602" width="16.85546875" style="30" customWidth="1"/>
    <col min="4603" max="4603" width="13.42578125" style="30" customWidth="1"/>
    <col min="4604" max="4604" width="15" style="30" customWidth="1"/>
    <col min="4605" max="4605" width="15.140625" style="30" customWidth="1"/>
    <col min="4606" max="4606" width="12.85546875" style="30" customWidth="1"/>
    <col min="4607" max="4607" width="9.140625" style="30"/>
    <col min="4608" max="4608" width="20.28515625" style="30" bestFit="1" customWidth="1"/>
    <col min="4609" max="4609" width="17.140625" style="30" customWidth="1"/>
    <col min="4610" max="4610" width="15.140625" style="30" customWidth="1"/>
    <col min="4611" max="4611" width="15.7109375" style="30" customWidth="1"/>
    <col min="4612" max="4612" width="16.85546875" style="30" customWidth="1"/>
    <col min="4613" max="4613" width="14" style="30" customWidth="1"/>
    <col min="4614" max="4856" width="9.140625" style="30"/>
    <col min="4857" max="4857" width="19.140625" style="30" customWidth="1"/>
    <col min="4858" max="4858" width="16.85546875" style="30" customWidth="1"/>
    <col min="4859" max="4859" width="13.42578125" style="30" customWidth="1"/>
    <col min="4860" max="4860" width="15" style="30" customWidth="1"/>
    <col min="4861" max="4861" width="15.140625" style="30" customWidth="1"/>
    <col min="4862" max="4862" width="12.85546875" style="30" customWidth="1"/>
    <col min="4863" max="4863" width="9.140625" style="30"/>
    <col min="4864" max="4864" width="20.28515625" style="30" bestFit="1" customWidth="1"/>
    <col min="4865" max="4865" width="17.140625" style="30" customWidth="1"/>
    <col min="4866" max="4866" width="15.140625" style="30" customWidth="1"/>
    <col min="4867" max="4867" width="15.7109375" style="30" customWidth="1"/>
    <col min="4868" max="4868" width="16.85546875" style="30" customWidth="1"/>
    <col min="4869" max="4869" width="14" style="30" customWidth="1"/>
    <col min="4870" max="5112" width="9.140625" style="30"/>
    <col min="5113" max="5113" width="19.140625" style="30" customWidth="1"/>
    <col min="5114" max="5114" width="16.85546875" style="30" customWidth="1"/>
    <col min="5115" max="5115" width="13.42578125" style="30" customWidth="1"/>
    <col min="5116" max="5116" width="15" style="30" customWidth="1"/>
    <col min="5117" max="5117" width="15.140625" style="30" customWidth="1"/>
    <col min="5118" max="5118" width="12.85546875" style="30" customWidth="1"/>
    <col min="5119" max="5119" width="9.140625" style="30"/>
    <col min="5120" max="5120" width="20.28515625" style="30" bestFit="1" customWidth="1"/>
    <col min="5121" max="5121" width="17.140625" style="30" customWidth="1"/>
    <col min="5122" max="5122" width="15.140625" style="30" customWidth="1"/>
    <col min="5123" max="5123" width="15.7109375" style="30" customWidth="1"/>
    <col min="5124" max="5124" width="16.85546875" style="30" customWidth="1"/>
    <col min="5125" max="5125" width="14" style="30" customWidth="1"/>
    <col min="5126" max="5368" width="9.140625" style="30"/>
    <col min="5369" max="5369" width="19.140625" style="30" customWidth="1"/>
    <col min="5370" max="5370" width="16.85546875" style="30" customWidth="1"/>
    <col min="5371" max="5371" width="13.42578125" style="30" customWidth="1"/>
    <col min="5372" max="5372" width="15" style="30" customWidth="1"/>
    <col min="5373" max="5373" width="15.140625" style="30" customWidth="1"/>
    <col min="5374" max="5374" width="12.85546875" style="30" customWidth="1"/>
    <col min="5375" max="5375" width="9.140625" style="30"/>
    <col min="5376" max="5376" width="20.28515625" style="30" bestFit="1" customWidth="1"/>
    <col min="5377" max="5377" width="17.140625" style="30" customWidth="1"/>
    <col min="5378" max="5378" width="15.140625" style="30" customWidth="1"/>
    <col min="5379" max="5379" width="15.7109375" style="30" customWidth="1"/>
    <col min="5380" max="5380" width="16.85546875" style="30" customWidth="1"/>
    <col min="5381" max="5381" width="14" style="30" customWidth="1"/>
    <col min="5382" max="5624" width="9.140625" style="30"/>
    <col min="5625" max="5625" width="19.140625" style="30" customWidth="1"/>
    <col min="5626" max="5626" width="16.85546875" style="30" customWidth="1"/>
    <col min="5627" max="5627" width="13.42578125" style="30" customWidth="1"/>
    <col min="5628" max="5628" width="15" style="30" customWidth="1"/>
    <col min="5629" max="5629" width="15.140625" style="30" customWidth="1"/>
    <col min="5630" max="5630" width="12.85546875" style="30" customWidth="1"/>
    <col min="5631" max="5631" width="9.140625" style="30"/>
    <col min="5632" max="5632" width="20.28515625" style="30" bestFit="1" customWidth="1"/>
    <col min="5633" max="5633" width="17.140625" style="30" customWidth="1"/>
    <col min="5634" max="5634" width="15.140625" style="30" customWidth="1"/>
    <col min="5635" max="5635" width="15.7109375" style="30" customWidth="1"/>
    <col min="5636" max="5636" width="16.85546875" style="30" customWidth="1"/>
    <col min="5637" max="5637" width="14" style="30" customWidth="1"/>
    <col min="5638" max="5880" width="9.140625" style="30"/>
    <col min="5881" max="5881" width="19.140625" style="30" customWidth="1"/>
    <col min="5882" max="5882" width="16.85546875" style="30" customWidth="1"/>
    <col min="5883" max="5883" width="13.42578125" style="30" customWidth="1"/>
    <col min="5884" max="5884" width="15" style="30" customWidth="1"/>
    <col min="5885" max="5885" width="15.140625" style="30" customWidth="1"/>
    <col min="5886" max="5886" width="12.85546875" style="30" customWidth="1"/>
    <col min="5887" max="5887" width="9.140625" style="30"/>
    <col min="5888" max="5888" width="20.28515625" style="30" bestFit="1" customWidth="1"/>
    <col min="5889" max="5889" width="17.140625" style="30" customWidth="1"/>
    <col min="5890" max="5890" width="15.140625" style="30" customWidth="1"/>
    <col min="5891" max="5891" width="15.7109375" style="30" customWidth="1"/>
    <col min="5892" max="5892" width="16.85546875" style="30" customWidth="1"/>
    <col min="5893" max="5893" width="14" style="30" customWidth="1"/>
    <col min="5894" max="6136" width="9.140625" style="30"/>
    <col min="6137" max="6137" width="19.140625" style="30" customWidth="1"/>
    <col min="6138" max="6138" width="16.85546875" style="30" customWidth="1"/>
    <col min="6139" max="6139" width="13.42578125" style="30" customWidth="1"/>
    <col min="6140" max="6140" width="15" style="30" customWidth="1"/>
    <col min="6141" max="6141" width="15.140625" style="30" customWidth="1"/>
    <col min="6142" max="6142" width="12.85546875" style="30" customWidth="1"/>
    <col min="6143" max="6143" width="9.140625" style="30"/>
    <col min="6144" max="6144" width="20.28515625" style="30" bestFit="1" customWidth="1"/>
    <col min="6145" max="6145" width="17.140625" style="30" customWidth="1"/>
    <col min="6146" max="6146" width="15.140625" style="30" customWidth="1"/>
    <col min="6147" max="6147" width="15.7109375" style="30" customWidth="1"/>
    <col min="6148" max="6148" width="16.85546875" style="30" customWidth="1"/>
    <col min="6149" max="6149" width="14" style="30" customWidth="1"/>
    <col min="6150" max="6392" width="9.140625" style="30"/>
    <col min="6393" max="6393" width="19.140625" style="30" customWidth="1"/>
    <col min="6394" max="6394" width="16.85546875" style="30" customWidth="1"/>
    <col min="6395" max="6395" width="13.42578125" style="30" customWidth="1"/>
    <col min="6396" max="6396" width="15" style="30" customWidth="1"/>
    <col min="6397" max="6397" width="15.140625" style="30" customWidth="1"/>
    <col min="6398" max="6398" width="12.85546875" style="30" customWidth="1"/>
    <col min="6399" max="6399" width="9.140625" style="30"/>
    <col min="6400" max="6400" width="20.28515625" style="30" bestFit="1" customWidth="1"/>
    <col min="6401" max="6401" width="17.140625" style="30" customWidth="1"/>
    <col min="6402" max="6402" width="15.140625" style="30" customWidth="1"/>
    <col min="6403" max="6403" width="15.7109375" style="30" customWidth="1"/>
    <col min="6404" max="6404" width="16.85546875" style="30" customWidth="1"/>
    <col min="6405" max="6405" width="14" style="30" customWidth="1"/>
    <col min="6406" max="6648" width="9.140625" style="30"/>
    <col min="6649" max="6649" width="19.140625" style="30" customWidth="1"/>
    <col min="6650" max="6650" width="16.85546875" style="30" customWidth="1"/>
    <col min="6651" max="6651" width="13.42578125" style="30" customWidth="1"/>
    <col min="6652" max="6652" width="15" style="30" customWidth="1"/>
    <col min="6653" max="6653" width="15.140625" style="30" customWidth="1"/>
    <col min="6654" max="6654" width="12.85546875" style="30" customWidth="1"/>
    <col min="6655" max="6655" width="9.140625" style="30"/>
    <col min="6656" max="6656" width="20.28515625" style="30" bestFit="1" customWidth="1"/>
    <col min="6657" max="6657" width="17.140625" style="30" customWidth="1"/>
    <col min="6658" max="6658" width="15.140625" style="30" customWidth="1"/>
    <col min="6659" max="6659" width="15.7109375" style="30" customWidth="1"/>
    <col min="6660" max="6660" width="16.85546875" style="30" customWidth="1"/>
    <col min="6661" max="6661" width="14" style="30" customWidth="1"/>
    <col min="6662" max="6904" width="9.140625" style="30"/>
    <col min="6905" max="6905" width="19.140625" style="30" customWidth="1"/>
    <col min="6906" max="6906" width="16.85546875" style="30" customWidth="1"/>
    <col min="6907" max="6907" width="13.42578125" style="30" customWidth="1"/>
    <col min="6908" max="6908" width="15" style="30" customWidth="1"/>
    <col min="6909" max="6909" width="15.140625" style="30" customWidth="1"/>
    <col min="6910" max="6910" width="12.85546875" style="30" customWidth="1"/>
    <col min="6911" max="6911" width="9.140625" style="30"/>
    <col min="6912" max="6912" width="20.28515625" style="30" bestFit="1" customWidth="1"/>
    <col min="6913" max="6913" width="17.140625" style="30" customWidth="1"/>
    <col min="6914" max="6914" width="15.140625" style="30" customWidth="1"/>
    <col min="6915" max="6915" width="15.7109375" style="30" customWidth="1"/>
    <col min="6916" max="6916" width="16.85546875" style="30" customWidth="1"/>
    <col min="6917" max="6917" width="14" style="30" customWidth="1"/>
    <col min="6918" max="7160" width="9.140625" style="30"/>
    <col min="7161" max="7161" width="19.140625" style="30" customWidth="1"/>
    <col min="7162" max="7162" width="16.85546875" style="30" customWidth="1"/>
    <col min="7163" max="7163" width="13.42578125" style="30" customWidth="1"/>
    <col min="7164" max="7164" width="15" style="30" customWidth="1"/>
    <col min="7165" max="7165" width="15.140625" style="30" customWidth="1"/>
    <col min="7166" max="7166" width="12.85546875" style="30" customWidth="1"/>
    <col min="7167" max="7167" width="9.140625" style="30"/>
    <col min="7168" max="7168" width="20.28515625" style="30" bestFit="1" customWidth="1"/>
    <col min="7169" max="7169" width="17.140625" style="30" customWidth="1"/>
    <col min="7170" max="7170" width="15.140625" style="30" customWidth="1"/>
    <col min="7171" max="7171" width="15.7109375" style="30" customWidth="1"/>
    <col min="7172" max="7172" width="16.85546875" style="30" customWidth="1"/>
    <col min="7173" max="7173" width="14" style="30" customWidth="1"/>
    <col min="7174" max="7416" width="9.140625" style="30"/>
    <col min="7417" max="7417" width="19.140625" style="30" customWidth="1"/>
    <col min="7418" max="7418" width="16.85546875" style="30" customWidth="1"/>
    <col min="7419" max="7419" width="13.42578125" style="30" customWidth="1"/>
    <col min="7420" max="7420" width="15" style="30" customWidth="1"/>
    <col min="7421" max="7421" width="15.140625" style="30" customWidth="1"/>
    <col min="7422" max="7422" width="12.85546875" style="30" customWidth="1"/>
    <col min="7423" max="7423" width="9.140625" style="30"/>
    <col min="7424" max="7424" width="20.28515625" style="30" bestFit="1" customWidth="1"/>
    <col min="7425" max="7425" width="17.140625" style="30" customWidth="1"/>
    <col min="7426" max="7426" width="15.140625" style="30" customWidth="1"/>
    <col min="7427" max="7427" width="15.7109375" style="30" customWidth="1"/>
    <col min="7428" max="7428" width="16.85546875" style="30" customWidth="1"/>
    <col min="7429" max="7429" width="14" style="30" customWidth="1"/>
    <col min="7430" max="7672" width="9.140625" style="30"/>
    <col min="7673" max="7673" width="19.140625" style="30" customWidth="1"/>
    <col min="7674" max="7674" width="16.85546875" style="30" customWidth="1"/>
    <col min="7675" max="7675" width="13.42578125" style="30" customWidth="1"/>
    <col min="7676" max="7676" width="15" style="30" customWidth="1"/>
    <col min="7677" max="7677" width="15.140625" style="30" customWidth="1"/>
    <col min="7678" max="7678" width="12.85546875" style="30" customWidth="1"/>
    <col min="7679" max="7679" width="9.140625" style="30"/>
    <col min="7680" max="7680" width="20.28515625" style="30" bestFit="1" customWidth="1"/>
    <col min="7681" max="7681" width="17.140625" style="30" customWidth="1"/>
    <col min="7682" max="7682" width="15.140625" style="30" customWidth="1"/>
    <col min="7683" max="7683" width="15.7109375" style="30" customWidth="1"/>
    <col min="7684" max="7684" width="16.85546875" style="30" customWidth="1"/>
    <col min="7685" max="7685" width="14" style="30" customWidth="1"/>
    <col min="7686" max="7928" width="9.140625" style="30"/>
    <col min="7929" max="7929" width="19.140625" style="30" customWidth="1"/>
    <col min="7930" max="7930" width="16.85546875" style="30" customWidth="1"/>
    <col min="7931" max="7931" width="13.42578125" style="30" customWidth="1"/>
    <col min="7932" max="7932" width="15" style="30" customWidth="1"/>
    <col min="7933" max="7933" width="15.140625" style="30" customWidth="1"/>
    <col min="7934" max="7934" width="12.85546875" style="30" customWidth="1"/>
    <col min="7935" max="7935" width="9.140625" style="30"/>
    <col min="7936" max="7936" width="20.28515625" style="30" bestFit="1" customWidth="1"/>
    <col min="7937" max="7937" width="17.140625" style="30" customWidth="1"/>
    <col min="7938" max="7938" width="15.140625" style="30" customWidth="1"/>
    <col min="7939" max="7939" width="15.7109375" style="30" customWidth="1"/>
    <col min="7940" max="7940" width="16.85546875" style="30" customWidth="1"/>
    <col min="7941" max="7941" width="14" style="30" customWidth="1"/>
    <col min="7942" max="8184" width="9.140625" style="30"/>
    <col min="8185" max="8185" width="19.140625" style="30" customWidth="1"/>
    <col min="8186" max="8186" width="16.85546875" style="30" customWidth="1"/>
    <col min="8187" max="8187" width="13.42578125" style="30" customWidth="1"/>
    <col min="8188" max="8188" width="15" style="30" customWidth="1"/>
    <col min="8189" max="8189" width="15.140625" style="30" customWidth="1"/>
    <col min="8190" max="8190" width="12.85546875" style="30" customWidth="1"/>
    <col min="8191" max="8191" width="9.140625" style="30"/>
    <col min="8192" max="8192" width="20.28515625" style="30" bestFit="1" customWidth="1"/>
    <col min="8193" max="8193" width="17.140625" style="30" customWidth="1"/>
    <col min="8194" max="8194" width="15.140625" style="30" customWidth="1"/>
    <col min="8195" max="8195" width="15.7109375" style="30" customWidth="1"/>
    <col min="8196" max="8196" width="16.85546875" style="30" customWidth="1"/>
    <col min="8197" max="8197" width="14" style="30" customWidth="1"/>
    <col min="8198" max="8440" width="9.140625" style="30"/>
    <col min="8441" max="8441" width="19.140625" style="30" customWidth="1"/>
    <col min="8442" max="8442" width="16.85546875" style="30" customWidth="1"/>
    <col min="8443" max="8443" width="13.42578125" style="30" customWidth="1"/>
    <col min="8444" max="8444" width="15" style="30" customWidth="1"/>
    <col min="8445" max="8445" width="15.140625" style="30" customWidth="1"/>
    <col min="8446" max="8446" width="12.85546875" style="30" customWidth="1"/>
    <col min="8447" max="8447" width="9.140625" style="30"/>
    <col min="8448" max="8448" width="20.28515625" style="30" bestFit="1" customWidth="1"/>
    <col min="8449" max="8449" width="17.140625" style="30" customWidth="1"/>
    <col min="8450" max="8450" width="15.140625" style="30" customWidth="1"/>
    <col min="8451" max="8451" width="15.7109375" style="30" customWidth="1"/>
    <col min="8452" max="8452" width="16.85546875" style="30" customWidth="1"/>
    <col min="8453" max="8453" width="14" style="30" customWidth="1"/>
    <col min="8454" max="8696" width="9.140625" style="30"/>
    <col min="8697" max="8697" width="19.140625" style="30" customWidth="1"/>
    <col min="8698" max="8698" width="16.85546875" style="30" customWidth="1"/>
    <col min="8699" max="8699" width="13.42578125" style="30" customWidth="1"/>
    <col min="8700" max="8700" width="15" style="30" customWidth="1"/>
    <col min="8701" max="8701" width="15.140625" style="30" customWidth="1"/>
    <col min="8702" max="8702" width="12.85546875" style="30" customWidth="1"/>
    <col min="8703" max="8703" width="9.140625" style="30"/>
    <col min="8704" max="8704" width="20.28515625" style="30" bestFit="1" customWidth="1"/>
    <col min="8705" max="8705" width="17.140625" style="30" customWidth="1"/>
    <col min="8706" max="8706" width="15.140625" style="30" customWidth="1"/>
    <col min="8707" max="8707" width="15.7109375" style="30" customWidth="1"/>
    <col min="8708" max="8708" width="16.85546875" style="30" customWidth="1"/>
    <col min="8709" max="8709" width="14" style="30" customWidth="1"/>
    <col min="8710" max="8952" width="9.140625" style="30"/>
    <col min="8953" max="8953" width="19.140625" style="30" customWidth="1"/>
    <col min="8954" max="8954" width="16.85546875" style="30" customWidth="1"/>
    <col min="8955" max="8955" width="13.42578125" style="30" customWidth="1"/>
    <col min="8956" max="8956" width="15" style="30" customWidth="1"/>
    <col min="8957" max="8957" width="15.140625" style="30" customWidth="1"/>
    <col min="8958" max="8958" width="12.85546875" style="30" customWidth="1"/>
    <col min="8959" max="8959" width="9.140625" style="30"/>
    <col min="8960" max="8960" width="20.28515625" style="30" bestFit="1" customWidth="1"/>
    <col min="8961" max="8961" width="17.140625" style="30" customWidth="1"/>
    <col min="8962" max="8962" width="15.140625" style="30" customWidth="1"/>
    <col min="8963" max="8963" width="15.7109375" style="30" customWidth="1"/>
    <col min="8964" max="8964" width="16.85546875" style="30" customWidth="1"/>
    <col min="8965" max="8965" width="14" style="30" customWidth="1"/>
    <col min="8966" max="9208" width="9.140625" style="30"/>
    <col min="9209" max="9209" width="19.140625" style="30" customWidth="1"/>
    <col min="9210" max="9210" width="16.85546875" style="30" customWidth="1"/>
    <col min="9211" max="9211" width="13.42578125" style="30" customWidth="1"/>
    <col min="9212" max="9212" width="15" style="30" customWidth="1"/>
    <col min="9213" max="9213" width="15.140625" style="30" customWidth="1"/>
    <col min="9214" max="9214" width="12.85546875" style="30" customWidth="1"/>
    <col min="9215" max="9215" width="9.140625" style="30"/>
    <col min="9216" max="9216" width="20.28515625" style="30" bestFit="1" customWidth="1"/>
    <col min="9217" max="9217" width="17.140625" style="30" customWidth="1"/>
    <col min="9218" max="9218" width="15.140625" style="30" customWidth="1"/>
    <col min="9219" max="9219" width="15.7109375" style="30" customWidth="1"/>
    <col min="9220" max="9220" width="16.85546875" style="30" customWidth="1"/>
    <col min="9221" max="9221" width="14" style="30" customWidth="1"/>
    <col min="9222" max="9464" width="9.140625" style="30"/>
    <col min="9465" max="9465" width="19.140625" style="30" customWidth="1"/>
    <col min="9466" max="9466" width="16.85546875" style="30" customWidth="1"/>
    <col min="9467" max="9467" width="13.42578125" style="30" customWidth="1"/>
    <col min="9468" max="9468" width="15" style="30" customWidth="1"/>
    <col min="9469" max="9469" width="15.140625" style="30" customWidth="1"/>
    <col min="9470" max="9470" width="12.85546875" style="30" customWidth="1"/>
    <col min="9471" max="9471" width="9.140625" style="30"/>
    <col min="9472" max="9472" width="20.28515625" style="30" bestFit="1" customWidth="1"/>
    <col min="9473" max="9473" width="17.140625" style="30" customWidth="1"/>
    <col min="9474" max="9474" width="15.140625" style="30" customWidth="1"/>
    <col min="9475" max="9475" width="15.7109375" style="30" customWidth="1"/>
    <col min="9476" max="9476" width="16.85546875" style="30" customWidth="1"/>
    <col min="9477" max="9477" width="14" style="30" customWidth="1"/>
    <col min="9478" max="9720" width="9.140625" style="30"/>
    <col min="9721" max="9721" width="19.140625" style="30" customWidth="1"/>
    <col min="9722" max="9722" width="16.85546875" style="30" customWidth="1"/>
    <col min="9723" max="9723" width="13.42578125" style="30" customWidth="1"/>
    <col min="9724" max="9724" width="15" style="30" customWidth="1"/>
    <col min="9725" max="9725" width="15.140625" style="30" customWidth="1"/>
    <col min="9726" max="9726" width="12.85546875" style="30" customWidth="1"/>
    <col min="9727" max="9727" width="9.140625" style="30"/>
    <col min="9728" max="9728" width="20.28515625" style="30" bestFit="1" customWidth="1"/>
    <col min="9729" max="9729" width="17.140625" style="30" customWidth="1"/>
    <col min="9730" max="9730" width="15.140625" style="30" customWidth="1"/>
    <col min="9731" max="9731" width="15.7109375" style="30" customWidth="1"/>
    <col min="9732" max="9732" width="16.85546875" style="30" customWidth="1"/>
    <col min="9733" max="9733" width="14" style="30" customWidth="1"/>
    <col min="9734" max="9976" width="9.140625" style="30"/>
    <col min="9977" max="9977" width="19.140625" style="30" customWidth="1"/>
    <col min="9978" max="9978" width="16.85546875" style="30" customWidth="1"/>
    <col min="9979" max="9979" width="13.42578125" style="30" customWidth="1"/>
    <col min="9980" max="9980" width="15" style="30" customWidth="1"/>
    <col min="9981" max="9981" width="15.140625" style="30" customWidth="1"/>
    <col min="9982" max="9982" width="12.85546875" style="30" customWidth="1"/>
    <col min="9983" max="9983" width="9.140625" style="30"/>
    <col min="9984" max="9984" width="20.28515625" style="30" bestFit="1" customWidth="1"/>
    <col min="9985" max="9985" width="17.140625" style="30" customWidth="1"/>
    <col min="9986" max="9986" width="15.140625" style="30" customWidth="1"/>
    <col min="9987" max="9987" width="15.7109375" style="30" customWidth="1"/>
    <col min="9988" max="9988" width="16.85546875" style="30" customWidth="1"/>
    <col min="9989" max="9989" width="14" style="30" customWidth="1"/>
    <col min="9990" max="10232" width="9.140625" style="30"/>
    <col min="10233" max="10233" width="19.140625" style="30" customWidth="1"/>
    <col min="10234" max="10234" width="16.85546875" style="30" customWidth="1"/>
    <col min="10235" max="10235" width="13.42578125" style="30" customWidth="1"/>
    <col min="10236" max="10236" width="15" style="30" customWidth="1"/>
    <col min="10237" max="10237" width="15.140625" style="30" customWidth="1"/>
    <col min="10238" max="10238" width="12.85546875" style="30" customWidth="1"/>
    <col min="10239" max="10239" width="9.140625" style="30"/>
    <col min="10240" max="10240" width="20.28515625" style="30" bestFit="1" customWidth="1"/>
    <col min="10241" max="10241" width="17.140625" style="30" customWidth="1"/>
    <col min="10242" max="10242" width="15.140625" style="30" customWidth="1"/>
    <col min="10243" max="10243" width="15.7109375" style="30" customWidth="1"/>
    <col min="10244" max="10244" width="16.85546875" style="30" customWidth="1"/>
    <col min="10245" max="10245" width="14" style="30" customWidth="1"/>
    <col min="10246" max="10488" width="9.140625" style="30"/>
    <col min="10489" max="10489" width="19.140625" style="30" customWidth="1"/>
    <col min="10490" max="10490" width="16.85546875" style="30" customWidth="1"/>
    <col min="10491" max="10491" width="13.42578125" style="30" customWidth="1"/>
    <col min="10492" max="10492" width="15" style="30" customWidth="1"/>
    <col min="10493" max="10493" width="15.140625" style="30" customWidth="1"/>
    <col min="10494" max="10494" width="12.85546875" style="30" customWidth="1"/>
    <col min="10495" max="10495" width="9.140625" style="30"/>
    <col min="10496" max="10496" width="20.28515625" style="30" bestFit="1" customWidth="1"/>
    <col min="10497" max="10497" width="17.140625" style="30" customWidth="1"/>
    <col min="10498" max="10498" width="15.140625" style="30" customWidth="1"/>
    <col min="10499" max="10499" width="15.7109375" style="30" customWidth="1"/>
    <col min="10500" max="10500" width="16.85546875" style="30" customWidth="1"/>
    <col min="10501" max="10501" width="14" style="30" customWidth="1"/>
    <col min="10502" max="10744" width="9.140625" style="30"/>
    <col min="10745" max="10745" width="19.140625" style="30" customWidth="1"/>
    <col min="10746" max="10746" width="16.85546875" style="30" customWidth="1"/>
    <col min="10747" max="10747" width="13.42578125" style="30" customWidth="1"/>
    <col min="10748" max="10748" width="15" style="30" customWidth="1"/>
    <col min="10749" max="10749" width="15.140625" style="30" customWidth="1"/>
    <col min="10750" max="10750" width="12.85546875" style="30" customWidth="1"/>
    <col min="10751" max="10751" width="9.140625" style="30"/>
    <col min="10752" max="10752" width="20.28515625" style="30" bestFit="1" customWidth="1"/>
    <col min="10753" max="10753" width="17.140625" style="30" customWidth="1"/>
    <col min="10754" max="10754" width="15.140625" style="30" customWidth="1"/>
    <col min="10755" max="10755" width="15.7109375" style="30" customWidth="1"/>
    <col min="10756" max="10756" width="16.85546875" style="30" customWidth="1"/>
    <col min="10757" max="10757" width="14" style="30" customWidth="1"/>
    <col min="10758" max="11000" width="9.140625" style="30"/>
    <col min="11001" max="11001" width="19.140625" style="30" customWidth="1"/>
    <col min="11002" max="11002" width="16.85546875" style="30" customWidth="1"/>
    <col min="11003" max="11003" width="13.42578125" style="30" customWidth="1"/>
    <col min="11004" max="11004" width="15" style="30" customWidth="1"/>
    <col min="11005" max="11005" width="15.140625" style="30" customWidth="1"/>
    <col min="11006" max="11006" width="12.85546875" style="30" customWidth="1"/>
    <col min="11007" max="11007" width="9.140625" style="30"/>
    <col min="11008" max="11008" width="20.28515625" style="30" bestFit="1" customWidth="1"/>
    <col min="11009" max="11009" width="17.140625" style="30" customWidth="1"/>
    <col min="11010" max="11010" width="15.140625" style="30" customWidth="1"/>
    <col min="11011" max="11011" width="15.7109375" style="30" customWidth="1"/>
    <col min="11012" max="11012" width="16.85546875" style="30" customWidth="1"/>
    <col min="11013" max="11013" width="14" style="30" customWidth="1"/>
    <col min="11014" max="11256" width="9.140625" style="30"/>
    <col min="11257" max="11257" width="19.140625" style="30" customWidth="1"/>
    <col min="11258" max="11258" width="16.85546875" style="30" customWidth="1"/>
    <col min="11259" max="11259" width="13.42578125" style="30" customWidth="1"/>
    <col min="11260" max="11260" width="15" style="30" customWidth="1"/>
    <col min="11261" max="11261" width="15.140625" style="30" customWidth="1"/>
    <col min="11262" max="11262" width="12.85546875" style="30" customWidth="1"/>
    <col min="11263" max="11263" width="9.140625" style="30"/>
    <col min="11264" max="11264" width="20.28515625" style="30" bestFit="1" customWidth="1"/>
    <col min="11265" max="11265" width="17.140625" style="30" customWidth="1"/>
    <col min="11266" max="11266" width="15.140625" style="30" customWidth="1"/>
    <col min="11267" max="11267" width="15.7109375" style="30" customWidth="1"/>
    <col min="11268" max="11268" width="16.85546875" style="30" customWidth="1"/>
    <col min="11269" max="11269" width="14" style="30" customWidth="1"/>
    <col min="11270" max="11512" width="9.140625" style="30"/>
    <col min="11513" max="11513" width="19.140625" style="30" customWidth="1"/>
    <col min="11514" max="11514" width="16.85546875" style="30" customWidth="1"/>
    <col min="11515" max="11515" width="13.42578125" style="30" customWidth="1"/>
    <col min="11516" max="11516" width="15" style="30" customWidth="1"/>
    <col min="11517" max="11517" width="15.140625" style="30" customWidth="1"/>
    <col min="11518" max="11518" width="12.85546875" style="30" customWidth="1"/>
    <col min="11519" max="11519" width="9.140625" style="30"/>
    <col min="11520" max="11520" width="20.28515625" style="30" bestFit="1" customWidth="1"/>
    <col min="11521" max="11521" width="17.140625" style="30" customWidth="1"/>
    <col min="11522" max="11522" width="15.140625" style="30" customWidth="1"/>
    <col min="11523" max="11523" width="15.7109375" style="30" customWidth="1"/>
    <col min="11524" max="11524" width="16.85546875" style="30" customWidth="1"/>
    <col min="11525" max="11525" width="14" style="30" customWidth="1"/>
    <col min="11526" max="11768" width="9.140625" style="30"/>
    <col min="11769" max="11769" width="19.140625" style="30" customWidth="1"/>
    <col min="11770" max="11770" width="16.85546875" style="30" customWidth="1"/>
    <col min="11771" max="11771" width="13.42578125" style="30" customWidth="1"/>
    <col min="11772" max="11772" width="15" style="30" customWidth="1"/>
    <col min="11773" max="11773" width="15.140625" style="30" customWidth="1"/>
    <col min="11774" max="11774" width="12.85546875" style="30" customWidth="1"/>
    <col min="11775" max="11775" width="9.140625" style="30"/>
    <col min="11776" max="11776" width="20.28515625" style="30" bestFit="1" customWidth="1"/>
    <col min="11777" max="11777" width="17.140625" style="30" customWidth="1"/>
    <col min="11778" max="11778" width="15.140625" style="30" customWidth="1"/>
    <col min="11779" max="11779" width="15.7109375" style="30" customWidth="1"/>
    <col min="11780" max="11780" width="16.85546875" style="30" customWidth="1"/>
    <col min="11781" max="11781" width="14" style="30" customWidth="1"/>
    <col min="11782" max="12024" width="9.140625" style="30"/>
    <col min="12025" max="12025" width="19.140625" style="30" customWidth="1"/>
    <col min="12026" max="12026" width="16.85546875" style="30" customWidth="1"/>
    <col min="12027" max="12027" width="13.42578125" style="30" customWidth="1"/>
    <col min="12028" max="12028" width="15" style="30" customWidth="1"/>
    <col min="12029" max="12029" width="15.140625" style="30" customWidth="1"/>
    <col min="12030" max="12030" width="12.85546875" style="30" customWidth="1"/>
    <col min="12031" max="12031" width="9.140625" style="30"/>
    <col min="12032" max="12032" width="20.28515625" style="30" bestFit="1" customWidth="1"/>
    <col min="12033" max="12033" width="17.140625" style="30" customWidth="1"/>
    <col min="12034" max="12034" width="15.140625" style="30" customWidth="1"/>
    <col min="12035" max="12035" width="15.7109375" style="30" customWidth="1"/>
    <col min="12036" max="12036" width="16.85546875" style="30" customWidth="1"/>
    <col min="12037" max="12037" width="14" style="30" customWidth="1"/>
    <col min="12038" max="12280" width="9.140625" style="30"/>
    <col min="12281" max="12281" width="19.140625" style="30" customWidth="1"/>
    <col min="12282" max="12282" width="16.85546875" style="30" customWidth="1"/>
    <col min="12283" max="12283" width="13.42578125" style="30" customWidth="1"/>
    <col min="12284" max="12284" width="15" style="30" customWidth="1"/>
    <col min="12285" max="12285" width="15.140625" style="30" customWidth="1"/>
    <col min="12286" max="12286" width="12.85546875" style="30" customWidth="1"/>
    <col min="12287" max="12287" width="9.140625" style="30"/>
    <col min="12288" max="12288" width="20.28515625" style="30" bestFit="1" customWidth="1"/>
    <col min="12289" max="12289" width="17.140625" style="30" customWidth="1"/>
    <col min="12290" max="12290" width="15.140625" style="30" customWidth="1"/>
    <col min="12291" max="12291" width="15.7109375" style="30" customWidth="1"/>
    <col min="12292" max="12292" width="16.85546875" style="30" customWidth="1"/>
    <col min="12293" max="12293" width="14" style="30" customWidth="1"/>
    <col min="12294" max="12536" width="9.140625" style="30"/>
    <col min="12537" max="12537" width="19.140625" style="30" customWidth="1"/>
    <col min="12538" max="12538" width="16.85546875" style="30" customWidth="1"/>
    <col min="12539" max="12539" width="13.42578125" style="30" customWidth="1"/>
    <col min="12540" max="12540" width="15" style="30" customWidth="1"/>
    <col min="12541" max="12541" width="15.140625" style="30" customWidth="1"/>
    <col min="12542" max="12542" width="12.85546875" style="30" customWidth="1"/>
    <col min="12543" max="12543" width="9.140625" style="30"/>
    <col min="12544" max="12544" width="20.28515625" style="30" bestFit="1" customWidth="1"/>
    <col min="12545" max="12545" width="17.140625" style="30" customWidth="1"/>
    <col min="12546" max="12546" width="15.140625" style="30" customWidth="1"/>
    <col min="12547" max="12547" width="15.7109375" style="30" customWidth="1"/>
    <col min="12548" max="12548" width="16.85546875" style="30" customWidth="1"/>
    <col min="12549" max="12549" width="14" style="30" customWidth="1"/>
    <col min="12550" max="12792" width="9.140625" style="30"/>
    <col min="12793" max="12793" width="19.140625" style="30" customWidth="1"/>
    <col min="12794" max="12794" width="16.85546875" style="30" customWidth="1"/>
    <col min="12795" max="12795" width="13.42578125" style="30" customWidth="1"/>
    <col min="12796" max="12796" width="15" style="30" customWidth="1"/>
    <col min="12797" max="12797" width="15.140625" style="30" customWidth="1"/>
    <col min="12798" max="12798" width="12.85546875" style="30" customWidth="1"/>
    <col min="12799" max="12799" width="9.140625" style="30"/>
    <col min="12800" max="12800" width="20.28515625" style="30" bestFit="1" customWidth="1"/>
    <col min="12801" max="12801" width="17.140625" style="30" customWidth="1"/>
    <col min="12802" max="12802" width="15.140625" style="30" customWidth="1"/>
    <col min="12803" max="12803" width="15.7109375" style="30" customWidth="1"/>
    <col min="12804" max="12804" width="16.85546875" style="30" customWidth="1"/>
    <col min="12805" max="12805" width="14" style="30" customWidth="1"/>
    <col min="12806" max="13048" width="9.140625" style="30"/>
    <col min="13049" max="13049" width="19.140625" style="30" customWidth="1"/>
    <col min="13050" max="13050" width="16.85546875" style="30" customWidth="1"/>
    <col min="13051" max="13051" width="13.42578125" style="30" customWidth="1"/>
    <col min="13052" max="13052" width="15" style="30" customWidth="1"/>
    <col min="13053" max="13053" width="15.140625" style="30" customWidth="1"/>
    <col min="13054" max="13054" width="12.85546875" style="30" customWidth="1"/>
    <col min="13055" max="13055" width="9.140625" style="30"/>
    <col min="13056" max="13056" width="20.28515625" style="30" bestFit="1" customWidth="1"/>
    <col min="13057" max="13057" width="17.140625" style="30" customWidth="1"/>
    <col min="13058" max="13058" width="15.140625" style="30" customWidth="1"/>
    <col min="13059" max="13059" width="15.7109375" style="30" customWidth="1"/>
    <col min="13060" max="13060" width="16.85546875" style="30" customWidth="1"/>
    <col min="13061" max="13061" width="14" style="30" customWidth="1"/>
    <col min="13062" max="13304" width="9.140625" style="30"/>
    <col min="13305" max="13305" width="19.140625" style="30" customWidth="1"/>
    <col min="13306" max="13306" width="16.85546875" style="30" customWidth="1"/>
    <col min="13307" max="13307" width="13.42578125" style="30" customWidth="1"/>
    <col min="13308" max="13308" width="15" style="30" customWidth="1"/>
    <col min="13309" max="13309" width="15.140625" style="30" customWidth="1"/>
    <col min="13310" max="13310" width="12.85546875" style="30" customWidth="1"/>
    <col min="13311" max="13311" width="9.140625" style="30"/>
    <col min="13312" max="13312" width="20.28515625" style="30" bestFit="1" customWidth="1"/>
    <col min="13313" max="13313" width="17.140625" style="30" customWidth="1"/>
    <col min="13314" max="13314" width="15.140625" style="30" customWidth="1"/>
    <col min="13315" max="13315" width="15.7109375" style="30" customWidth="1"/>
    <col min="13316" max="13316" width="16.85546875" style="30" customWidth="1"/>
    <col min="13317" max="13317" width="14" style="30" customWidth="1"/>
    <col min="13318" max="13560" width="9.140625" style="30"/>
    <col min="13561" max="13561" width="19.140625" style="30" customWidth="1"/>
    <col min="13562" max="13562" width="16.85546875" style="30" customWidth="1"/>
    <col min="13563" max="13563" width="13.42578125" style="30" customWidth="1"/>
    <col min="13564" max="13564" width="15" style="30" customWidth="1"/>
    <col min="13565" max="13565" width="15.140625" style="30" customWidth="1"/>
    <col min="13566" max="13566" width="12.85546875" style="30" customWidth="1"/>
    <col min="13567" max="13567" width="9.140625" style="30"/>
    <col min="13568" max="13568" width="20.28515625" style="30" bestFit="1" customWidth="1"/>
    <col min="13569" max="13569" width="17.140625" style="30" customWidth="1"/>
    <col min="13570" max="13570" width="15.140625" style="30" customWidth="1"/>
    <col min="13571" max="13571" width="15.7109375" style="30" customWidth="1"/>
    <col min="13572" max="13572" width="16.85546875" style="30" customWidth="1"/>
    <col min="13573" max="13573" width="14" style="30" customWidth="1"/>
    <col min="13574" max="13816" width="9.140625" style="30"/>
    <col min="13817" max="13817" width="19.140625" style="30" customWidth="1"/>
    <col min="13818" max="13818" width="16.85546875" style="30" customWidth="1"/>
    <col min="13819" max="13819" width="13.42578125" style="30" customWidth="1"/>
    <col min="13820" max="13820" width="15" style="30" customWidth="1"/>
    <col min="13821" max="13821" width="15.140625" style="30" customWidth="1"/>
    <col min="13822" max="13822" width="12.85546875" style="30" customWidth="1"/>
    <col min="13823" max="13823" width="9.140625" style="30"/>
    <col min="13824" max="13824" width="20.28515625" style="30" bestFit="1" customWidth="1"/>
    <col min="13825" max="13825" width="17.140625" style="30" customWidth="1"/>
    <col min="13826" max="13826" width="15.140625" style="30" customWidth="1"/>
    <col min="13827" max="13827" width="15.7109375" style="30" customWidth="1"/>
    <col min="13828" max="13828" width="16.85546875" style="30" customWidth="1"/>
    <col min="13829" max="13829" width="14" style="30" customWidth="1"/>
    <col min="13830" max="14072" width="9.140625" style="30"/>
    <col min="14073" max="14073" width="19.140625" style="30" customWidth="1"/>
    <col min="14074" max="14074" width="16.85546875" style="30" customWidth="1"/>
    <col min="14075" max="14075" width="13.42578125" style="30" customWidth="1"/>
    <col min="14076" max="14076" width="15" style="30" customWidth="1"/>
    <col min="14077" max="14077" width="15.140625" style="30" customWidth="1"/>
    <col min="14078" max="14078" width="12.85546875" style="30" customWidth="1"/>
    <col min="14079" max="14079" width="9.140625" style="30"/>
    <col min="14080" max="14080" width="20.28515625" style="30" bestFit="1" customWidth="1"/>
    <col min="14081" max="14081" width="17.140625" style="30" customWidth="1"/>
    <col min="14082" max="14082" width="15.140625" style="30" customWidth="1"/>
    <col min="14083" max="14083" width="15.7109375" style="30" customWidth="1"/>
    <col min="14084" max="14084" width="16.85546875" style="30" customWidth="1"/>
    <col min="14085" max="14085" width="14" style="30" customWidth="1"/>
    <col min="14086" max="14328" width="9.140625" style="30"/>
    <col min="14329" max="14329" width="19.140625" style="30" customWidth="1"/>
    <col min="14330" max="14330" width="16.85546875" style="30" customWidth="1"/>
    <col min="14331" max="14331" width="13.42578125" style="30" customWidth="1"/>
    <col min="14332" max="14332" width="15" style="30" customWidth="1"/>
    <col min="14333" max="14333" width="15.140625" style="30" customWidth="1"/>
    <col min="14334" max="14334" width="12.85546875" style="30" customWidth="1"/>
    <col min="14335" max="14335" width="9.140625" style="30"/>
    <col min="14336" max="14336" width="20.28515625" style="30" bestFit="1" customWidth="1"/>
    <col min="14337" max="14337" width="17.140625" style="30" customWidth="1"/>
    <col min="14338" max="14338" width="15.140625" style="30" customWidth="1"/>
    <col min="14339" max="14339" width="15.7109375" style="30" customWidth="1"/>
    <col min="14340" max="14340" width="16.85546875" style="30" customWidth="1"/>
    <col min="14341" max="14341" width="14" style="30" customWidth="1"/>
    <col min="14342" max="14584" width="9.140625" style="30"/>
    <col min="14585" max="14585" width="19.140625" style="30" customWidth="1"/>
    <col min="14586" max="14586" width="16.85546875" style="30" customWidth="1"/>
    <col min="14587" max="14587" width="13.42578125" style="30" customWidth="1"/>
    <col min="14588" max="14588" width="15" style="30" customWidth="1"/>
    <col min="14589" max="14589" width="15.140625" style="30" customWidth="1"/>
    <col min="14590" max="14590" width="12.85546875" style="30" customWidth="1"/>
    <col min="14591" max="14591" width="9.140625" style="30"/>
    <col min="14592" max="14592" width="20.28515625" style="30" bestFit="1" customWidth="1"/>
    <col min="14593" max="14593" width="17.140625" style="30" customWidth="1"/>
    <col min="14594" max="14594" width="15.140625" style="30" customWidth="1"/>
    <col min="14595" max="14595" width="15.7109375" style="30" customWidth="1"/>
    <col min="14596" max="14596" width="16.85546875" style="30" customWidth="1"/>
    <col min="14597" max="14597" width="14" style="30" customWidth="1"/>
    <col min="14598" max="14840" width="9.140625" style="30"/>
    <col min="14841" max="14841" width="19.140625" style="30" customWidth="1"/>
    <col min="14842" max="14842" width="16.85546875" style="30" customWidth="1"/>
    <col min="14843" max="14843" width="13.42578125" style="30" customWidth="1"/>
    <col min="14844" max="14844" width="15" style="30" customWidth="1"/>
    <col min="14845" max="14845" width="15.140625" style="30" customWidth="1"/>
    <col min="14846" max="14846" width="12.85546875" style="30" customWidth="1"/>
    <col min="14847" max="14847" width="9.140625" style="30"/>
    <col min="14848" max="14848" width="20.28515625" style="30" bestFit="1" customWidth="1"/>
    <col min="14849" max="14849" width="17.140625" style="30" customWidth="1"/>
    <col min="14850" max="14850" width="15.140625" style="30" customWidth="1"/>
    <col min="14851" max="14851" width="15.7109375" style="30" customWidth="1"/>
    <col min="14852" max="14852" width="16.85546875" style="30" customWidth="1"/>
    <col min="14853" max="14853" width="14" style="30" customWidth="1"/>
    <col min="14854" max="15096" width="9.140625" style="30"/>
    <col min="15097" max="15097" width="19.140625" style="30" customWidth="1"/>
    <col min="15098" max="15098" width="16.85546875" style="30" customWidth="1"/>
    <col min="15099" max="15099" width="13.42578125" style="30" customWidth="1"/>
    <col min="15100" max="15100" width="15" style="30" customWidth="1"/>
    <col min="15101" max="15101" width="15.140625" style="30" customWidth="1"/>
    <col min="15102" max="15102" width="12.85546875" style="30" customWidth="1"/>
    <col min="15103" max="15103" width="9.140625" style="30"/>
    <col min="15104" max="15104" width="20.28515625" style="30" bestFit="1" customWidth="1"/>
    <col min="15105" max="15105" width="17.140625" style="30" customWidth="1"/>
    <col min="15106" max="15106" width="15.140625" style="30" customWidth="1"/>
    <col min="15107" max="15107" width="15.7109375" style="30" customWidth="1"/>
    <col min="15108" max="15108" width="16.85546875" style="30" customWidth="1"/>
    <col min="15109" max="15109" width="14" style="30" customWidth="1"/>
    <col min="15110" max="15352" width="9.140625" style="30"/>
    <col min="15353" max="15353" width="19.140625" style="30" customWidth="1"/>
    <col min="15354" max="15354" width="16.85546875" style="30" customWidth="1"/>
    <col min="15355" max="15355" width="13.42578125" style="30" customWidth="1"/>
    <col min="15356" max="15356" width="15" style="30" customWidth="1"/>
    <col min="15357" max="15357" width="15.140625" style="30" customWidth="1"/>
    <col min="15358" max="15358" width="12.85546875" style="30" customWidth="1"/>
    <col min="15359" max="15359" width="9.140625" style="30"/>
    <col min="15360" max="15360" width="20.28515625" style="30" bestFit="1" customWidth="1"/>
    <col min="15361" max="15361" width="17.140625" style="30" customWidth="1"/>
    <col min="15362" max="15362" width="15.140625" style="30" customWidth="1"/>
    <col min="15363" max="15363" width="15.7109375" style="30" customWidth="1"/>
    <col min="15364" max="15364" width="16.85546875" style="30" customWidth="1"/>
    <col min="15365" max="15365" width="14" style="30" customWidth="1"/>
    <col min="15366" max="15608" width="9.140625" style="30"/>
    <col min="15609" max="15609" width="19.140625" style="30" customWidth="1"/>
    <col min="15610" max="15610" width="16.85546875" style="30" customWidth="1"/>
    <col min="15611" max="15611" width="13.42578125" style="30" customWidth="1"/>
    <col min="15612" max="15612" width="15" style="30" customWidth="1"/>
    <col min="15613" max="15613" width="15.140625" style="30" customWidth="1"/>
    <col min="15614" max="15614" width="12.85546875" style="30" customWidth="1"/>
    <col min="15615" max="15615" width="9.140625" style="30"/>
    <col min="15616" max="15616" width="20.28515625" style="30" bestFit="1" customWidth="1"/>
    <col min="15617" max="15617" width="17.140625" style="30" customWidth="1"/>
    <col min="15618" max="15618" width="15.140625" style="30" customWidth="1"/>
    <col min="15619" max="15619" width="15.7109375" style="30" customWidth="1"/>
    <col min="15620" max="15620" width="16.85546875" style="30" customWidth="1"/>
    <col min="15621" max="15621" width="14" style="30" customWidth="1"/>
    <col min="15622" max="15864" width="9.140625" style="30"/>
    <col min="15865" max="15865" width="19.140625" style="30" customWidth="1"/>
    <col min="15866" max="15866" width="16.85546875" style="30" customWidth="1"/>
    <col min="15867" max="15867" width="13.42578125" style="30" customWidth="1"/>
    <col min="15868" max="15868" width="15" style="30" customWidth="1"/>
    <col min="15869" max="15869" width="15.140625" style="30" customWidth="1"/>
    <col min="15870" max="15870" width="12.85546875" style="30" customWidth="1"/>
    <col min="15871" max="15871" width="9.140625" style="30"/>
    <col min="15872" max="15872" width="20.28515625" style="30" bestFit="1" customWidth="1"/>
    <col min="15873" max="15873" width="17.140625" style="30" customWidth="1"/>
    <col min="15874" max="15874" width="15.140625" style="30" customWidth="1"/>
    <col min="15875" max="15875" width="15.7109375" style="30" customWidth="1"/>
    <col min="15876" max="15876" width="16.85546875" style="30" customWidth="1"/>
    <col min="15877" max="15877" width="14" style="30" customWidth="1"/>
    <col min="15878" max="16120" width="9.140625" style="30"/>
    <col min="16121" max="16121" width="19.140625" style="30" customWidth="1"/>
    <col min="16122" max="16122" width="16.85546875" style="30" customWidth="1"/>
    <col min="16123" max="16123" width="13.42578125" style="30" customWidth="1"/>
    <col min="16124" max="16124" width="15" style="30" customWidth="1"/>
    <col min="16125" max="16125" width="15.140625" style="30" customWidth="1"/>
    <col min="16126" max="16126" width="12.85546875" style="30" customWidth="1"/>
    <col min="16127" max="16127" width="9.140625" style="30"/>
    <col min="16128" max="16128" width="20.28515625" style="30" bestFit="1" customWidth="1"/>
    <col min="16129" max="16129" width="17.140625" style="30" customWidth="1"/>
    <col min="16130" max="16130" width="15.140625" style="30" customWidth="1"/>
    <col min="16131" max="16131" width="15.7109375" style="30" customWidth="1"/>
    <col min="16132" max="16132" width="16.85546875" style="30" customWidth="1"/>
    <col min="16133" max="16133" width="14" style="30" customWidth="1"/>
    <col min="16134" max="16376" width="9.140625" style="30"/>
    <col min="16377" max="16377" width="19.140625" style="30" customWidth="1"/>
    <col min="16378" max="16378" width="16.85546875" style="30" customWidth="1"/>
    <col min="16379" max="16379" width="13.42578125" style="30" customWidth="1"/>
    <col min="16380" max="16380" width="15" style="30" customWidth="1"/>
    <col min="16381" max="16381" width="15.140625" style="30" customWidth="1"/>
    <col min="16382" max="16382" width="12.85546875" style="30" customWidth="1"/>
    <col min="16383" max="16384" width="9.140625" style="30"/>
  </cols>
  <sheetData>
    <row r="1" spans="1:12" ht="33.75" customHeight="1" thickBot="1">
      <c r="A1" s="1007" t="s">
        <v>435</v>
      </c>
      <c r="B1" s="1007"/>
      <c r="C1" s="1007"/>
      <c r="D1" s="1007"/>
      <c r="E1" s="1007"/>
      <c r="F1" s="1007"/>
    </row>
    <row r="2" spans="1:12" ht="43.5" customHeight="1" thickBot="1">
      <c r="A2" s="117" t="s">
        <v>68</v>
      </c>
      <c r="B2" s="116" t="s">
        <v>32</v>
      </c>
      <c r="C2" s="117" t="s">
        <v>71</v>
      </c>
      <c r="D2" s="117" t="s">
        <v>72</v>
      </c>
      <c r="E2" s="117" t="s">
        <v>73</v>
      </c>
      <c r="F2" s="247" t="s">
        <v>315</v>
      </c>
    </row>
    <row r="3" spans="1:12" ht="21" customHeight="1">
      <c r="A3" s="2">
        <v>1395</v>
      </c>
      <c r="B3" s="4">
        <v>10008234</v>
      </c>
      <c r="C3" s="4">
        <v>1488737</v>
      </c>
      <c r="D3" s="4">
        <v>5457738</v>
      </c>
      <c r="E3" s="4">
        <v>3037063</v>
      </c>
      <c r="F3" s="4">
        <v>24696</v>
      </c>
    </row>
    <row r="4" spans="1:12" ht="21" customHeight="1">
      <c r="A4" s="2">
        <v>1396</v>
      </c>
      <c r="B4" s="4">
        <v>10227702</v>
      </c>
      <c r="C4" s="3">
        <v>1568616</v>
      </c>
      <c r="D4" s="3">
        <v>5528882</v>
      </c>
      <c r="E4" s="3">
        <v>3108795</v>
      </c>
      <c r="F4" s="3">
        <v>21409</v>
      </c>
    </row>
    <row r="5" spans="1:12" ht="21" customHeight="1">
      <c r="A5" s="2">
        <v>1397</v>
      </c>
      <c r="B5" s="3">
        <v>10450728</v>
      </c>
      <c r="C5" s="3">
        <v>1540814</v>
      </c>
      <c r="D5" s="3">
        <v>5463864</v>
      </c>
      <c r="E5" s="3">
        <v>3426753</v>
      </c>
      <c r="F5" s="3">
        <v>19297</v>
      </c>
      <c r="L5" s="328"/>
    </row>
    <row r="6" spans="1:12" ht="21" customHeight="1">
      <c r="A6" s="2">
        <v>1398</v>
      </c>
      <c r="B6" s="3">
        <v>10798942</v>
      </c>
      <c r="C6" s="3">
        <v>1602466</v>
      </c>
      <c r="D6" s="3">
        <v>5711755</v>
      </c>
      <c r="E6" s="3">
        <v>3463950</v>
      </c>
      <c r="F6" s="3">
        <v>20771</v>
      </c>
      <c r="L6" s="328"/>
    </row>
    <row r="7" spans="1:12" ht="21" customHeight="1">
      <c r="A7" s="2">
        <v>1399</v>
      </c>
      <c r="B7" s="123">
        <v>10689239</v>
      </c>
      <c r="C7" s="123">
        <v>1574971</v>
      </c>
      <c r="D7" s="123">
        <v>5800569</v>
      </c>
      <c r="E7" s="123">
        <v>3294590</v>
      </c>
      <c r="F7" s="123">
        <v>19109</v>
      </c>
      <c r="L7" s="328"/>
    </row>
    <row r="8" spans="1:12" ht="21" customHeight="1">
      <c r="A8" s="2">
        <v>1400</v>
      </c>
      <c r="B8" s="123">
        <v>11068557</v>
      </c>
      <c r="C8" s="123">
        <v>1650277</v>
      </c>
      <c r="D8" s="123">
        <v>6024836</v>
      </c>
      <c r="E8" s="123">
        <v>3374227</v>
      </c>
      <c r="F8" s="123">
        <v>19217</v>
      </c>
      <c r="L8" s="328"/>
    </row>
    <row r="9" spans="1:12" ht="21" customHeight="1" thickBot="1">
      <c r="A9" s="2">
        <v>1401</v>
      </c>
      <c r="B9" s="123">
        <f>SUM(B10:B42)</f>
        <v>11388131</v>
      </c>
      <c r="C9" s="123">
        <f>SUM(C10:C42)</f>
        <v>1710607</v>
      </c>
      <c r="D9" s="123">
        <f t="shared" ref="D9:F9" si="0">SUM(D10:D42)</f>
        <v>6187928</v>
      </c>
      <c r="E9" s="123">
        <f t="shared" si="0"/>
        <v>3471927</v>
      </c>
      <c r="F9" s="123">
        <f t="shared" si="0"/>
        <v>17669</v>
      </c>
      <c r="L9" s="328"/>
    </row>
    <row r="10" spans="1:12" ht="21" customHeight="1" thickBot="1">
      <c r="A10" s="5" t="s">
        <v>41</v>
      </c>
      <c r="B10" s="10">
        <f>C10+D10+E10+F10</f>
        <v>461000</v>
      </c>
      <c r="C10" s="7">
        <v>64226</v>
      </c>
      <c r="D10" s="6">
        <v>286011</v>
      </c>
      <c r="E10" s="31">
        <v>110735</v>
      </c>
      <c r="F10" s="6">
        <v>28</v>
      </c>
      <c r="L10" s="328"/>
    </row>
    <row r="11" spans="1:12" ht="21" customHeight="1" thickBot="1">
      <c r="A11" s="11" t="s">
        <v>42</v>
      </c>
      <c r="B11" s="29">
        <f t="shared" ref="B11:B42" si="1">C11+D11+E11+F11</f>
        <v>244112</v>
      </c>
      <c r="C11" s="21">
        <v>60245</v>
      </c>
      <c r="D11" s="22">
        <v>117491</v>
      </c>
      <c r="E11" s="32">
        <v>66325</v>
      </c>
      <c r="F11" s="22">
        <v>51</v>
      </c>
      <c r="L11" s="328"/>
    </row>
    <row r="12" spans="1:12" ht="21" customHeight="1" thickBot="1">
      <c r="A12" s="11" t="s">
        <v>43</v>
      </c>
      <c r="B12" s="29">
        <f t="shared" si="1"/>
        <v>124499</v>
      </c>
      <c r="C12" s="21">
        <v>30604</v>
      </c>
      <c r="D12" s="22">
        <v>60576</v>
      </c>
      <c r="E12" s="32">
        <v>33319</v>
      </c>
      <c r="F12" s="22">
        <v>0</v>
      </c>
      <c r="L12" s="328"/>
    </row>
    <row r="13" spans="1:12" ht="21" customHeight="1" thickBot="1">
      <c r="A13" s="11" t="s">
        <v>0</v>
      </c>
      <c r="B13" s="29">
        <f t="shared" si="1"/>
        <v>864928</v>
      </c>
      <c r="C13" s="21">
        <v>109607</v>
      </c>
      <c r="D13" s="22">
        <v>521506</v>
      </c>
      <c r="E13" s="32">
        <v>233163</v>
      </c>
      <c r="F13" s="22">
        <v>652</v>
      </c>
      <c r="L13" s="328"/>
    </row>
    <row r="14" spans="1:12" ht="21" customHeight="1" thickBot="1">
      <c r="A14" s="11" t="s">
        <v>33</v>
      </c>
      <c r="B14" s="29">
        <f t="shared" si="1"/>
        <v>349622</v>
      </c>
      <c r="C14" s="21">
        <v>37764</v>
      </c>
      <c r="D14" s="22">
        <v>245449</v>
      </c>
      <c r="E14" s="32">
        <v>66199</v>
      </c>
      <c r="F14" s="22">
        <v>210</v>
      </c>
      <c r="L14" s="328"/>
    </row>
    <row r="15" spans="1:12" ht="21" customHeight="1" thickBot="1">
      <c r="A15" s="11" t="s">
        <v>44</v>
      </c>
      <c r="B15" s="29">
        <f t="shared" si="1"/>
        <v>82633</v>
      </c>
      <c r="C15" s="21">
        <v>16176</v>
      </c>
      <c r="D15" s="22">
        <v>20664</v>
      </c>
      <c r="E15" s="32">
        <v>45747</v>
      </c>
      <c r="F15" s="22">
        <v>46</v>
      </c>
      <c r="L15" s="328"/>
    </row>
    <row r="16" spans="1:12" ht="21" customHeight="1" thickBot="1">
      <c r="A16" s="11" t="s">
        <v>1</v>
      </c>
      <c r="B16" s="29">
        <f t="shared" si="1"/>
        <v>345648</v>
      </c>
      <c r="C16" s="21">
        <v>30268</v>
      </c>
      <c r="D16" s="22">
        <v>99639</v>
      </c>
      <c r="E16" s="32">
        <v>215457</v>
      </c>
      <c r="F16" s="22">
        <v>284</v>
      </c>
      <c r="L16" s="328"/>
    </row>
    <row r="17" spans="1:12" ht="21" customHeight="1" thickBot="1">
      <c r="A17" s="11" t="s">
        <v>45</v>
      </c>
      <c r="B17" s="29">
        <f t="shared" si="1"/>
        <v>93340</v>
      </c>
      <c r="C17" s="21">
        <v>22591</v>
      </c>
      <c r="D17" s="22">
        <v>37901</v>
      </c>
      <c r="E17" s="32">
        <v>32802</v>
      </c>
      <c r="F17" s="22">
        <v>46</v>
      </c>
      <c r="L17" s="328"/>
    </row>
    <row r="18" spans="1:12" ht="21" customHeight="1" thickBot="1">
      <c r="A18" s="11" t="s">
        <v>46</v>
      </c>
      <c r="B18" s="29">
        <f t="shared" si="1"/>
        <v>100563</v>
      </c>
      <c r="C18" s="21">
        <v>18266</v>
      </c>
      <c r="D18" s="22">
        <v>39517</v>
      </c>
      <c r="E18" s="32">
        <v>42778</v>
      </c>
      <c r="F18" s="22">
        <v>2</v>
      </c>
      <c r="L18" s="328"/>
    </row>
    <row r="19" spans="1:12" ht="21" customHeight="1" thickBot="1">
      <c r="A19" s="11" t="s">
        <v>47</v>
      </c>
      <c r="B19" s="29">
        <f t="shared" si="1"/>
        <v>751585</v>
      </c>
      <c r="C19" s="21">
        <v>103451</v>
      </c>
      <c r="D19" s="22">
        <v>403520</v>
      </c>
      <c r="E19" s="32">
        <v>233851</v>
      </c>
      <c r="F19" s="22">
        <v>10763</v>
      </c>
      <c r="L19" s="328"/>
    </row>
    <row r="20" spans="1:12" ht="21" customHeight="1" thickBot="1">
      <c r="A20" s="11" t="s">
        <v>28</v>
      </c>
      <c r="B20" s="29">
        <f t="shared" si="1"/>
        <v>77905</v>
      </c>
      <c r="C20" s="21">
        <v>23089</v>
      </c>
      <c r="D20" s="22">
        <v>25057</v>
      </c>
      <c r="E20" s="32">
        <v>29747</v>
      </c>
      <c r="F20" s="22">
        <v>12</v>
      </c>
      <c r="L20" s="328"/>
    </row>
    <row r="21" spans="1:12" ht="21" customHeight="1" thickBot="1">
      <c r="A21" s="11" t="s">
        <v>2</v>
      </c>
      <c r="B21" s="29">
        <f t="shared" si="1"/>
        <v>824801</v>
      </c>
      <c r="C21" s="21">
        <v>132547</v>
      </c>
      <c r="D21" s="22">
        <v>277818</v>
      </c>
      <c r="E21" s="32">
        <v>414369</v>
      </c>
      <c r="F21" s="22">
        <v>67</v>
      </c>
      <c r="L21" s="328"/>
    </row>
    <row r="22" spans="1:12" ht="21" customHeight="1" thickBot="1">
      <c r="A22" s="11" t="s">
        <v>3</v>
      </c>
      <c r="B22" s="29">
        <f t="shared" si="1"/>
        <v>134731</v>
      </c>
      <c r="C22" s="21">
        <v>29716</v>
      </c>
      <c r="D22" s="22">
        <v>73159</v>
      </c>
      <c r="E22" s="32">
        <v>31743</v>
      </c>
      <c r="F22" s="22">
        <v>113</v>
      </c>
      <c r="L22" s="328"/>
    </row>
    <row r="23" spans="1:12" ht="21" customHeight="1" thickBot="1">
      <c r="A23" s="11" t="s">
        <v>4</v>
      </c>
      <c r="B23" s="29">
        <f t="shared" si="1"/>
        <v>137440</v>
      </c>
      <c r="C23" s="21">
        <v>23005</v>
      </c>
      <c r="D23" s="22">
        <v>81382</v>
      </c>
      <c r="E23" s="32">
        <v>32875</v>
      </c>
      <c r="F23" s="22">
        <v>178</v>
      </c>
      <c r="L23" s="328"/>
    </row>
    <row r="24" spans="1:12" ht="21" customHeight="1" thickBot="1">
      <c r="A24" s="11" t="s">
        <v>48</v>
      </c>
      <c r="B24" s="29">
        <f t="shared" si="1"/>
        <v>208626</v>
      </c>
      <c r="C24" s="21">
        <v>70930</v>
      </c>
      <c r="D24" s="22">
        <v>54437</v>
      </c>
      <c r="E24" s="32">
        <v>83231</v>
      </c>
      <c r="F24" s="22">
        <v>28</v>
      </c>
      <c r="L24" s="328"/>
    </row>
    <row r="25" spans="1:12" ht="21" customHeight="1" thickBot="1">
      <c r="A25" s="11" t="s">
        <v>49</v>
      </c>
      <c r="B25" s="29">
        <f t="shared" si="1"/>
        <v>1128774</v>
      </c>
      <c r="C25" s="21">
        <v>135106</v>
      </c>
      <c r="D25" s="22">
        <v>703641</v>
      </c>
      <c r="E25" s="32">
        <v>289608</v>
      </c>
      <c r="F25" s="22">
        <v>419</v>
      </c>
      <c r="L25" s="328"/>
    </row>
    <row r="26" spans="1:12" ht="21" customHeight="1" thickBot="1">
      <c r="A26" s="11" t="s">
        <v>50</v>
      </c>
      <c r="B26" s="29">
        <f t="shared" si="1"/>
        <v>541182</v>
      </c>
      <c r="C26" s="21">
        <v>32992</v>
      </c>
      <c r="D26" s="22">
        <v>424911</v>
      </c>
      <c r="E26" s="32">
        <v>83153</v>
      </c>
      <c r="F26" s="22">
        <v>126</v>
      </c>
      <c r="L26" s="328"/>
    </row>
    <row r="27" spans="1:12" ht="21" customHeight="1" thickBot="1">
      <c r="A27" s="11" t="s">
        <v>51</v>
      </c>
      <c r="B27" s="29">
        <f t="shared" si="1"/>
        <v>1188350</v>
      </c>
      <c r="C27" s="21">
        <v>136260</v>
      </c>
      <c r="D27" s="22">
        <v>781071</v>
      </c>
      <c r="E27" s="32">
        <v>270463</v>
      </c>
      <c r="F27" s="22">
        <v>556</v>
      </c>
      <c r="L27" s="328"/>
    </row>
    <row r="28" spans="1:12" ht="21" customHeight="1" thickBot="1">
      <c r="A28" s="11" t="s">
        <v>5</v>
      </c>
      <c r="B28" s="29">
        <f t="shared" si="1"/>
        <v>536674</v>
      </c>
      <c r="C28" s="21">
        <v>93929</v>
      </c>
      <c r="D28" s="22">
        <v>280956</v>
      </c>
      <c r="E28" s="32">
        <v>161530</v>
      </c>
      <c r="F28" s="22">
        <v>259</v>
      </c>
      <c r="L28" s="328"/>
    </row>
    <row r="29" spans="1:12" ht="21" customHeight="1" thickBot="1">
      <c r="A29" s="11" t="s">
        <v>52</v>
      </c>
      <c r="B29" s="29">
        <f t="shared" si="1"/>
        <v>189936</v>
      </c>
      <c r="C29" s="21">
        <v>23570</v>
      </c>
      <c r="D29" s="22">
        <v>128740</v>
      </c>
      <c r="E29" s="32">
        <v>37607</v>
      </c>
      <c r="F29" s="22">
        <v>19</v>
      </c>
      <c r="L29" s="328"/>
    </row>
    <row r="30" spans="1:12" ht="21" customHeight="1" thickBot="1">
      <c r="A30" s="11" t="s">
        <v>6</v>
      </c>
      <c r="B30" s="29">
        <f t="shared" si="1"/>
        <v>157605</v>
      </c>
      <c r="C30" s="21">
        <v>21640</v>
      </c>
      <c r="D30" s="22">
        <v>98195</v>
      </c>
      <c r="E30" s="32">
        <v>36949</v>
      </c>
      <c r="F30" s="22">
        <v>821</v>
      </c>
      <c r="L30" s="328"/>
    </row>
    <row r="31" spans="1:12" ht="21" customHeight="1" thickBot="1">
      <c r="A31" s="11" t="s">
        <v>53</v>
      </c>
      <c r="B31" s="29">
        <f t="shared" si="1"/>
        <v>126066</v>
      </c>
      <c r="C31" s="21">
        <v>33965</v>
      </c>
      <c r="D31" s="22">
        <v>53077</v>
      </c>
      <c r="E31" s="32">
        <v>38190</v>
      </c>
      <c r="F31" s="22">
        <v>834</v>
      </c>
      <c r="L31" s="328"/>
    </row>
    <row r="32" spans="1:12" ht="21" customHeight="1" thickBot="1">
      <c r="A32" s="11" t="s">
        <v>54</v>
      </c>
      <c r="B32" s="29">
        <f t="shared" si="1"/>
        <v>438613</v>
      </c>
      <c r="C32" s="21">
        <v>61193</v>
      </c>
      <c r="D32" s="22">
        <v>191523</v>
      </c>
      <c r="E32" s="32">
        <v>185737</v>
      </c>
      <c r="F32" s="22">
        <v>160</v>
      </c>
      <c r="L32" s="328"/>
    </row>
    <row r="33" spans="1:12" ht="21" customHeight="1" thickBot="1">
      <c r="A33" s="11" t="s">
        <v>55</v>
      </c>
      <c r="B33" s="29">
        <f t="shared" si="1"/>
        <v>154638</v>
      </c>
      <c r="C33" s="21">
        <v>42733</v>
      </c>
      <c r="D33" s="22">
        <v>55250</v>
      </c>
      <c r="E33" s="32">
        <v>56639</v>
      </c>
      <c r="F33" s="22">
        <v>16</v>
      </c>
      <c r="L33" s="328"/>
    </row>
    <row r="34" spans="1:12" ht="21" customHeight="1" thickBot="1">
      <c r="A34" s="11" t="s">
        <v>56</v>
      </c>
      <c r="B34" s="29">
        <f t="shared" si="1"/>
        <v>98919</v>
      </c>
      <c r="C34" s="21">
        <v>21521</v>
      </c>
      <c r="D34" s="22">
        <v>22565</v>
      </c>
      <c r="E34" s="32">
        <v>54830</v>
      </c>
      <c r="F34" s="22">
        <v>3</v>
      </c>
      <c r="L34" s="328"/>
    </row>
    <row r="35" spans="1:12" ht="21" customHeight="1" thickBot="1">
      <c r="A35" s="11" t="s">
        <v>7</v>
      </c>
      <c r="B35" s="29">
        <f t="shared" si="1"/>
        <v>195646</v>
      </c>
      <c r="C35" s="21">
        <v>41806</v>
      </c>
      <c r="D35" s="22">
        <v>104118</v>
      </c>
      <c r="E35" s="32">
        <v>49669</v>
      </c>
      <c r="F35" s="22">
        <v>53</v>
      </c>
      <c r="L35" s="328"/>
    </row>
    <row r="36" spans="1:12" ht="21" customHeight="1" thickBot="1">
      <c r="A36" s="11" t="s">
        <v>57</v>
      </c>
      <c r="B36" s="29">
        <f t="shared" si="1"/>
        <v>271555</v>
      </c>
      <c r="C36" s="21">
        <v>44591</v>
      </c>
      <c r="D36" s="22">
        <v>167202</v>
      </c>
      <c r="E36" s="32">
        <v>58311</v>
      </c>
      <c r="F36" s="22">
        <v>1451</v>
      </c>
      <c r="L36" s="328"/>
    </row>
    <row r="37" spans="1:12" ht="21" customHeight="1" thickBot="1">
      <c r="A37" s="11" t="s">
        <v>8</v>
      </c>
      <c r="B37" s="29">
        <f t="shared" si="1"/>
        <v>147032</v>
      </c>
      <c r="C37" s="21">
        <v>37471</v>
      </c>
      <c r="D37" s="22">
        <v>53025</v>
      </c>
      <c r="E37" s="32">
        <v>56200</v>
      </c>
      <c r="F37" s="22">
        <v>336</v>
      </c>
      <c r="L37" s="328"/>
    </row>
    <row r="38" spans="1:12" ht="21" customHeight="1" thickBot="1">
      <c r="A38" s="11" t="s">
        <v>9</v>
      </c>
      <c r="B38" s="29">
        <f t="shared" si="1"/>
        <v>429586</v>
      </c>
      <c r="C38" s="21">
        <v>62168</v>
      </c>
      <c r="D38" s="22">
        <v>273039</v>
      </c>
      <c r="E38" s="32">
        <v>94369</v>
      </c>
      <c r="F38" s="22">
        <v>10</v>
      </c>
      <c r="L38" s="328"/>
    </row>
    <row r="39" spans="1:12" ht="21" customHeight="1" thickBot="1">
      <c r="A39" s="11" t="s">
        <v>58</v>
      </c>
      <c r="B39" s="29">
        <f t="shared" si="1"/>
        <v>243241</v>
      </c>
      <c r="C39" s="21">
        <v>33577</v>
      </c>
      <c r="D39" s="22">
        <v>144464</v>
      </c>
      <c r="E39" s="32">
        <v>65197</v>
      </c>
      <c r="F39" s="22">
        <v>3</v>
      </c>
    </row>
    <row r="40" spans="1:12" ht="21" customHeight="1" thickBot="1">
      <c r="A40" s="11" t="s">
        <v>10</v>
      </c>
      <c r="B40" s="29">
        <f t="shared" si="1"/>
        <v>314041</v>
      </c>
      <c r="C40" s="21">
        <v>48871</v>
      </c>
      <c r="D40" s="22">
        <v>138619</v>
      </c>
      <c r="E40" s="32">
        <v>126525</v>
      </c>
      <c r="F40" s="22">
        <v>26</v>
      </c>
    </row>
    <row r="41" spans="1:12" ht="21" customHeight="1" thickBot="1">
      <c r="A41" s="11" t="s">
        <v>11</v>
      </c>
      <c r="B41" s="29">
        <f t="shared" si="1"/>
        <v>147031</v>
      </c>
      <c r="C41" s="21">
        <v>30865</v>
      </c>
      <c r="D41" s="22">
        <v>72092</v>
      </c>
      <c r="E41" s="32">
        <v>44031</v>
      </c>
      <c r="F41" s="22">
        <v>43</v>
      </c>
    </row>
    <row r="42" spans="1:12" ht="21" customHeight="1" thickBot="1">
      <c r="A42" s="11" t="s">
        <v>59</v>
      </c>
      <c r="B42" s="29">
        <f t="shared" si="1"/>
        <v>277809</v>
      </c>
      <c r="C42" s="21">
        <v>35864</v>
      </c>
      <c r="D42" s="22">
        <v>151313</v>
      </c>
      <c r="E42" s="32">
        <v>90578</v>
      </c>
      <c r="F42" s="22">
        <v>54</v>
      </c>
    </row>
    <row r="43" spans="1:12" ht="0.75" hidden="1" customHeight="1">
      <c r="A43" s="1016"/>
      <c r="B43" s="1016"/>
      <c r="C43" s="1016"/>
      <c r="D43" s="1016"/>
      <c r="E43" s="1016"/>
      <c r="F43" s="1016"/>
    </row>
    <row r="44" spans="1:12">
      <c r="A44" s="118" t="s">
        <v>159</v>
      </c>
      <c r="B44" s="33"/>
      <c r="D44" s="124"/>
    </row>
    <row r="45" spans="1:12" ht="21">
      <c r="B45" s="34"/>
    </row>
  </sheetData>
  <mergeCells count="2">
    <mergeCell ref="A1:F1"/>
    <mergeCell ref="A43:F43"/>
  </mergeCells>
  <printOptions horizontalCentered="1" verticalCentered="1"/>
  <pageMargins left="0.39370078740157483" right="0.59055118110236227" top="0.19685039370078741" bottom="0.39370078740157483" header="0" footer="0"/>
  <pageSetup paperSize="9" scale="86" orientation="portrait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3ED6A-3995-4132-8A45-7D6903057E26}">
  <sheetPr>
    <tabColor rgb="FF91DB91"/>
  </sheetPr>
  <dimension ref="A1:J401"/>
  <sheetViews>
    <sheetView rightToLeft="1" view="pageBreakPreview" zoomScaleNormal="100" zoomScaleSheetLayoutView="100" workbookViewId="0">
      <selection sqref="A1:F1"/>
    </sheetView>
  </sheetViews>
  <sheetFormatPr defaultRowHeight="15"/>
  <cols>
    <col min="1" max="1" width="18.28515625" style="349" customWidth="1"/>
    <col min="2" max="2" width="32.5703125" style="349" customWidth="1"/>
    <col min="3" max="3" width="15.85546875" style="428" customWidth="1"/>
    <col min="4" max="4" width="14.7109375" style="349" customWidth="1"/>
    <col min="5" max="5" width="18.7109375" style="349" customWidth="1"/>
    <col min="6" max="6" width="14.7109375" style="349" customWidth="1"/>
    <col min="7" max="16384" width="9.140625" style="349"/>
  </cols>
  <sheetData>
    <row r="1" spans="1:6" ht="35.25" customHeight="1" thickBot="1">
      <c r="A1" s="1142" t="s">
        <v>481</v>
      </c>
      <c r="B1" s="1143"/>
      <c r="C1" s="1143"/>
      <c r="D1" s="1143"/>
      <c r="E1" s="1143"/>
      <c r="F1" s="1143"/>
    </row>
    <row r="2" spans="1:6" ht="45" customHeight="1">
      <c r="A2" s="372" t="s">
        <v>482</v>
      </c>
      <c r="B2" s="372" t="s">
        <v>483</v>
      </c>
      <c r="C2" s="405" t="s">
        <v>32</v>
      </c>
      <c r="D2" s="406" t="s">
        <v>484</v>
      </c>
      <c r="E2" s="406" t="s">
        <v>485</v>
      </c>
      <c r="F2" s="407" t="s">
        <v>486</v>
      </c>
    </row>
    <row r="3" spans="1:6" ht="24" customHeight="1" thickBot="1">
      <c r="A3" s="355" t="s">
        <v>487</v>
      </c>
      <c r="B3" s="356">
        <v>1401</v>
      </c>
      <c r="C3" s="356">
        <v>64150499</v>
      </c>
      <c r="D3" s="356">
        <v>48372126</v>
      </c>
      <c r="E3" s="356">
        <v>12355025</v>
      </c>
      <c r="F3" s="356">
        <v>3423348</v>
      </c>
    </row>
    <row r="4" spans="1:6" ht="18.2" customHeight="1" thickBot="1">
      <c r="A4" s="1140" t="s">
        <v>120</v>
      </c>
      <c r="B4" s="408" t="s">
        <v>488</v>
      </c>
      <c r="C4" s="409">
        <v>408996</v>
      </c>
      <c r="D4" s="410">
        <v>191382</v>
      </c>
      <c r="E4" s="411">
        <v>217614</v>
      </c>
      <c r="F4" s="410">
        <v>0</v>
      </c>
    </row>
    <row r="5" spans="1:6" ht="18.2" customHeight="1" thickBot="1">
      <c r="A5" s="1140"/>
      <c r="B5" s="412" t="s">
        <v>489</v>
      </c>
      <c r="C5" s="413">
        <v>455998</v>
      </c>
      <c r="D5" s="414">
        <v>254751</v>
      </c>
      <c r="E5" s="415">
        <v>176983</v>
      </c>
      <c r="F5" s="414">
        <v>24264</v>
      </c>
    </row>
    <row r="6" spans="1:6" ht="18.2" customHeight="1" thickBot="1">
      <c r="A6" s="1140"/>
      <c r="B6" s="412" t="s">
        <v>490</v>
      </c>
      <c r="C6" s="413">
        <v>106141</v>
      </c>
      <c r="D6" s="414">
        <v>88241</v>
      </c>
      <c r="E6" s="415">
        <v>15744</v>
      </c>
      <c r="F6" s="414">
        <v>2156</v>
      </c>
    </row>
    <row r="7" spans="1:6" ht="18.2" customHeight="1" thickBot="1">
      <c r="A7" s="1140"/>
      <c r="B7" s="412" t="s">
        <v>491</v>
      </c>
      <c r="C7" s="413">
        <v>214751</v>
      </c>
      <c r="D7" s="414">
        <v>190136</v>
      </c>
      <c r="E7" s="415">
        <v>5570</v>
      </c>
      <c r="F7" s="414">
        <v>19045</v>
      </c>
    </row>
    <row r="8" spans="1:6" ht="18.2" customHeight="1" thickBot="1">
      <c r="A8" s="1140"/>
      <c r="B8" s="412" t="s">
        <v>492</v>
      </c>
      <c r="C8" s="413">
        <v>273755</v>
      </c>
      <c r="D8" s="414">
        <v>218305</v>
      </c>
      <c r="E8" s="415">
        <v>49651</v>
      </c>
      <c r="F8" s="414">
        <v>5799</v>
      </c>
    </row>
    <row r="9" spans="1:6" ht="18.2" customHeight="1" thickBot="1">
      <c r="A9" s="1140"/>
      <c r="B9" s="412" t="s">
        <v>493</v>
      </c>
      <c r="C9" s="413">
        <v>412125</v>
      </c>
      <c r="D9" s="414">
        <v>337939</v>
      </c>
      <c r="E9" s="415">
        <v>39175</v>
      </c>
      <c r="F9" s="414">
        <v>35011</v>
      </c>
    </row>
    <row r="10" spans="1:6" ht="18.2" customHeight="1" thickBot="1">
      <c r="A10" s="1144"/>
      <c r="B10" s="412" t="s">
        <v>494</v>
      </c>
      <c r="C10" s="413">
        <v>102752</v>
      </c>
      <c r="D10" s="414">
        <v>82213</v>
      </c>
      <c r="E10" s="415">
        <v>9317</v>
      </c>
      <c r="F10" s="414">
        <v>11222</v>
      </c>
    </row>
    <row r="11" spans="1:6" ht="18.2" customHeight="1" thickBot="1">
      <c r="A11" s="1140"/>
      <c r="B11" s="412" t="s">
        <v>495</v>
      </c>
      <c r="C11" s="413">
        <v>65394</v>
      </c>
      <c r="D11" s="414">
        <v>57899</v>
      </c>
      <c r="E11" s="415">
        <v>3069</v>
      </c>
      <c r="F11" s="414">
        <v>4426</v>
      </c>
    </row>
    <row r="12" spans="1:6" ht="18.2" customHeight="1" thickBot="1">
      <c r="A12" s="1140"/>
      <c r="B12" s="412" t="s">
        <v>496</v>
      </c>
      <c r="C12" s="413">
        <v>106407</v>
      </c>
      <c r="D12" s="414">
        <v>77542</v>
      </c>
      <c r="E12" s="415">
        <v>16213</v>
      </c>
      <c r="F12" s="414">
        <v>12652</v>
      </c>
    </row>
    <row r="13" spans="1:6" ht="18.2" customHeight="1" thickBot="1">
      <c r="A13" s="1140"/>
      <c r="B13" s="412" t="s">
        <v>497</v>
      </c>
      <c r="C13" s="413">
        <v>146940</v>
      </c>
      <c r="D13" s="414">
        <v>122964</v>
      </c>
      <c r="E13" s="415">
        <v>17886</v>
      </c>
      <c r="F13" s="414">
        <v>6090</v>
      </c>
    </row>
    <row r="14" spans="1:6" ht="18.2" customHeight="1" thickBot="1">
      <c r="A14" s="1140"/>
      <c r="B14" s="412" t="s">
        <v>498</v>
      </c>
      <c r="C14" s="413">
        <v>110237</v>
      </c>
      <c r="D14" s="414">
        <v>61503</v>
      </c>
      <c r="E14" s="415">
        <v>24897</v>
      </c>
      <c r="F14" s="414">
        <v>23837</v>
      </c>
    </row>
    <row r="15" spans="1:6" ht="18.2" customHeight="1" thickBot="1">
      <c r="A15" s="1140"/>
      <c r="B15" s="412" t="s">
        <v>499</v>
      </c>
      <c r="C15" s="413">
        <v>118290</v>
      </c>
      <c r="D15" s="414">
        <v>115873</v>
      </c>
      <c r="E15" s="415">
        <v>0</v>
      </c>
      <c r="F15" s="414">
        <v>2417</v>
      </c>
    </row>
    <row r="16" spans="1:6" ht="18.2" customHeight="1" thickBot="1">
      <c r="A16" s="1140"/>
      <c r="B16" s="412" t="s">
        <v>500</v>
      </c>
      <c r="C16" s="413">
        <v>124047</v>
      </c>
      <c r="D16" s="414">
        <v>109546</v>
      </c>
      <c r="E16" s="415">
        <v>0</v>
      </c>
      <c r="F16" s="414">
        <v>14501</v>
      </c>
    </row>
    <row r="17" spans="1:6" ht="18.2" customHeight="1" thickBot="1">
      <c r="A17" s="1140"/>
      <c r="B17" s="412" t="s">
        <v>501</v>
      </c>
      <c r="C17" s="413">
        <v>22447</v>
      </c>
      <c r="D17" s="414">
        <v>20167</v>
      </c>
      <c r="E17" s="415">
        <v>0</v>
      </c>
      <c r="F17" s="414">
        <v>2280</v>
      </c>
    </row>
    <row r="18" spans="1:6" ht="18.2" customHeight="1" thickBot="1">
      <c r="A18" s="1140"/>
      <c r="B18" s="412" t="s">
        <v>502</v>
      </c>
      <c r="C18" s="413">
        <v>35652</v>
      </c>
      <c r="D18" s="414">
        <v>35591</v>
      </c>
      <c r="E18" s="415">
        <v>0</v>
      </c>
      <c r="F18" s="414">
        <v>61</v>
      </c>
    </row>
    <row r="19" spans="1:6" ht="18.2" customHeight="1" thickBot="1">
      <c r="A19" s="1140"/>
      <c r="B19" s="412" t="s">
        <v>503</v>
      </c>
      <c r="C19" s="413">
        <v>49827</v>
      </c>
      <c r="D19" s="414">
        <v>43708</v>
      </c>
      <c r="E19" s="415">
        <v>0</v>
      </c>
      <c r="F19" s="414">
        <v>6119</v>
      </c>
    </row>
    <row r="20" spans="1:6" ht="18.2" customHeight="1" thickBot="1">
      <c r="A20" s="1141"/>
      <c r="B20" s="412" t="s">
        <v>504</v>
      </c>
      <c r="C20" s="413">
        <v>38869</v>
      </c>
      <c r="D20" s="414">
        <v>38869</v>
      </c>
      <c r="E20" s="415">
        <v>0</v>
      </c>
      <c r="F20" s="414">
        <v>0</v>
      </c>
    </row>
    <row r="21" spans="1:6" ht="18.2" customHeight="1" thickBot="1">
      <c r="A21" s="1139" t="s">
        <v>121</v>
      </c>
      <c r="B21" s="412" t="s">
        <v>505</v>
      </c>
      <c r="C21" s="413">
        <v>393772</v>
      </c>
      <c r="D21" s="414">
        <v>191628</v>
      </c>
      <c r="E21" s="415">
        <v>202144</v>
      </c>
      <c r="F21" s="414">
        <v>0</v>
      </c>
    </row>
    <row r="22" spans="1:6" ht="18.2" customHeight="1" thickBot="1">
      <c r="A22" s="1140"/>
      <c r="B22" s="412" t="s">
        <v>506</v>
      </c>
      <c r="C22" s="413">
        <v>246894</v>
      </c>
      <c r="D22" s="414">
        <v>115784</v>
      </c>
      <c r="E22" s="415">
        <v>117353</v>
      </c>
      <c r="F22" s="414">
        <v>13757</v>
      </c>
    </row>
    <row r="23" spans="1:6" ht="18.2" customHeight="1" thickBot="1">
      <c r="A23" s="1140"/>
      <c r="B23" s="412" t="s">
        <v>507</v>
      </c>
      <c r="C23" s="413">
        <v>168632</v>
      </c>
      <c r="D23" s="414">
        <v>120233</v>
      </c>
      <c r="E23" s="415">
        <v>28366</v>
      </c>
      <c r="F23" s="414">
        <v>20033</v>
      </c>
    </row>
    <row r="24" spans="1:6" ht="18.2" customHeight="1" thickBot="1">
      <c r="A24" s="1140"/>
      <c r="B24" s="412" t="s">
        <v>508</v>
      </c>
      <c r="C24" s="413">
        <v>302373</v>
      </c>
      <c r="D24" s="414">
        <v>183727</v>
      </c>
      <c r="E24" s="415">
        <v>103092</v>
      </c>
      <c r="F24" s="414">
        <v>15554</v>
      </c>
    </row>
    <row r="25" spans="1:6" ht="18.2" customHeight="1" thickBot="1">
      <c r="A25" s="1140"/>
      <c r="B25" s="412" t="s">
        <v>509</v>
      </c>
      <c r="C25" s="413">
        <v>137586</v>
      </c>
      <c r="D25" s="414">
        <v>100817</v>
      </c>
      <c r="E25" s="415">
        <v>26050</v>
      </c>
      <c r="F25" s="414">
        <v>10719</v>
      </c>
    </row>
    <row r="26" spans="1:6" ht="18.2" customHeight="1" thickBot="1">
      <c r="A26" s="1140"/>
      <c r="B26" s="412" t="s">
        <v>510</v>
      </c>
      <c r="C26" s="413">
        <v>224678</v>
      </c>
      <c r="D26" s="414">
        <v>165250</v>
      </c>
      <c r="E26" s="415">
        <v>40583</v>
      </c>
      <c r="F26" s="414">
        <v>18845</v>
      </c>
    </row>
    <row r="27" spans="1:6" ht="18.2" customHeight="1" thickBot="1">
      <c r="A27" s="1140"/>
      <c r="B27" s="412" t="s">
        <v>511</v>
      </c>
      <c r="C27" s="413">
        <v>117219</v>
      </c>
      <c r="D27" s="414">
        <v>91699</v>
      </c>
      <c r="E27" s="415">
        <v>13460</v>
      </c>
      <c r="F27" s="414">
        <v>12060</v>
      </c>
    </row>
    <row r="28" spans="1:6" ht="18.2" customHeight="1" thickBot="1">
      <c r="A28" s="1140"/>
      <c r="B28" s="412" t="s">
        <v>512</v>
      </c>
      <c r="C28" s="413">
        <v>151516</v>
      </c>
      <c r="D28" s="414">
        <v>95297</v>
      </c>
      <c r="E28" s="415">
        <v>42805</v>
      </c>
      <c r="F28" s="414">
        <v>13414</v>
      </c>
    </row>
    <row r="29" spans="1:6" ht="18.2" customHeight="1" thickBot="1">
      <c r="A29" s="1140"/>
      <c r="B29" s="416" t="s">
        <v>513</v>
      </c>
      <c r="C29" s="413">
        <v>52477</v>
      </c>
      <c r="D29" s="414">
        <v>41186</v>
      </c>
      <c r="E29" s="415">
        <v>1906</v>
      </c>
      <c r="F29" s="414">
        <v>9385</v>
      </c>
    </row>
    <row r="30" spans="1:6" ht="18.2" customHeight="1" thickBot="1">
      <c r="A30" s="1140"/>
      <c r="B30" s="416" t="s">
        <v>514</v>
      </c>
      <c r="C30" s="413">
        <v>16796</v>
      </c>
      <c r="D30" s="414">
        <v>16796</v>
      </c>
      <c r="E30" s="415">
        <v>0</v>
      </c>
      <c r="F30" s="414">
        <v>0</v>
      </c>
    </row>
    <row r="31" spans="1:6" ht="18.2" customHeight="1" thickBot="1">
      <c r="A31" s="1141"/>
      <c r="B31" s="412" t="s">
        <v>515</v>
      </c>
      <c r="C31" s="413">
        <v>216954</v>
      </c>
      <c r="D31" s="414">
        <v>162075</v>
      </c>
      <c r="E31" s="415">
        <v>39611</v>
      </c>
      <c r="F31" s="414">
        <v>15268</v>
      </c>
    </row>
    <row r="32" spans="1:6" ht="18.2" customHeight="1" thickBot="1">
      <c r="A32" s="1139" t="s">
        <v>13</v>
      </c>
      <c r="B32" s="412" t="s">
        <v>516</v>
      </c>
      <c r="C32" s="413">
        <v>204850</v>
      </c>
      <c r="D32" s="414">
        <v>190934</v>
      </c>
      <c r="E32" s="415">
        <v>8966</v>
      </c>
      <c r="F32" s="414">
        <v>4950</v>
      </c>
    </row>
    <row r="33" spans="1:6" ht="18.2" customHeight="1" thickBot="1">
      <c r="A33" s="1140"/>
      <c r="B33" s="412" t="s">
        <v>517</v>
      </c>
      <c r="C33" s="413">
        <v>396589</v>
      </c>
      <c r="D33" s="414">
        <v>326528</v>
      </c>
      <c r="E33" s="415">
        <v>61861</v>
      </c>
      <c r="F33" s="414">
        <v>8200</v>
      </c>
    </row>
    <row r="34" spans="1:6" ht="18.2" customHeight="1" thickBot="1">
      <c r="A34" s="1140"/>
      <c r="B34" s="416" t="s">
        <v>518</v>
      </c>
      <c r="C34" s="413">
        <v>248877</v>
      </c>
      <c r="D34" s="414">
        <v>192401</v>
      </c>
      <c r="E34" s="415">
        <v>41357</v>
      </c>
      <c r="F34" s="414">
        <v>15119</v>
      </c>
    </row>
    <row r="35" spans="1:6" ht="18.2" customHeight="1" thickBot="1">
      <c r="A35" s="1140"/>
      <c r="B35" s="412" t="s">
        <v>519</v>
      </c>
      <c r="C35" s="413">
        <v>211285</v>
      </c>
      <c r="D35" s="414">
        <v>187242</v>
      </c>
      <c r="E35" s="415">
        <v>14704</v>
      </c>
      <c r="F35" s="414">
        <v>9339</v>
      </c>
    </row>
    <row r="36" spans="1:6" ht="18.2" customHeight="1" thickBot="1">
      <c r="A36" s="1140"/>
      <c r="B36" s="416" t="s">
        <v>520</v>
      </c>
      <c r="C36" s="413">
        <v>116891</v>
      </c>
      <c r="D36" s="414">
        <v>110599</v>
      </c>
      <c r="E36" s="415">
        <v>0</v>
      </c>
      <c r="F36" s="414">
        <v>6292</v>
      </c>
    </row>
    <row r="37" spans="1:6" ht="18.2" customHeight="1" thickBot="1">
      <c r="A37" s="1141"/>
      <c r="B37" s="416" t="s">
        <v>521</v>
      </c>
      <c r="C37" s="413">
        <v>60457</v>
      </c>
      <c r="D37" s="414">
        <v>54124</v>
      </c>
      <c r="E37" s="415">
        <v>0</v>
      </c>
      <c r="F37" s="414">
        <v>6333</v>
      </c>
    </row>
    <row r="38" spans="1:6" ht="18.2" customHeight="1" thickBot="1">
      <c r="A38" s="1139" t="s">
        <v>14</v>
      </c>
      <c r="B38" s="412" t="s">
        <v>522</v>
      </c>
      <c r="C38" s="413">
        <v>338133</v>
      </c>
      <c r="D38" s="414">
        <v>232944</v>
      </c>
      <c r="E38" s="415">
        <v>105189</v>
      </c>
      <c r="F38" s="414">
        <v>0</v>
      </c>
    </row>
    <row r="39" spans="1:6" ht="18.2" customHeight="1" thickBot="1">
      <c r="A39" s="1140"/>
      <c r="B39" s="412" t="s">
        <v>523</v>
      </c>
      <c r="C39" s="413">
        <v>572491</v>
      </c>
      <c r="D39" s="414">
        <v>351853</v>
      </c>
      <c r="E39" s="415">
        <v>220638</v>
      </c>
      <c r="F39" s="414">
        <v>0</v>
      </c>
    </row>
    <row r="40" spans="1:6" ht="18.2" customHeight="1" thickBot="1">
      <c r="A40" s="1140"/>
      <c r="B40" s="416" t="s">
        <v>524</v>
      </c>
      <c r="C40" s="413">
        <v>570945</v>
      </c>
      <c r="D40" s="414">
        <v>310663</v>
      </c>
      <c r="E40" s="415">
        <v>238463</v>
      </c>
      <c r="F40" s="414">
        <v>21819</v>
      </c>
    </row>
    <row r="41" spans="1:6" ht="18.2" customHeight="1" thickBot="1">
      <c r="A41" s="1140"/>
      <c r="B41" s="412" t="s">
        <v>525</v>
      </c>
      <c r="C41" s="413">
        <v>196338</v>
      </c>
      <c r="D41" s="414">
        <v>142062</v>
      </c>
      <c r="E41" s="415">
        <v>47974</v>
      </c>
      <c r="F41" s="414">
        <v>6302</v>
      </c>
    </row>
    <row r="42" spans="1:6" ht="18.2" customHeight="1" thickBot="1">
      <c r="A42" s="1140"/>
      <c r="B42" s="412" t="s">
        <v>526</v>
      </c>
      <c r="C42" s="413">
        <v>173753</v>
      </c>
      <c r="D42" s="414">
        <v>136723</v>
      </c>
      <c r="E42" s="415">
        <v>27396</v>
      </c>
      <c r="F42" s="414">
        <v>9634</v>
      </c>
    </row>
    <row r="43" spans="1:6" ht="18.2" customHeight="1" thickBot="1">
      <c r="A43" s="1140"/>
      <c r="B43" s="412" t="s">
        <v>527</v>
      </c>
      <c r="C43" s="413">
        <v>141275</v>
      </c>
      <c r="D43" s="414">
        <v>89159</v>
      </c>
      <c r="E43" s="415">
        <v>43359</v>
      </c>
      <c r="F43" s="414">
        <v>8757</v>
      </c>
    </row>
    <row r="44" spans="1:6" ht="18.2" customHeight="1" thickBot="1">
      <c r="A44" s="1140"/>
      <c r="B44" s="412" t="s">
        <v>528</v>
      </c>
      <c r="C44" s="413">
        <v>217082</v>
      </c>
      <c r="D44" s="414">
        <v>179996</v>
      </c>
      <c r="E44" s="415">
        <v>21568</v>
      </c>
      <c r="F44" s="414">
        <v>15518</v>
      </c>
    </row>
    <row r="45" spans="1:6" ht="18.2" customHeight="1" thickBot="1">
      <c r="A45" s="1140"/>
      <c r="B45" s="412" t="s">
        <v>529</v>
      </c>
      <c r="C45" s="413">
        <v>303316</v>
      </c>
      <c r="D45" s="414">
        <v>222398</v>
      </c>
      <c r="E45" s="415">
        <v>67712</v>
      </c>
      <c r="F45" s="414">
        <v>13206</v>
      </c>
    </row>
    <row r="46" spans="1:6" ht="18.2" customHeight="1" thickBot="1">
      <c r="A46" s="1140"/>
      <c r="B46" s="412" t="s">
        <v>530</v>
      </c>
      <c r="C46" s="413">
        <v>149323</v>
      </c>
      <c r="D46" s="414">
        <v>123735</v>
      </c>
      <c r="E46" s="415">
        <v>10503</v>
      </c>
      <c r="F46" s="414">
        <v>15085</v>
      </c>
    </row>
    <row r="47" spans="1:6" ht="18.2" customHeight="1" thickBot="1">
      <c r="A47" s="1140"/>
      <c r="B47" s="412" t="s">
        <v>531</v>
      </c>
      <c r="C47" s="413">
        <v>117309</v>
      </c>
      <c r="D47" s="414">
        <v>35478</v>
      </c>
      <c r="E47" s="415">
        <v>49770</v>
      </c>
      <c r="F47" s="414">
        <v>32061</v>
      </c>
    </row>
    <row r="48" spans="1:6" ht="18.2" customHeight="1" thickBot="1">
      <c r="A48" s="1140"/>
      <c r="B48" s="412" t="s">
        <v>532</v>
      </c>
      <c r="C48" s="413">
        <v>169784</v>
      </c>
      <c r="D48" s="414">
        <v>149074</v>
      </c>
      <c r="E48" s="415">
        <v>18135</v>
      </c>
      <c r="F48" s="414">
        <v>2575</v>
      </c>
    </row>
    <row r="49" spans="1:6" ht="18.2" customHeight="1" thickBot="1">
      <c r="A49" s="1140"/>
      <c r="B49" s="412" t="s">
        <v>533</v>
      </c>
      <c r="C49" s="413">
        <v>390585</v>
      </c>
      <c r="D49" s="414">
        <v>306116</v>
      </c>
      <c r="E49" s="415">
        <v>71611</v>
      </c>
      <c r="F49" s="414">
        <v>12858</v>
      </c>
    </row>
    <row r="50" spans="1:6" ht="18.2" customHeight="1" thickBot="1">
      <c r="A50" s="1140"/>
      <c r="B50" s="412" t="s">
        <v>534</v>
      </c>
      <c r="C50" s="413">
        <v>187712</v>
      </c>
      <c r="D50" s="414">
        <v>136016</v>
      </c>
      <c r="E50" s="415">
        <v>29165</v>
      </c>
      <c r="F50" s="414">
        <v>22531</v>
      </c>
    </row>
    <row r="51" spans="1:6" ht="18.2" customHeight="1" thickBot="1">
      <c r="A51" s="1140"/>
      <c r="B51" s="412" t="s">
        <v>535</v>
      </c>
      <c r="C51" s="413">
        <v>156906</v>
      </c>
      <c r="D51" s="414">
        <v>113968</v>
      </c>
      <c r="E51" s="415">
        <v>34688</v>
      </c>
      <c r="F51" s="414">
        <v>8250</v>
      </c>
    </row>
    <row r="52" spans="1:6" ht="18.2" customHeight="1" thickBot="1">
      <c r="A52" s="1140"/>
      <c r="B52" s="412" t="s">
        <v>536</v>
      </c>
      <c r="C52" s="413">
        <v>106680</v>
      </c>
      <c r="D52" s="414">
        <v>92556</v>
      </c>
      <c r="E52" s="415">
        <v>14124</v>
      </c>
      <c r="F52" s="414">
        <v>0</v>
      </c>
    </row>
    <row r="53" spans="1:6" ht="18.2" customHeight="1" thickBot="1">
      <c r="A53" s="1140"/>
      <c r="B53" s="412" t="s">
        <v>537</v>
      </c>
      <c r="C53" s="413">
        <v>128368</v>
      </c>
      <c r="D53" s="414">
        <v>105110</v>
      </c>
      <c r="E53" s="415">
        <v>23258</v>
      </c>
      <c r="F53" s="414">
        <v>0</v>
      </c>
    </row>
    <row r="54" spans="1:6" ht="18.2" customHeight="1" thickBot="1">
      <c r="A54" s="1140"/>
      <c r="B54" s="412" t="s">
        <v>538</v>
      </c>
      <c r="C54" s="413">
        <v>136366</v>
      </c>
      <c r="D54" s="414">
        <v>108613</v>
      </c>
      <c r="E54" s="415">
        <v>10720</v>
      </c>
      <c r="F54" s="414">
        <v>17033</v>
      </c>
    </row>
    <row r="55" spans="1:6" ht="18.2" customHeight="1" thickBot="1">
      <c r="A55" s="1140"/>
      <c r="B55" s="412" t="s">
        <v>539</v>
      </c>
      <c r="C55" s="413">
        <v>104762</v>
      </c>
      <c r="D55" s="414">
        <v>93028</v>
      </c>
      <c r="E55" s="415">
        <v>11734</v>
      </c>
      <c r="F55" s="414">
        <v>0</v>
      </c>
    </row>
    <row r="56" spans="1:6" ht="18.2" customHeight="1" thickBot="1">
      <c r="A56" s="1140"/>
      <c r="B56" s="412" t="s">
        <v>540</v>
      </c>
      <c r="C56" s="413">
        <v>123208</v>
      </c>
      <c r="D56" s="414">
        <v>96840</v>
      </c>
      <c r="E56" s="415">
        <v>19212</v>
      </c>
      <c r="F56" s="414">
        <v>7156</v>
      </c>
    </row>
    <row r="57" spans="1:6" ht="18.2" customHeight="1" thickBot="1">
      <c r="A57" s="1140" t="s">
        <v>14</v>
      </c>
      <c r="B57" s="412" t="s">
        <v>541</v>
      </c>
      <c r="C57" s="413">
        <v>102286</v>
      </c>
      <c r="D57" s="414">
        <v>87813</v>
      </c>
      <c r="E57" s="415">
        <v>618</v>
      </c>
      <c r="F57" s="414">
        <v>13855</v>
      </c>
    </row>
    <row r="58" spans="1:6" ht="18.2" customHeight="1" thickBot="1">
      <c r="A58" s="1140"/>
      <c r="B58" s="412" t="s">
        <v>542</v>
      </c>
      <c r="C58" s="413">
        <v>22974</v>
      </c>
      <c r="D58" s="414">
        <v>20623</v>
      </c>
      <c r="E58" s="415">
        <v>2351</v>
      </c>
      <c r="F58" s="414">
        <v>0</v>
      </c>
    </row>
    <row r="59" spans="1:6" ht="18.2" customHeight="1" thickBot="1">
      <c r="A59" s="1140"/>
      <c r="B59" s="412" t="s">
        <v>543</v>
      </c>
      <c r="C59" s="413">
        <v>62010</v>
      </c>
      <c r="D59" s="414">
        <v>55224</v>
      </c>
      <c r="E59" s="415">
        <v>4940</v>
      </c>
      <c r="F59" s="414">
        <v>1846</v>
      </c>
    </row>
    <row r="60" spans="1:6" ht="18.2" customHeight="1" thickBot="1">
      <c r="A60" s="1140"/>
      <c r="B60" s="412" t="s">
        <v>544</v>
      </c>
      <c r="C60" s="413">
        <v>63223</v>
      </c>
      <c r="D60" s="414">
        <v>63223</v>
      </c>
      <c r="E60" s="415">
        <v>0</v>
      </c>
      <c r="F60" s="414">
        <v>0</v>
      </c>
    </row>
    <row r="61" spans="1:6" ht="18.2" customHeight="1" thickBot="1">
      <c r="A61" s="1140"/>
      <c r="B61" s="412" t="s">
        <v>545</v>
      </c>
      <c r="C61" s="413">
        <v>52418</v>
      </c>
      <c r="D61" s="414">
        <v>51637</v>
      </c>
      <c r="E61" s="415">
        <v>781</v>
      </c>
      <c r="F61" s="414">
        <v>0</v>
      </c>
    </row>
    <row r="62" spans="1:6" ht="18.2" customHeight="1" thickBot="1">
      <c r="A62" s="1140"/>
      <c r="B62" s="412" t="s">
        <v>546</v>
      </c>
      <c r="C62" s="413">
        <v>42742</v>
      </c>
      <c r="D62" s="414">
        <v>30386</v>
      </c>
      <c r="E62" s="415">
        <v>12356</v>
      </c>
      <c r="F62" s="414">
        <v>0</v>
      </c>
    </row>
    <row r="63" spans="1:6" ht="18.2" customHeight="1" thickBot="1">
      <c r="A63" s="1140"/>
      <c r="B63" s="412" t="s">
        <v>547</v>
      </c>
      <c r="C63" s="413">
        <v>61460</v>
      </c>
      <c r="D63" s="414">
        <v>57727</v>
      </c>
      <c r="E63" s="415">
        <v>982</v>
      </c>
      <c r="F63" s="414">
        <v>2751</v>
      </c>
    </row>
    <row r="64" spans="1:6" ht="18.2" customHeight="1" thickBot="1">
      <c r="A64" s="1140"/>
      <c r="B64" s="412" t="s">
        <v>548</v>
      </c>
      <c r="C64" s="413">
        <v>66689</v>
      </c>
      <c r="D64" s="414">
        <v>52368</v>
      </c>
      <c r="E64" s="415">
        <v>14321</v>
      </c>
      <c r="F64" s="414">
        <v>0</v>
      </c>
    </row>
    <row r="65" spans="1:6" ht="18.2" customHeight="1" thickBot="1">
      <c r="A65" s="1140"/>
      <c r="B65" s="412" t="s">
        <v>549</v>
      </c>
      <c r="C65" s="413">
        <v>24470</v>
      </c>
      <c r="D65" s="414">
        <v>20773</v>
      </c>
      <c r="E65" s="415">
        <v>0</v>
      </c>
      <c r="F65" s="414">
        <v>3697</v>
      </c>
    </row>
    <row r="66" spans="1:6" ht="18.2" customHeight="1" thickBot="1">
      <c r="A66" s="1140"/>
      <c r="B66" s="412" t="s">
        <v>550</v>
      </c>
      <c r="C66" s="413">
        <v>74297</v>
      </c>
      <c r="D66" s="414">
        <v>58130</v>
      </c>
      <c r="E66" s="415">
        <v>1290</v>
      </c>
      <c r="F66" s="414">
        <v>14877</v>
      </c>
    </row>
    <row r="67" spans="1:6" ht="18.2" customHeight="1" thickBot="1">
      <c r="A67" s="1140"/>
      <c r="B67" s="412" t="s">
        <v>551</v>
      </c>
      <c r="C67" s="413">
        <v>24669</v>
      </c>
      <c r="D67" s="414">
        <v>23325</v>
      </c>
      <c r="E67" s="415">
        <v>0</v>
      </c>
      <c r="F67" s="414">
        <v>1344</v>
      </c>
    </row>
    <row r="68" spans="1:6" ht="18.2" customHeight="1" thickBot="1">
      <c r="A68" s="1141"/>
      <c r="B68" s="412" t="s">
        <v>552</v>
      </c>
      <c r="C68" s="413">
        <v>42795</v>
      </c>
      <c r="D68" s="414">
        <v>0</v>
      </c>
      <c r="E68" s="415">
        <v>0</v>
      </c>
      <c r="F68" s="414">
        <v>42795</v>
      </c>
    </row>
    <row r="69" spans="1:6" ht="18.2" customHeight="1" thickBot="1">
      <c r="A69" s="1139" t="s">
        <v>33</v>
      </c>
      <c r="B69" s="417" t="s">
        <v>553</v>
      </c>
      <c r="C69" s="413">
        <v>314749</v>
      </c>
      <c r="D69" s="414">
        <v>217310</v>
      </c>
      <c r="E69" s="415">
        <v>87221</v>
      </c>
      <c r="F69" s="414">
        <v>10218</v>
      </c>
    </row>
    <row r="70" spans="1:6" ht="18.2" customHeight="1" thickBot="1">
      <c r="A70" s="1140"/>
      <c r="B70" s="417" t="s">
        <v>554</v>
      </c>
      <c r="C70" s="413">
        <v>441191</v>
      </c>
      <c r="D70" s="414">
        <v>327052</v>
      </c>
      <c r="E70" s="415">
        <v>77384</v>
      </c>
      <c r="F70" s="414">
        <v>36755</v>
      </c>
    </row>
    <row r="71" spans="1:6" ht="18.2" customHeight="1" thickBot="1">
      <c r="A71" s="1140"/>
      <c r="B71" s="417" t="s">
        <v>555</v>
      </c>
      <c r="C71" s="413">
        <v>619069</v>
      </c>
      <c r="D71" s="414">
        <v>456399</v>
      </c>
      <c r="E71" s="415">
        <v>148271</v>
      </c>
      <c r="F71" s="414">
        <v>14399</v>
      </c>
    </row>
    <row r="72" spans="1:6" ht="18.2" customHeight="1" thickBot="1">
      <c r="A72" s="1140"/>
      <c r="B72" s="417" t="s">
        <v>556</v>
      </c>
      <c r="C72" s="413">
        <v>46191</v>
      </c>
      <c r="D72" s="414">
        <v>27677</v>
      </c>
      <c r="E72" s="415">
        <v>11818</v>
      </c>
      <c r="F72" s="414">
        <v>6696</v>
      </c>
    </row>
    <row r="73" spans="1:6" ht="18.2" customHeight="1" thickBot="1">
      <c r="A73" s="1140"/>
      <c r="B73" s="412" t="s">
        <v>557</v>
      </c>
      <c r="C73" s="413">
        <v>152792</v>
      </c>
      <c r="D73" s="414">
        <v>112471</v>
      </c>
      <c r="E73" s="415">
        <v>36035</v>
      </c>
      <c r="F73" s="414">
        <v>4286</v>
      </c>
    </row>
    <row r="74" spans="1:6" ht="18.2" customHeight="1" thickBot="1">
      <c r="A74" s="1140"/>
      <c r="B74" s="412" t="s">
        <v>558</v>
      </c>
      <c r="C74" s="413">
        <v>32926</v>
      </c>
      <c r="D74" s="414">
        <v>0</v>
      </c>
      <c r="E74" s="415">
        <v>0</v>
      </c>
      <c r="F74" s="414">
        <v>32926</v>
      </c>
    </row>
    <row r="75" spans="1:6" ht="18.2" customHeight="1" thickBot="1">
      <c r="A75" s="1140"/>
      <c r="B75" s="412" t="s">
        <v>559</v>
      </c>
      <c r="C75" s="413">
        <v>218062</v>
      </c>
      <c r="D75" s="414">
        <v>127167</v>
      </c>
      <c r="E75" s="415">
        <v>81812</v>
      </c>
      <c r="F75" s="414">
        <v>9083</v>
      </c>
    </row>
    <row r="76" spans="1:6" ht="18.2" customHeight="1" thickBot="1">
      <c r="A76" s="1139" t="s">
        <v>15</v>
      </c>
      <c r="B76" s="412" t="s">
        <v>560</v>
      </c>
      <c r="C76" s="413">
        <v>140228</v>
      </c>
      <c r="D76" s="414">
        <v>126034</v>
      </c>
      <c r="E76" s="415">
        <v>9874</v>
      </c>
      <c r="F76" s="414">
        <v>4320</v>
      </c>
    </row>
    <row r="77" spans="1:6" ht="18.2" customHeight="1" thickBot="1">
      <c r="A77" s="1140"/>
      <c r="B77" s="412" t="s">
        <v>561</v>
      </c>
      <c r="C77" s="413">
        <v>227047</v>
      </c>
      <c r="D77" s="414">
        <v>169216</v>
      </c>
      <c r="E77" s="415">
        <v>33338</v>
      </c>
      <c r="F77" s="414">
        <v>24493</v>
      </c>
    </row>
    <row r="78" spans="1:6" ht="18.2" customHeight="1" thickBot="1">
      <c r="A78" s="1140"/>
      <c r="B78" s="412" t="s">
        <v>562</v>
      </c>
      <c r="C78" s="413">
        <v>143811</v>
      </c>
      <c r="D78" s="414">
        <v>123898</v>
      </c>
      <c r="E78" s="415">
        <v>10750</v>
      </c>
      <c r="F78" s="414">
        <v>9163</v>
      </c>
    </row>
    <row r="79" spans="1:6" ht="18.2" customHeight="1" thickBot="1">
      <c r="A79" s="1141"/>
      <c r="B79" s="412" t="s">
        <v>563</v>
      </c>
      <c r="C79" s="413">
        <v>128533</v>
      </c>
      <c r="D79" s="414">
        <v>126610</v>
      </c>
      <c r="E79" s="415">
        <v>0</v>
      </c>
      <c r="F79" s="414">
        <v>1923</v>
      </c>
    </row>
    <row r="80" spans="1:6" ht="18.2" customHeight="1" thickBot="1">
      <c r="A80" s="1139" t="s">
        <v>16</v>
      </c>
      <c r="B80" s="412" t="s">
        <v>564</v>
      </c>
      <c r="C80" s="413">
        <v>221439</v>
      </c>
      <c r="D80" s="414">
        <v>114482</v>
      </c>
      <c r="E80" s="415">
        <v>104998</v>
      </c>
      <c r="F80" s="414">
        <v>1959</v>
      </c>
    </row>
    <row r="81" spans="1:6" ht="18.2" customHeight="1" thickBot="1">
      <c r="A81" s="1140"/>
      <c r="B81" s="412" t="s">
        <v>565</v>
      </c>
      <c r="C81" s="413">
        <v>268382</v>
      </c>
      <c r="D81" s="414">
        <v>207324</v>
      </c>
      <c r="E81" s="415">
        <v>46311</v>
      </c>
      <c r="F81" s="414">
        <v>14747</v>
      </c>
    </row>
    <row r="82" spans="1:6" ht="18.2" customHeight="1" thickBot="1">
      <c r="A82" s="1140"/>
      <c r="B82" s="412" t="s">
        <v>566</v>
      </c>
      <c r="C82" s="413">
        <v>86034</v>
      </c>
      <c r="D82" s="414">
        <v>69945</v>
      </c>
      <c r="E82" s="415">
        <v>16089</v>
      </c>
      <c r="F82" s="414">
        <v>0</v>
      </c>
    </row>
    <row r="83" spans="1:6" ht="18.2" customHeight="1" thickBot="1">
      <c r="A83" s="1140"/>
      <c r="B83" s="412" t="s">
        <v>567</v>
      </c>
      <c r="C83" s="413">
        <v>207554</v>
      </c>
      <c r="D83" s="414">
        <v>182058</v>
      </c>
      <c r="E83" s="415">
        <v>10280</v>
      </c>
      <c r="F83" s="414">
        <v>15216</v>
      </c>
    </row>
    <row r="84" spans="1:6" ht="18.2" customHeight="1" thickBot="1">
      <c r="A84" s="1140"/>
      <c r="B84" s="412" t="s">
        <v>568</v>
      </c>
      <c r="C84" s="413">
        <v>200071</v>
      </c>
      <c r="D84" s="414">
        <v>168386</v>
      </c>
      <c r="E84" s="415">
        <v>1584</v>
      </c>
      <c r="F84" s="414">
        <v>30101</v>
      </c>
    </row>
    <row r="85" spans="1:6" ht="18.2" customHeight="1" thickBot="1">
      <c r="A85" s="1140"/>
      <c r="B85" s="412" t="s">
        <v>569</v>
      </c>
      <c r="C85" s="413">
        <v>389572</v>
      </c>
      <c r="D85" s="414">
        <v>338185</v>
      </c>
      <c r="E85" s="415">
        <v>21776</v>
      </c>
      <c r="F85" s="414">
        <v>29611</v>
      </c>
    </row>
    <row r="86" spans="1:6" ht="18.2" customHeight="1" thickBot="1">
      <c r="A86" s="1140"/>
      <c r="B86" s="412" t="s">
        <v>570</v>
      </c>
      <c r="C86" s="413">
        <v>243959</v>
      </c>
      <c r="D86" s="414">
        <v>222465</v>
      </c>
      <c r="E86" s="415">
        <v>7617</v>
      </c>
      <c r="F86" s="414">
        <v>13877</v>
      </c>
    </row>
    <row r="87" spans="1:6" ht="18.2" customHeight="1" thickBot="1">
      <c r="A87" s="1140"/>
      <c r="B87" s="412" t="s">
        <v>571</v>
      </c>
      <c r="C87" s="413">
        <v>44702</v>
      </c>
      <c r="D87" s="414">
        <v>38733</v>
      </c>
      <c r="E87" s="415">
        <v>0</v>
      </c>
      <c r="F87" s="414">
        <v>5969</v>
      </c>
    </row>
    <row r="88" spans="1:6" ht="18.2" customHeight="1" thickBot="1">
      <c r="A88" s="1140"/>
      <c r="B88" s="412" t="s">
        <v>572</v>
      </c>
      <c r="C88" s="413">
        <v>99441</v>
      </c>
      <c r="D88" s="414">
        <v>89640</v>
      </c>
      <c r="E88" s="415">
        <v>3248</v>
      </c>
      <c r="F88" s="414">
        <v>6553</v>
      </c>
    </row>
    <row r="89" spans="1:6" ht="18.2" customHeight="1" thickBot="1">
      <c r="A89" s="1140"/>
      <c r="B89" s="412" t="s">
        <v>573</v>
      </c>
      <c r="C89" s="413">
        <v>38948</v>
      </c>
      <c r="D89" s="414">
        <v>36748</v>
      </c>
      <c r="E89" s="415">
        <v>56</v>
      </c>
      <c r="F89" s="414">
        <v>2144</v>
      </c>
    </row>
    <row r="90" spans="1:6" ht="18.2" customHeight="1" thickBot="1">
      <c r="A90" s="1141"/>
      <c r="B90" s="412" t="s">
        <v>574</v>
      </c>
      <c r="C90" s="413">
        <v>4301</v>
      </c>
      <c r="D90" s="414">
        <v>4301</v>
      </c>
      <c r="E90" s="415">
        <v>0</v>
      </c>
      <c r="F90" s="414">
        <v>0</v>
      </c>
    </row>
    <row r="91" spans="1:6" ht="18.2" customHeight="1" thickBot="1">
      <c r="A91" s="1139" t="s">
        <v>469</v>
      </c>
      <c r="B91" s="412" t="s">
        <v>575</v>
      </c>
      <c r="C91" s="413">
        <v>354846</v>
      </c>
      <c r="D91" s="414">
        <v>199697</v>
      </c>
      <c r="E91" s="415">
        <v>142257</v>
      </c>
      <c r="F91" s="414">
        <v>12892</v>
      </c>
    </row>
    <row r="92" spans="1:6" ht="18.2" customHeight="1" thickBot="1">
      <c r="A92" s="1140"/>
      <c r="B92" s="412" t="s">
        <v>576</v>
      </c>
      <c r="C92" s="413">
        <v>390080</v>
      </c>
      <c r="D92" s="414">
        <v>205935</v>
      </c>
      <c r="E92" s="415">
        <v>166022</v>
      </c>
      <c r="F92" s="414">
        <v>18123</v>
      </c>
    </row>
    <row r="93" spans="1:6" ht="18.2" customHeight="1" thickBot="1">
      <c r="A93" s="1140"/>
      <c r="B93" s="412" t="s">
        <v>577</v>
      </c>
      <c r="C93" s="413">
        <v>346146</v>
      </c>
      <c r="D93" s="414">
        <v>162209</v>
      </c>
      <c r="E93" s="415">
        <v>183937</v>
      </c>
      <c r="F93" s="414">
        <v>0</v>
      </c>
    </row>
    <row r="94" spans="1:6" ht="18.2" customHeight="1" thickBot="1">
      <c r="A94" s="1140"/>
      <c r="B94" s="412" t="s">
        <v>578</v>
      </c>
      <c r="C94" s="413">
        <v>248508</v>
      </c>
      <c r="D94" s="414">
        <v>121999</v>
      </c>
      <c r="E94" s="415">
        <v>107623</v>
      </c>
      <c r="F94" s="414">
        <v>18886</v>
      </c>
    </row>
    <row r="95" spans="1:6" ht="18.2" customHeight="1" thickBot="1">
      <c r="A95" s="1140"/>
      <c r="B95" s="412" t="s">
        <v>579</v>
      </c>
      <c r="C95" s="413">
        <v>245067</v>
      </c>
      <c r="D95" s="414">
        <v>164716</v>
      </c>
      <c r="E95" s="415">
        <v>80351</v>
      </c>
      <c r="F95" s="414">
        <v>0</v>
      </c>
    </row>
    <row r="96" spans="1:6" ht="18.2" customHeight="1" thickBot="1">
      <c r="A96" s="1140"/>
      <c r="B96" s="412" t="s">
        <v>580</v>
      </c>
      <c r="C96" s="413">
        <v>344853</v>
      </c>
      <c r="D96" s="414">
        <v>241781</v>
      </c>
      <c r="E96" s="415">
        <v>103072</v>
      </c>
      <c r="F96" s="414">
        <v>0</v>
      </c>
    </row>
    <row r="97" spans="1:6" ht="18.2" customHeight="1" thickBot="1">
      <c r="A97" s="1140"/>
      <c r="B97" s="416" t="s">
        <v>581</v>
      </c>
      <c r="C97" s="413">
        <v>485082</v>
      </c>
      <c r="D97" s="414">
        <v>127116</v>
      </c>
      <c r="E97" s="415">
        <v>340171</v>
      </c>
      <c r="F97" s="414">
        <v>17795</v>
      </c>
    </row>
    <row r="98" spans="1:6" ht="18.2" customHeight="1" thickBot="1">
      <c r="A98" s="1140"/>
      <c r="B98" s="412" t="s">
        <v>582</v>
      </c>
      <c r="C98" s="413">
        <v>155086</v>
      </c>
      <c r="D98" s="414">
        <v>26477</v>
      </c>
      <c r="E98" s="415">
        <v>117303</v>
      </c>
      <c r="F98" s="414">
        <v>11306</v>
      </c>
    </row>
    <row r="99" spans="1:6" ht="18.2" customHeight="1" thickBot="1">
      <c r="A99" s="1140"/>
      <c r="B99" s="412" t="s">
        <v>583</v>
      </c>
      <c r="C99" s="413">
        <v>239421</v>
      </c>
      <c r="D99" s="414">
        <v>95046</v>
      </c>
      <c r="E99" s="415">
        <v>144375</v>
      </c>
      <c r="F99" s="414">
        <v>0</v>
      </c>
    </row>
    <row r="100" spans="1:6" ht="18.2" customHeight="1" thickBot="1">
      <c r="A100" s="1140"/>
      <c r="B100" s="416" t="s">
        <v>584</v>
      </c>
      <c r="C100" s="413">
        <v>238520</v>
      </c>
      <c r="D100" s="414">
        <v>101567</v>
      </c>
      <c r="E100" s="415">
        <v>135413</v>
      </c>
      <c r="F100" s="414">
        <v>1540</v>
      </c>
    </row>
    <row r="101" spans="1:6" ht="18.2" customHeight="1" thickBot="1">
      <c r="A101" s="1140"/>
      <c r="B101" s="412" t="s">
        <v>585</v>
      </c>
      <c r="C101" s="413">
        <v>125632</v>
      </c>
      <c r="D101" s="414">
        <v>55834</v>
      </c>
      <c r="E101" s="415">
        <v>35829</v>
      </c>
      <c r="F101" s="414">
        <v>33969</v>
      </c>
    </row>
    <row r="102" spans="1:6" ht="18.2" customHeight="1" thickBot="1">
      <c r="A102" s="1140"/>
      <c r="B102" s="412" t="s">
        <v>586</v>
      </c>
      <c r="C102" s="413">
        <v>136852</v>
      </c>
      <c r="D102" s="414">
        <v>84100</v>
      </c>
      <c r="E102" s="415">
        <v>40447</v>
      </c>
      <c r="F102" s="414">
        <v>12305</v>
      </c>
    </row>
    <row r="103" spans="1:6" ht="18.2" customHeight="1" thickBot="1">
      <c r="A103" s="1140"/>
      <c r="B103" s="412" t="s">
        <v>587</v>
      </c>
      <c r="C103" s="413">
        <v>232748</v>
      </c>
      <c r="D103" s="414">
        <v>158119</v>
      </c>
      <c r="E103" s="415">
        <v>55003</v>
      </c>
      <c r="F103" s="414">
        <v>19626</v>
      </c>
    </row>
    <row r="104" spans="1:6" ht="18.2" customHeight="1" thickBot="1">
      <c r="A104" s="1140"/>
      <c r="B104" s="412" t="s">
        <v>588</v>
      </c>
      <c r="C104" s="413">
        <v>188483</v>
      </c>
      <c r="D104" s="414">
        <v>131335</v>
      </c>
      <c r="E104" s="415">
        <v>35132</v>
      </c>
      <c r="F104" s="414">
        <v>22016</v>
      </c>
    </row>
    <row r="105" spans="1:6" ht="18.2" customHeight="1" thickBot="1">
      <c r="A105" s="1140"/>
      <c r="B105" s="412" t="s">
        <v>589</v>
      </c>
      <c r="C105" s="413">
        <v>251200</v>
      </c>
      <c r="D105" s="414">
        <v>177361</v>
      </c>
      <c r="E105" s="415">
        <v>46928</v>
      </c>
      <c r="F105" s="414">
        <v>26911</v>
      </c>
    </row>
    <row r="106" spans="1:6" ht="18.2" customHeight="1" thickBot="1">
      <c r="A106" s="1140"/>
      <c r="B106" s="412" t="s">
        <v>590</v>
      </c>
      <c r="C106" s="413">
        <v>249132</v>
      </c>
      <c r="D106" s="414">
        <v>188725</v>
      </c>
      <c r="E106" s="415">
        <v>43278</v>
      </c>
      <c r="F106" s="414">
        <v>17129</v>
      </c>
    </row>
    <row r="107" spans="1:6" ht="18.2" customHeight="1" thickBot="1">
      <c r="A107" s="1140"/>
      <c r="B107" s="412" t="s">
        <v>591</v>
      </c>
      <c r="C107" s="413">
        <v>239969</v>
      </c>
      <c r="D107" s="414">
        <v>153383</v>
      </c>
      <c r="E107" s="415">
        <v>66296</v>
      </c>
      <c r="F107" s="414">
        <v>20290</v>
      </c>
    </row>
    <row r="108" spans="1:6" ht="18.2" customHeight="1" thickBot="1">
      <c r="A108" s="1140"/>
      <c r="B108" s="412" t="s">
        <v>592</v>
      </c>
      <c r="C108" s="413">
        <v>177759</v>
      </c>
      <c r="D108" s="414">
        <v>109598</v>
      </c>
      <c r="E108" s="415">
        <v>37478</v>
      </c>
      <c r="F108" s="414">
        <v>30683</v>
      </c>
    </row>
    <row r="109" spans="1:6" ht="18" customHeight="1" thickBot="1">
      <c r="A109" s="1140" t="s">
        <v>469</v>
      </c>
      <c r="B109" s="412" t="s">
        <v>593</v>
      </c>
      <c r="C109" s="413">
        <v>280808</v>
      </c>
      <c r="D109" s="414">
        <v>248283</v>
      </c>
      <c r="E109" s="415">
        <v>10271</v>
      </c>
      <c r="F109" s="414">
        <v>22254</v>
      </c>
    </row>
    <row r="110" spans="1:6" ht="18" customHeight="1" thickBot="1">
      <c r="A110" s="1140"/>
      <c r="B110" s="412" t="s">
        <v>594</v>
      </c>
      <c r="C110" s="413">
        <v>330047</v>
      </c>
      <c r="D110" s="414">
        <v>292453</v>
      </c>
      <c r="E110" s="415">
        <v>27536</v>
      </c>
      <c r="F110" s="414">
        <v>10058</v>
      </c>
    </row>
    <row r="111" spans="1:6" ht="18" customHeight="1" thickBot="1">
      <c r="A111" s="1140"/>
      <c r="B111" s="412" t="s">
        <v>595</v>
      </c>
      <c r="C111" s="413">
        <v>188743</v>
      </c>
      <c r="D111" s="414">
        <v>134828</v>
      </c>
      <c r="E111" s="415">
        <v>30639</v>
      </c>
      <c r="F111" s="414">
        <v>23276</v>
      </c>
    </row>
    <row r="112" spans="1:6" ht="18" customHeight="1" thickBot="1">
      <c r="A112" s="1140"/>
      <c r="B112" s="412" t="s">
        <v>596</v>
      </c>
      <c r="C112" s="413">
        <v>92185</v>
      </c>
      <c r="D112" s="414">
        <v>73398</v>
      </c>
      <c r="E112" s="415">
        <v>10070</v>
      </c>
      <c r="F112" s="414">
        <v>8717</v>
      </c>
    </row>
    <row r="113" spans="1:6" ht="18" customHeight="1" thickBot="1">
      <c r="A113" s="1140"/>
      <c r="B113" s="418" t="s">
        <v>597</v>
      </c>
      <c r="C113" s="413">
        <v>152023</v>
      </c>
      <c r="D113" s="414">
        <v>120834</v>
      </c>
      <c r="E113" s="415">
        <v>16277</v>
      </c>
      <c r="F113" s="414">
        <v>14912</v>
      </c>
    </row>
    <row r="114" spans="1:6" ht="18" customHeight="1" thickBot="1">
      <c r="A114" s="1140"/>
      <c r="B114" s="418" t="s">
        <v>598</v>
      </c>
      <c r="C114" s="413">
        <v>104878</v>
      </c>
      <c r="D114" s="414">
        <v>50738</v>
      </c>
      <c r="E114" s="415">
        <v>40773</v>
      </c>
      <c r="F114" s="414">
        <v>13367</v>
      </c>
    </row>
    <row r="115" spans="1:6" ht="18" customHeight="1" thickBot="1">
      <c r="A115" s="1140"/>
      <c r="B115" s="418" t="s">
        <v>599</v>
      </c>
      <c r="C115" s="413">
        <v>237036</v>
      </c>
      <c r="D115" s="414">
        <v>111469</v>
      </c>
      <c r="E115" s="415">
        <v>97929</v>
      </c>
      <c r="F115" s="414">
        <v>27638</v>
      </c>
    </row>
    <row r="116" spans="1:6" ht="18" customHeight="1" thickBot="1">
      <c r="A116" s="1140"/>
      <c r="B116" s="418" t="s">
        <v>600</v>
      </c>
      <c r="C116" s="413">
        <v>128120</v>
      </c>
      <c r="D116" s="414">
        <v>51742</v>
      </c>
      <c r="E116" s="415">
        <v>62253</v>
      </c>
      <c r="F116" s="414">
        <v>14125</v>
      </c>
    </row>
    <row r="117" spans="1:6" ht="18" customHeight="1" thickBot="1">
      <c r="A117" s="1140"/>
      <c r="B117" s="418" t="s">
        <v>601</v>
      </c>
      <c r="C117" s="413">
        <v>370933</v>
      </c>
      <c r="D117" s="414">
        <v>241311</v>
      </c>
      <c r="E117" s="415">
        <v>103380</v>
      </c>
      <c r="F117" s="414">
        <v>26242</v>
      </c>
    </row>
    <row r="118" spans="1:6" ht="18" customHeight="1" thickBot="1">
      <c r="A118" s="1140"/>
      <c r="B118" s="418" t="s">
        <v>602</v>
      </c>
      <c r="C118" s="413">
        <v>121206</v>
      </c>
      <c r="D118" s="414">
        <v>81346</v>
      </c>
      <c r="E118" s="415">
        <v>24366</v>
      </c>
      <c r="F118" s="414">
        <v>15494</v>
      </c>
    </row>
    <row r="119" spans="1:6" ht="18" customHeight="1" thickBot="1">
      <c r="A119" s="1140"/>
      <c r="B119" s="418" t="s">
        <v>603</v>
      </c>
      <c r="C119" s="413">
        <v>135972</v>
      </c>
      <c r="D119" s="414">
        <v>86919</v>
      </c>
      <c r="E119" s="415">
        <v>31937</v>
      </c>
      <c r="F119" s="414">
        <v>17116</v>
      </c>
    </row>
    <row r="120" spans="1:6" ht="18" customHeight="1" thickBot="1">
      <c r="A120" s="1140"/>
      <c r="B120" s="418" t="s">
        <v>604</v>
      </c>
      <c r="C120" s="413">
        <v>257276</v>
      </c>
      <c r="D120" s="414">
        <v>197743</v>
      </c>
      <c r="E120" s="415">
        <v>45407</v>
      </c>
      <c r="F120" s="414">
        <v>14126</v>
      </c>
    </row>
    <row r="121" spans="1:6" ht="18" customHeight="1" thickBot="1">
      <c r="A121" s="1140"/>
      <c r="B121" s="418" t="s">
        <v>605</v>
      </c>
      <c r="C121" s="413">
        <v>38207</v>
      </c>
      <c r="D121" s="414">
        <v>24680</v>
      </c>
      <c r="E121" s="415">
        <v>5600</v>
      </c>
      <c r="F121" s="414">
        <v>7927</v>
      </c>
    </row>
    <row r="122" spans="1:6" ht="18" customHeight="1" thickBot="1">
      <c r="A122" s="1140"/>
      <c r="B122" s="418" t="s">
        <v>606</v>
      </c>
      <c r="C122" s="413">
        <v>141517</v>
      </c>
      <c r="D122" s="414">
        <v>77566</v>
      </c>
      <c r="E122" s="415">
        <v>34829</v>
      </c>
      <c r="F122" s="414">
        <v>29122</v>
      </c>
    </row>
    <row r="123" spans="1:6" ht="18" customHeight="1" thickBot="1">
      <c r="A123" s="1140"/>
      <c r="B123" s="418" t="s">
        <v>607</v>
      </c>
      <c r="C123" s="413">
        <v>157810</v>
      </c>
      <c r="D123" s="414">
        <v>141935</v>
      </c>
      <c r="E123" s="415">
        <v>6172</v>
      </c>
      <c r="F123" s="414">
        <v>9703</v>
      </c>
    </row>
    <row r="124" spans="1:6" ht="18" customHeight="1" thickBot="1">
      <c r="A124" s="1140"/>
      <c r="B124" s="418" t="s">
        <v>608</v>
      </c>
      <c r="C124" s="413">
        <v>102219</v>
      </c>
      <c r="D124" s="414">
        <v>89376</v>
      </c>
      <c r="E124" s="415">
        <v>932</v>
      </c>
      <c r="F124" s="414">
        <v>11911</v>
      </c>
    </row>
    <row r="125" spans="1:6" ht="18" customHeight="1" thickBot="1">
      <c r="A125" s="1140"/>
      <c r="B125" s="418" t="s">
        <v>609</v>
      </c>
      <c r="C125" s="413">
        <v>47018</v>
      </c>
      <c r="D125" s="414">
        <v>43178</v>
      </c>
      <c r="E125" s="415">
        <v>0</v>
      </c>
      <c r="F125" s="414">
        <v>3840</v>
      </c>
    </row>
    <row r="126" spans="1:6" ht="18" customHeight="1" thickBot="1">
      <c r="A126" s="1140"/>
      <c r="B126" s="418" t="s">
        <v>610</v>
      </c>
      <c r="C126" s="413">
        <v>128449</v>
      </c>
      <c r="D126" s="414">
        <v>71395</v>
      </c>
      <c r="E126" s="415">
        <v>32523</v>
      </c>
      <c r="F126" s="414">
        <v>24531</v>
      </c>
    </row>
    <row r="127" spans="1:6" ht="18" customHeight="1" thickBot="1">
      <c r="A127" s="1140"/>
      <c r="B127" s="418" t="s">
        <v>611</v>
      </c>
      <c r="C127" s="413">
        <v>311660</v>
      </c>
      <c r="D127" s="414">
        <v>113320</v>
      </c>
      <c r="E127" s="415">
        <v>182011</v>
      </c>
      <c r="F127" s="414">
        <v>16329</v>
      </c>
    </row>
    <row r="128" spans="1:6" ht="18" customHeight="1" thickBot="1">
      <c r="A128" s="1141"/>
      <c r="B128" s="418" t="s">
        <v>612</v>
      </c>
      <c r="C128" s="413">
        <v>500435</v>
      </c>
      <c r="D128" s="414">
        <v>309906</v>
      </c>
      <c r="E128" s="415">
        <v>166750</v>
      </c>
      <c r="F128" s="414">
        <v>23779</v>
      </c>
    </row>
    <row r="129" spans="1:6" ht="18" customHeight="1" thickBot="1">
      <c r="A129" s="1139" t="s">
        <v>123</v>
      </c>
      <c r="B129" s="418" t="s">
        <v>613</v>
      </c>
      <c r="C129" s="413">
        <v>232524</v>
      </c>
      <c r="D129" s="414">
        <v>152620</v>
      </c>
      <c r="E129" s="415">
        <v>79904</v>
      </c>
      <c r="F129" s="414">
        <v>0</v>
      </c>
    </row>
    <row r="130" spans="1:6" ht="18" customHeight="1" thickBot="1">
      <c r="A130" s="1140"/>
      <c r="B130" s="419" t="s">
        <v>614</v>
      </c>
      <c r="C130" s="413">
        <v>189441</v>
      </c>
      <c r="D130" s="414">
        <v>138868</v>
      </c>
      <c r="E130" s="415">
        <v>34041</v>
      </c>
      <c r="F130" s="414">
        <v>16532</v>
      </c>
    </row>
    <row r="131" spans="1:6" ht="18" customHeight="1" thickBot="1">
      <c r="A131" s="1140"/>
      <c r="B131" s="418" t="s">
        <v>615</v>
      </c>
      <c r="C131" s="413">
        <v>258088</v>
      </c>
      <c r="D131" s="414">
        <v>176306</v>
      </c>
      <c r="E131" s="415">
        <v>65981</v>
      </c>
      <c r="F131" s="414">
        <v>15801</v>
      </c>
    </row>
    <row r="132" spans="1:6" ht="18" customHeight="1" thickBot="1">
      <c r="A132" s="1140"/>
      <c r="B132" s="418" t="s">
        <v>616</v>
      </c>
      <c r="C132" s="413">
        <v>145244</v>
      </c>
      <c r="D132" s="414">
        <v>132565</v>
      </c>
      <c r="E132" s="415">
        <v>922</v>
      </c>
      <c r="F132" s="414">
        <v>11757</v>
      </c>
    </row>
    <row r="133" spans="1:6" ht="18" customHeight="1" thickBot="1">
      <c r="A133" s="1140"/>
      <c r="B133" s="418" t="s">
        <v>617</v>
      </c>
      <c r="C133" s="413">
        <v>271183</v>
      </c>
      <c r="D133" s="414">
        <v>197589</v>
      </c>
      <c r="E133" s="415">
        <v>60078</v>
      </c>
      <c r="F133" s="414">
        <v>13516</v>
      </c>
    </row>
    <row r="134" spans="1:6" ht="18" customHeight="1" thickBot="1">
      <c r="A134" s="1141"/>
      <c r="B134" s="419" t="s">
        <v>618</v>
      </c>
      <c r="C134" s="413">
        <v>140256</v>
      </c>
      <c r="D134" s="414">
        <v>124448</v>
      </c>
      <c r="E134" s="415">
        <v>9520</v>
      </c>
      <c r="F134" s="414">
        <v>6288</v>
      </c>
    </row>
    <row r="135" spans="1:6" ht="18" customHeight="1" thickBot="1">
      <c r="A135" s="1139" t="s">
        <v>31</v>
      </c>
      <c r="B135" s="418" t="s">
        <v>619</v>
      </c>
      <c r="C135" s="413">
        <v>261987</v>
      </c>
      <c r="D135" s="414">
        <v>205637</v>
      </c>
      <c r="E135" s="415">
        <v>46468</v>
      </c>
      <c r="F135" s="414">
        <v>9882</v>
      </c>
    </row>
    <row r="136" spans="1:6" ht="18" customHeight="1" thickBot="1">
      <c r="A136" s="1140"/>
      <c r="B136" s="412" t="s">
        <v>620</v>
      </c>
      <c r="C136" s="413">
        <v>129502</v>
      </c>
      <c r="D136" s="414">
        <v>117625</v>
      </c>
      <c r="E136" s="415">
        <v>1062</v>
      </c>
      <c r="F136" s="414">
        <v>10815</v>
      </c>
    </row>
    <row r="137" spans="1:6" ht="18" customHeight="1" thickBot="1">
      <c r="A137" s="1140"/>
      <c r="B137" s="412" t="s">
        <v>621</v>
      </c>
      <c r="C137" s="413">
        <v>89417</v>
      </c>
      <c r="D137" s="414">
        <v>74761</v>
      </c>
      <c r="E137" s="415">
        <v>1546</v>
      </c>
      <c r="F137" s="414">
        <v>13110</v>
      </c>
    </row>
    <row r="138" spans="1:6" ht="18" customHeight="1" thickBot="1">
      <c r="A138" s="1140"/>
      <c r="B138" s="412" t="s">
        <v>622</v>
      </c>
      <c r="C138" s="413">
        <v>79669</v>
      </c>
      <c r="D138" s="414">
        <v>64970</v>
      </c>
      <c r="E138" s="415">
        <v>10343</v>
      </c>
      <c r="F138" s="414">
        <v>4356</v>
      </c>
    </row>
    <row r="139" spans="1:6" ht="18" customHeight="1" thickBot="1">
      <c r="A139" s="1141"/>
      <c r="B139" s="412" t="s">
        <v>623</v>
      </c>
      <c r="C139" s="413">
        <v>43417</v>
      </c>
      <c r="D139" s="414">
        <v>43417</v>
      </c>
      <c r="E139" s="415">
        <v>0</v>
      </c>
      <c r="F139" s="414">
        <v>0</v>
      </c>
    </row>
    <row r="140" spans="1:6" ht="18" customHeight="1" thickBot="1">
      <c r="A140" s="1139" t="s">
        <v>471</v>
      </c>
      <c r="B140" s="412" t="s">
        <v>624</v>
      </c>
      <c r="C140" s="413">
        <v>301819</v>
      </c>
      <c r="D140" s="414">
        <v>118505</v>
      </c>
      <c r="E140" s="415">
        <v>157793</v>
      </c>
      <c r="F140" s="414">
        <v>25521</v>
      </c>
    </row>
    <row r="141" spans="1:6" ht="18" customHeight="1" thickBot="1">
      <c r="A141" s="1140"/>
      <c r="B141" s="412" t="s">
        <v>625</v>
      </c>
      <c r="C141" s="413">
        <v>254348</v>
      </c>
      <c r="D141" s="414">
        <v>192794</v>
      </c>
      <c r="E141" s="415">
        <v>55466</v>
      </c>
      <c r="F141" s="414">
        <v>6088</v>
      </c>
    </row>
    <row r="142" spans="1:6" ht="18" customHeight="1" thickBot="1">
      <c r="A142" s="1140"/>
      <c r="B142" s="412" t="s">
        <v>626</v>
      </c>
      <c r="C142" s="413">
        <v>360843</v>
      </c>
      <c r="D142" s="414">
        <v>172141</v>
      </c>
      <c r="E142" s="415">
        <v>188702</v>
      </c>
      <c r="F142" s="414">
        <v>0</v>
      </c>
    </row>
    <row r="143" spans="1:6" ht="18" customHeight="1" thickBot="1">
      <c r="A143" s="1140"/>
      <c r="B143" s="412" t="s">
        <v>627</v>
      </c>
      <c r="C143" s="413">
        <v>231620</v>
      </c>
      <c r="D143" s="414">
        <v>157188</v>
      </c>
      <c r="E143" s="415">
        <v>61623</v>
      </c>
      <c r="F143" s="414">
        <v>12809</v>
      </c>
    </row>
    <row r="144" spans="1:6" ht="18" customHeight="1" thickBot="1">
      <c r="A144" s="1140"/>
      <c r="B144" s="412" t="s">
        <v>628</v>
      </c>
      <c r="C144" s="413">
        <v>116196</v>
      </c>
      <c r="D144" s="414">
        <v>80202</v>
      </c>
      <c r="E144" s="415">
        <v>27852</v>
      </c>
      <c r="F144" s="414">
        <v>8142</v>
      </c>
    </row>
    <row r="145" spans="1:6" ht="18" customHeight="1" thickBot="1">
      <c r="A145" s="1140"/>
      <c r="B145" s="412" t="s">
        <v>629</v>
      </c>
      <c r="C145" s="413">
        <v>141854</v>
      </c>
      <c r="D145" s="414">
        <v>119278</v>
      </c>
      <c r="E145" s="415">
        <v>18396</v>
      </c>
      <c r="F145" s="414">
        <v>4180</v>
      </c>
    </row>
    <row r="146" spans="1:6" ht="18" customHeight="1" thickBot="1">
      <c r="A146" s="1140"/>
      <c r="B146" s="412" t="s">
        <v>630</v>
      </c>
      <c r="C146" s="413">
        <v>282017</v>
      </c>
      <c r="D146" s="414">
        <v>182657</v>
      </c>
      <c r="E146" s="415">
        <v>69550</v>
      </c>
      <c r="F146" s="414">
        <v>29810</v>
      </c>
    </row>
    <row r="147" spans="1:6" ht="18" customHeight="1" thickBot="1">
      <c r="A147" s="1140"/>
      <c r="B147" s="412" t="s">
        <v>631</v>
      </c>
      <c r="C147" s="413">
        <v>114822</v>
      </c>
      <c r="D147" s="414">
        <v>104460</v>
      </c>
      <c r="E147" s="415">
        <v>3793</v>
      </c>
      <c r="F147" s="414">
        <v>6569</v>
      </c>
    </row>
    <row r="148" spans="1:6" ht="18" customHeight="1" thickBot="1">
      <c r="A148" s="1140"/>
      <c r="B148" s="412" t="s">
        <v>632</v>
      </c>
      <c r="C148" s="413">
        <v>143538</v>
      </c>
      <c r="D148" s="414">
        <v>99336</v>
      </c>
      <c r="E148" s="415">
        <v>35540</v>
      </c>
      <c r="F148" s="414">
        <v>8662</v>
      </c>
    </row>
    <row r="149" spans="1:6" ht="18" customHeight="1" thickBot="1">
      <c r="A149" s="1140"/>
      <c r="B149" s="412" t="s">
        <v>633</v>
      </c>
      <c r="C149" s="413">
        <v>83147</v>
      </c>
      <c r="D149" s="414">
        <v>71860</v>
      </c>
      <c r="E149" s="415">
        <v>2309</v>
      </c>
      <c r="F149" s="414">
        <v>8978</v>
      </c>
    </row>
    <row r="150" spans="1:6" ht="18" customHeight="1" thickBot="1">
      <c r="A150" s="1140"/>
      <c r="B150" s="412" t="s">
        <v>634</v>
      </c>
      <c r="C150" s="413">
        <v>114111</v>
      </c>
      <c r="D150" s="414">
        <v>94020</v>
      </c>
      <c r="E150" s="415">
        <v>20091</v>
      </c>
      <c r="F150" s="414">
        <v>0</v>
      </c>
    </row>
    <row r="151" spans="1:6" ht="18" customHeight="1" thickBot="1">
      <c r="A151" s="1140"/>
      <c r="B151" s="412" t="s">
        <v>635</v>
      </c>
      <c r="C151" s="413">
        <v>68276</v>
      </c>
      <c r="D151" s="414">
        <v>62997</v>
      </c>
      <c r="E151" s="415">
        <v>5201</v>
      </c>
      <c r="F151" s="414">
        <v>78</v>
      </c>
    </row>
    <row r="152" spans="1:6" ht="18" customHeight="1" thickBot="1">
      <c r="A152" s="1140"/>
      <c r="B152" s="412" t="s">
        <v>636</v>
      </c>
      <c r="C152" s="413">
        <v>63093</v>
      </c>
      <c r="D152" s="414">
        <v>55956</v>
      </c>
      <c r="E152" s="415">
        <v>398</v>
      </c>
      <c r="F152" s="414">
        <v>6739</v>
      </c>
    </row>
    <row r="153" spans="1:6" ht="18" customHeight="1" thickBot="1">
      <c r="A153" s="1140"/>
      <c r="B153" s="412" t="s">
        <v>637</v>
      </c>
      <c r="C153" s="413">
        <v>95250</v>
      </c>
      <c r="D153" s="414">
        <v>92385</v>
      </c>
      <c r="E153" s="415">
        <v>2137</v>
      </c>
      <c r="F153" s="414">
        <v>728</v>
      </c>
    </row>
    <row r="154" spans="1:6" ht="18" customHeight="1" thickBot="1">
      <c r="A154" s="1140"/>
      <c r="B154" s="412" t="s">
        <v>638</v>
      </c>
      <c r="C154" s="413">
        <v>177988</v>
      </c>
      <c r="D154" s="414">
        <v>117267</v>
      </c>
      <c r="E154" s="415">
        <v>42600</v>
      </c>
      <c r="F154" s="414">
        <v>18121</v>
      </c>
    </row>
    <row r="155" spans="1:6" ht="18" customHeight="1" thickBot="1">
      <c r="A155" s="1140"/>
      <c r="B155" s="412" t="s">
        <v>639</v>
      </c>
      <c r="C155" s="413">
        <v>125807</v>
      </c>
      <c r="D155" s="414">
        <v>94835</v>
      </c>
      <c r="E155" s="415">
        <v>18142</v>
      </c>
      <c r="F155" s="414">
        <v>12830</v>
      </c>
    </row>
    <row r="156" spans="1:6" ht="18" customHeight="1" thickBot="1">
      <c r="A156" s="1140"/>
      <c r="B156" s="412" t="s">
        <v>640</v>
      </c>
      <c r="C156" s="413">
        <v>124975</v>
      </c>
      <c r="D156" s="414">
        <v>112096</v>
      </c>
      <c r="E156" s="415">
        <v>8170</v>
      </c>
      <c r="F156" s="414">
        <v>4709</v>
      </c>
    </row>
    <row r="157" spans="1:6" ht="18" customHeight="1" thickBot="1">
      <c r="A157" s="1140"/>
      <c r="B157" s="412" t="s">
        <v>641</v>
      </c>
      <c r="C157" s="413">
        <v>110142</v>
      </c>
      <c r="D157" s="414">
        <v>75839</v>
      </c>
      <c r="E157" s="415">
        <v>29457</v>
      </c>
      <c r="F157" s="414">
        <v>4846</v>
      </c>
    </row>
    <row r="158" spans="1:6" ht="18" customHeight="1" thickBot="1">
      <c r="A158" s="1140" t="s">
        <v>30</v>
      </c>
      <c r="B158" s="412" t="s">
        <v>642</v>
      </c>
      <c r="C158" s="413">
        <v>78824</v>
      </c>
      <c r="D158" s="414">
        <v>73122</v>
      </c>
      <c r="E158" s="415">
        <v>0</v>
      </c>
      <c r="F158" s="414">
        <v>5702</v>
      </c>
    </row>
    <row r="159" spans="1:6" ht="18" customHeight="1" thickBot="1">
      <c r="A159" s="1140"/>
      <c r="B159" s="412" t="s">
        <v>643</v>
      </c>
      <c r="C159" s="413">
        <v>87132</v>
      </c>
      <c r="D159" s="414">
        <v>85332</v>
      </c>
      <c r="E159" s="415">
        <v>19</v>
      </c>
      <c r="F159" s="414">
        <v>1781</v>
      </c>
    </row>
    <row r="160" spans="1:6" ht="18" customHeight="1" thickBot="1">
      <c r="A160" s="1141"/>
      <c r="B160" s="412" t="s">
        <v>644</v>
      </c>
      <c r="C160" s="413">
        <v>34499</v>
      </c>
      <c r="D160" s="414">
        <v>32961</v>
      </c>
      <c r="E160" s="415">
        <v>0</v>
      </c>
      <c r="F160" s="414">
        <v>1538</v>
      </c>
    </row>
    <row r="161" spans="1:6" ht="18.75" customHeight="1" thickBot="1">
      <c r="A161" s="1139" t="s">
        <v>29</v>
      </c>
      <c r="B161" s="412" t="s">
        <v>645</v>
      </c>
      <c r="C161" s="413">
        <v>368843</v>
      </c>
      <c r="D161" s="414">
        <v>273373</v>
      </c>
      <c r="E161" s="415">
        <v>75011</v>
      </c>
      <c r="F161" s="414">
        <v>20459</v>
      </c>
    </row>
    <row r="162" spans="1:6" ht="18.75" customHeight="1" thickBot="1">
      <c r="A162" s="1140"/>
      <c r="B162" s="412" t="s">
        <v>646</v>
      </c>
      <c r="C162" s="413">
        <v>163216</v>
      </c>
      <c r="D162" s="414">
        <v>120902</v>
      </c>
      <c r="E162" s="415">
        <v>28581</v>
      </c>
      <c r="F162" s="414">
        <v>13733</v>
      </c>
    </row>
    <row r="163" spans="1:6" ht="18.75" customHeight="1" thickBot="1">
      <c r="A163" s="1140"/>
      <c r="B163" s="412" t="s">
        <v>647</v>
      </c>
      <c r="C163" s="413">
        <v>247258</v>
      </c>
      <c r="D163" s="414">
        <v>204930</v>
      </c>
      <c r="E163" s="415">
        <v>16793</v>
      </c>
      <c r="F163" s="414">
        <v>25535</v>
      </c>
    </row>
    <row r="164" spans="1:6" ht="18.75" customHeight="1" thickBot="1">
      <c r="A164" s="1141"/>
      <c r="B164" s="412" t="s">
        <v>648</v>
      </c>
      <c r="C164" s="413">
        <v>63576</v>
      </c>
      <c r="D164" s="414">
        <v>53195</v>
      </c>
      <c r="E164" s="415">
        <v>94</v>
      </c>
      <c r="F164" s="414">
        <v>10287</v>
      </c>
    </row>
    <row r="165" spans="1:6" ht="18.75" customHeight="1" thickBot="1">
      <c r="A165" s="1139" t="s">
        <v>17</v>
      </c>
      <c r="B165" s="412" t="s">
        <v>649</v>
      </c>
      <c r="C165" s="413">
        <v>110256</v>
      </c>
      <c r="D165" s="414">
        <v>92960</v>
      </c>
      <c r="E165" s="415">
        <v>17296</v>
      </c>
      <c r="F165" s="414">
        <v>0</v>
      </c>
    </row>
    <row r="166" spans="1:6" ht="18.75" customHeight="1" thickBot="1">
      <c r="A166" s="1140"/>
      <c r="B166" s="412" t="s">
        <v>650</v>
      </c>
      <c r="C166" s="413">
        <v>260319</v>
      </c>
      <c r="D166" s="414">
        <v>240997</v>
      </c>
      <c r="E166" s="415">
        <v>16270</v>
      </c>
      <c r="F166" s="414">
        <v>3052</v>
      </c>
    </row>
    <row r="167" spans="1:6" ht="18.75" customHeight="1" thickBot="1">
      <c r="A167" s="1140"/>
      <c r="B167" s="412" t="s">
        <v>651</v>
      </c>
      <c r="C167" s="413">
        <v>188999</v>
      </c>
      <c r="D167" s="414">
        <v>173432</v>
      </c>
      <c r="E167" s="415">
        <v>9857</v>
      </c>
      <c r="F167" s="414">
        <v>5710</v>
      </c>
    </row>
    <row r="168" spans="1:6" ht="18.75" customHeight="1" thickBot="1">
      <c r="A168" s="1140"/>
      <c r="B168" s="412" t="s">
        <v>652</v>
      </c>
      <c r="C168" s="413">
        <v>410082</v>
      </c>
      <c r="D168" s="414">
        <v>333654</v>
      </c>
      <c r="E168" s="415">
        <v>76428</v>
      </c>
      <c r="F168" s="414">
        <v>0</v>
      </c>
    </row>
    <row r="169" spans="1:6" ht="18.75" customHeight="1" thickBot="1">
      <c r="A169" s="1140"/>
      <c r="B169" s="412" t="s">
        <v>653</v>
      </c>
      <c r="C169" s="413">
        <v>392546</v>
      </c>
      <c r="D169" s="414">
        <v>296114</v>
      </c>
      <c r="E169" s="415">
        <v>96432</v>
      </c>
      <c r="F169" s="414">
        <v>0</v>
      </c>
    </row>
    <row r="170" spans="1:6" ht="18.75" customHeight="1" thickBot="1">
      <c r="A170" s="1140"/>
      <c r="B170" s="412" t="s">
        <v>654</v>
      </c>
      <c r="C170" s="413">
        <v>308004</v>
      </c>
      <c r="D170" s="414">
        <v>261331</v>
      </c>
      <c r="E170" s="415">
        <v>32514</v>
      </c>
      <c r="F170" s="414">
        <v>14159</v>
      </c>
    </row>
    <row r="171" spans="1:6" ht="18.75" customHeight="1" thickBot="1">
      <c r="A171" s="1140"/>
      <c r="B171" s="412" t="s">
        <v>655</v>
      </c>
      <c r="C171" s="413">
        <v>120008</v>
      </c>
      <c r="D171" s="414">
        <v>97076</v>
      </c>
      <c r="E171" s="415">
        <v>22932</v>
      </c>
      <c r="F171" s="414">
        <v>0</v>
      </c>
    </row>
    <row r="172" spans="1:6" ht="18.75" customHeight="1" thickBot="1">
      <c r="A172" s="1140"/>
      <c r="B172" s="412" t="s">
        <v>656</v>
      </c>
      <c r="C172" s="413">
        <v>89529</v>
      </c>
      <c r="D172" s="414">
        <v>70989</v>
      </c>
      <c r="E172" s="415">
        <v>11801</v>
      </c>
      <c r="F172" s="414">
        <v>6739</v>
      </c>
    </row>
    <row r="173" spans="1:6" ht="18.75" customHeight="1" thickBot="1">
      <c r="A173" s="1140"/>
      <c r="B173" s="417" t="s">
        <v>657</v>
      </c>
      <c r="C173" s="413">
        <v>174818</v>
      </c>
      <c r="D173" s="414">
        <v>167653</v>
      </c>
      <c r="E173" s="415">
        <v>901</v>
      </c>
      <c r="F173" s="414">
        <v>6264</v>
      </c>
    </row>
    <row r="174" spans="1:6" ht="18.75" customHeight="1" thickBot="1">
      <c r="A174" s="1140"/>
      <c r="B174" s="412" t="s">
        <v>658</v>
      </c>
      <c r="C174" s="413">
        <v>221634</v>
      </c>
      <c r="D174" s="414">
        <v>185598</v>
      </c>
      <c r="E174" s="415">
        <v>30127</v>
      </c>
      <c r="F174" s="414">
        <v>5909</v>
      </c>
    </row>
    <row r="175" spans="1:6" ht="18.75" customHeight="1" thickBot="1">
      <c r="A175" s="1140"/>
      <c r="B175" s="412" t="s">
        <v>659</v>
      </c>
      <c r="C175" s="413">
        <v>31920</v>
      </c>
      <c r="D175" s="414">
        <v>31920</v>
      </c>
      <c r="E175" s="415">
        <v>0</v>
      </c>
      <c r="F175" s="414">
        <v>0</v>
      </c>
    </row>
    <row r="176" spans="1:6" ht="18.75" customHeight="1" thickBot="1">
      <c r="A176" s="1140"/>
      <c r="B176" s="412" t="s">
        <v>660</v>
      </c>
      <c r="C176" s="413">
        <v>315677</v>
      </c>
      <c r="D176" s="414">
        <v>249612</v>
      </c>
      <c r="E176" s="415">
        <v>49686</v>
      </c>
      <c r="F176" s="414">
        <v>16379</v>
      </c>
    </row>
    <row r="177" spans="1:6" ht="18.75" customHeight="1" thickBot="1">
      <c r="A177" s="1140"/>
      <c r="B177" s="412" t="s">
        <v>661</v>
      </c>
      <c r="C177" s="413">
        <v>230173</v>
      </c>
      <c r="D177" s="414">
        <v>220606</v>
      </c>
      <c r="E177" s="415">
        <v>8271</v>
      </c>
      <c r="F177" s="414">
        <v>1296</v>
      </c>
    </row>
    <row r="178" spans="1:6" ht="18.75" customHeight="1" thickBot="1">
      <c r="A178" s="1140"/>
      <c r="B178" s="412" t="s">
        <v>662</v>
      </c>
      <c r="C178" s="413">
        <v>256531</v>
      </c>
      <c r="D178" s="414">
        <v>233609</v>
      </c>
      <c r="E178" s="415">
        <v>22922</v>
      </c>
      <c r="F178" s="414">
        <v>0</v>
      </c>
    </row>
    <row r="179" spans="1:6" ht="18.75" customHeight="1" thickBot="1">
      <c r="A179" s="1140"/>
      <c r="B179" s="418" t="s">
        <v>663</v>
      </c>
      <c r="C179" s="413">
        <v>245206</v>
      </c>
      <c r="D179" s="414">
        <v>241783</v>
      </c>
      <c r="E179" s="415">
        <v>1650</v>
      </c>
      <c r="F179" s="414">
        <v>1773</v>
      </c>
    </row>
    <row r="180" spans="1:6" ht="18.75" customHeight="1" thickBot="1">
      <c r="A180" s="1140"/>
      <c r="B180" s="418" t="s">
        <v>664</v>
      </c>
      <c r="C180" s="413">
        <v>172741</v>
      </c>
      <c r="D180" s="414">
        <v>169383</v>
      </c>
      <c r="E180" s="415">
        <v>1453</v>
      </c>
      <c r="F180" s="414">
        <v>1905</v>
      </c>
    </row>
    <row r="181" spans="1:6" ht="18.75" customHeight="1" thickBot="1">
      <c r="A181" s="1140"/>
      <c r="B181" s="418" t="s">
        <v>665</v>
      </c>
      <c r="C181" s="413">
        <v>108693</v>
      </c>
      <c r="D181" s="414">
        <v>98464</v>
      </c>
      <c r="E181" s="415">
        <v>8186</v>
      </c>
      <c r="F181" s="414">
        <v>2043</v>
      </c>
    </row>
    <row r="182" spans="1:6" ht="18.75" customHeight="1" thickBot="1">
      <c r="A182" s="1140"/>
      <c r="B182" s="418" t="s">
        <v>666</v>
      </c>
      <c r="C182" s="413">
        <v>102442</v>
      </c>
      <c r="D182" s="414">
        <v>87948</v>
      </c>
      <c r="E182" s="415">
        <v>10177</v>
      </c>
      <c r="F182" s="414">
        <v>4317</v>
      </c>
    </row>
    <row r="183" spans="1:6" ht="18.75" customHeight="1" thickBot="1">
      <c r="A183" s="1140"/>
      <c r="B183" s="418" t="s">
        <v>667</v>
      </c>
      <c r="C183" s="413">
        <v>137429</v>
      </c>
      <c r="D183" s="414">
        <v>84407</v>
      </c>
      <c r="E183" s="415">
        <v>49461</v>
      </c>
      <c r="F183" s="414">
        <v>3561</v>
      </c>
    </row>
    <row r="184" spans="1:6" ht="18.75" customHeight="1" thickBot="1">
      <c r="A184" s="1140"/>
      <c r="B184" s="418" t="s">
        <v>668</v>
      </c>
      <c r="C184" s="413">
        <v>175062</v>
      </c>
      <c r="D184" s="414">
        <v>142344</v>
      </c>
      <c r="E184" s="415">
        <v>24944</v>
      </c>
      <c r="F184" s="414">
        <v>7774</v>
      </c>
    </row>
    <row r="185" spans="1:6" ht="18.75" customHeight="1" thickBot="1">
      <c r="A185" s="1140"/>
      <c r="B185" s="418" t="s">
        <v>669</v>
      </c>
      <c r="C185" s="413">
        <v>90884</v>
      </c>
      <c r="D185" s="414">
        <v>61335</v>
      </c>
      <c r="E185" s="415">
        <v>20203</v>
      </c>
      <c r="F185" s="414">
        <v>9346</v>
      </c>
    </row>
    <row r="186" spans="1:6" ht="18.75" customHeight="1" thickBot="1">
      <c r="A186" s="1140"/>
      <c r="B186" s="418" t="s">
        <v>670</v>
      </c>
      <c r="C186" s="413">
        <v>135258</v>
      </c>
      <c r="D186" s="414">
        <v>101041</v>
      </c>
      <c r="E186" s="415">
        <v>29639</v>
      </c>
      <c r="F186" s="414">
        <v>4578</v>
      </c>
    </row>
    <row r="187" spans="1:6" ht="18.75" customHeight="1" thickBot="1">
      <c r="A187" s="1140"/>
      <c r="B187" s="418" t="s">
        <v>671</v>
      </c>
      <c r="C187" s="413">
        <v>126429</v>
      </c>
      <c r="D187" s="414">
        <v>78624</v>
      </c>
      <c r="E187" s="415">
        <v>30302</v>
      </c>
      <c r="F187" s="414">
        <v>17503</v>
      </c>
    </row>
    <row r="188" spans="1:6" ht="18.75" customHeight="1" thickBot="1">
      <c r="A188" s="1140"/>
      <c r="B188" s="418" t="s">
        <v>672</v>
      </c>
      <c r="C188" s="413">
        <v>262304</v>
      </c>
      <c r="D188" s="414">
        <v>249693</v>
      </c>
      <c r="E188" s="415">
        <v>3414</v>
      </c>
      <c r="F188" s="414">
        <v>9197</v>
      </c>
    </row>
    <row r="189" spans="1:6" ht="18.75" customHeight="1" thickBot="1">
      <c r="A189" s="1140"/>
      <c r="B189" s="412" t="s">
        <v>673</v>
      </c>
      <c r="C189" s="413">
        <v>259599</v>
      </c>
      <c r="D189" s="414">
        <v>253612</v>
      </c>
      <c r="E189" s="415">
        <v>305</v>
      </c>
      <c r="F189" s="414">
        <v>5682</v>
      </c>
    </row>
    <row r="190" spans="1:6" ht="18.75" customHeight="1" thickBot="1">
      <c r="A190" s="1140"/>
      <c r="B190" s="412" t="s">
        <v>674</v>
      </c>
      <c r="C190" s="413">
        <v>122700</v>
      </c>
      <c r="D190" s="414">
        <v>104578</v>
      </c>
      <c r="E190" s="415">
        <v>15700</v>
      </c>
      <c r="F190" s="414">
        <v>2422</v>
      </c>
    </row>
    <row r="191" spans="1:6" ht="18.75" customHeight="1" thickBot="1">
      <c r="A191" s="1140"/>
      <c r="B191" s="412" t="s">
        <v>675</v>
      </c>
      <c r="C191" s="413">
        <v>57296</v>
      </c>
      <c r="D191" s="414">
        <v>57296</v>
      </c>
      <c r="E191" s="415">
        <v>0</v>
      </c>
      <c r="F191" s="414">
        <v>0</v>
      </c>
    </row>
    <row r="192" spans="1:6" ht="18.75" customHeight="1" thickBot="1">
      <c r="A192" s="1140"/>
      <c r="B192" s="412" t="s">
        <v>676</v>
      </c>
      <c r="C192" s="413">
        <v>761</v>
      </c>
      <c r="D192" s="414">
        <v>761</v>
      </c>
      <c r="E192" s="415">
        <v>0</v>
      </c>
      <c r="F192" s="414">
        <v>0</v>
      </c>
    </row>
    <row r="193" spans="1:6" ht="18.75" customHeight="1" thickBot="1">
      <c r="A193" s="1140"/>
      <c r="B193" s="412" t="s">
        <v>677</v>
      </c>
      <c r="C193" s="413">
        <v>136005</v>
      </c>
      <c r="D193" s="414">
        <v>130851</v>
      </c>
      <c r="E193" s="415">
        <v>915</v>
      </c>
      <c r="F193" s="414">
        <v>4239</v>
      </c>
    </row>
    <row r="194" spans="1:6" ht="18.75" customHeight="1" thickBot="1">
      <c r="A194" s="1140"/>
      <c r="B194" s="412" t="s">
        <v>678</v>
      </c>
      <c r="C194" s="413">
        <v>246217</v>
      </c>
      <c r="D194" s="414">
        <v>232153</v>
      </c>
      <c r="E194" s="415">
        <v>4192</v>
      </c>
      <c r="F194" s="414">
        <v>9872</v>
      </c>
    </row>
    <row r="195" spans="1:6" ht="18.75" customHeight="1" thickBot="1">
      <c r="A195" s="1141"/>
      <c r="B195" s="412" t="s">
        <v>679</v>
      </c>
      <c r="C195" s="413">
        <v>207451</v>
      </c>
      <c r="D195" s="414">
        <v>172919</v>
      </c>
      <c r="E195" s="415">
        <v>20353</v>
      </c>
      <c r="F195" s="414">
        <v>14179</v>
      </c>
    </row>
    <row r="196" spans="1:6" ht="18.75" customHeight="1" thickBot="1">
      <c r="A196" s="1139" t="s">
        <v>18</v>
      </c>
      <c r="B196" s="412" t="s">
        <v>680</v>
      </c>
      <c r="C196" s="413">
        <v>369203</v>
      </c>
      <c r="D196" s="414">
        <v>298224</v>
      </c>
      <c r="E196" s="415">
        <v>53148</v>
      </c>
      <c r="F196" s="414">
        <v>17831</v>
      </c>
    </row>
    <row r="197" spans="1:6" ht="18.75" customHeight="1" thickBot="1">
      <c r="A197" s="1140"/>
      <c r="B197" s="412" t="s">
        <v>681</v>
      </c>
      <c r="C197" s="413">
        <v>217846</v>
      </c>
      <c r="D197" s="414">
        <v>166919</v>
      </c>
      <c r="E197" s="415">
        <v>49158</v>
      </c>
      <c r="F197" s="414">
        <v>1769</v>
      </c>
    </row>
    <row r="198" spans="1:6" ht="18.75" customHeight="1" thickBot="1">
      <c r="A198" s="1140"/>
      <c r="B198" s="412" t="s">
        <v>682</v>
      </c>
      <c r="C198" s="413">
        <v>138706</v>
      </c>
      <c r="D198" s="414">
        <v>108409</v>
      </c>
      <c r="E198" s="415">
        <v>16519</v>
      </c>
      <c r="F198" s="414">
        <v>13778</v>
      </c>
    </row>
    <row r="199" spans="1:6" ht="18.75" customHeight="1" thickBot="1">
      <c r="A199" s="1140"/>
      <c r="B199" s="412" t="s">
        <v>683</v>
      </c>
      <c r="C199" s="413">
        <v>77372</v>
      </c>
      <c r="D199" s="414">
        <v>53674</v>
      </c>
      <c r="E199" s="415">
        <v>12961</v>
      </c>
      <c r="F199" s="414">
        <v>10737</v>
      </c>
    </row>
    <row r="200" spans="1:6" ht="18.75" customHeight="1" thickBot="1">
      <c r="A200" s="1140"/>
      <c r="B200" s="412" t="s">
        <v>684</v>
      </c>
      <c r="C200" s="413">
        <v>74505</v>
      </c>
      <c r="D200" s="414">
        <v>63700</v>
      </c>
      <c r="E200" s="415">
        <v>1552</v>
      </c>
      <c r="F200" s="414">
        <v>9253</v>
      </c>
    </row>
    <row r="201" spans="1:6" ht="18.75" customHeight="1" thickBot="1">
      <c r="A201" s="1140"/>
      <c r="B201" s="412" t="s">
        <v>685</v>
      </c>
      <c r="C201" s="413">
        <v>56659</v>
      </c>
      <c r="D201" s="414">
        <v>55784</v>
      </c>
      <c r="E201" s="415">
        <v>0</v>
      </c>
      <c r="F201" s="414">
        <v>875</v>
      </c>
    </row>
    <row r="202" spans="1:6" ht="18.75" customHeight="1" thickBot="1">
      <c r="A202" s="1141"/>
      <c r="B202" s="412" t="s">
        <v>686</v>
      </c>
      <c r="C202" s="413">
        <v>112136</v>
      </c>
      <c r="D202" s="414">
        <v>100466</v>
      </c>
      <c r="E202" s="415">
        <v>6205</v>
      </c>
      <c r="F202" s="414">
        <v>5465</v>
      </c>
    </row>
    <row r="203" spans="1:6" ht="18.75" customHeight="1" thickBot="1">
      <c r="A203" s="1139" t="s">
        <v>19</v>
      </c>
      <c r="B203" s="412" t="s">
        <v>687</v>
      </c>
      <c r="C203" s="413">
        <v>219446</v>
      </c>
      <c r="D203" s="414">
        <v>158464</v>
      </c>
      <c r="E203" s="415">
        <v>50685</v>
      </c>
      <c r="F203" s="414">
        <v>10297</v>
      </c>
    </row>
    <row r="204" spans="1:6" ht="18.75" customHeight="1" thickBot="1">
      <c r="A204" s="1140"/>
      <c r="B204" s="412" t="s">
        <v>688</v>
      </c>
      <c r="C204" s="413">
        <v>334779</v>
      </c>
      <c r="D204" s="414">
        <v>293589</v>
      </c>
      <c r="E204" s="415">
        <v>35408</v>
      </c>
      <c r="F204" s="414">
        <v>5782</v>
      </c>
    </row>
    <row r="205" spans="1:6" ht="18.75" customHeight="1" thickBot="1">
      <c r="A205" s="1140"/>
      <c r="B205" s="416" t="s">
        <v>689</v>
      </c>
      <c r="C205" s="413">
        <v>197358</v>
      </c>
      <c r="D205" s="414">
        <v>186250</v>
      </c>
      <c r="E205" s="415">
        <v>2297</v>
      </c>
      <c r="F205" s="414">
        <v>8811</v>
      </c>
    </row>
    <row r="206" spans="1:6" ht="18.75" customHeight="1" thickBot="1">
      <c r="A206" s="1140"/>
      <c r="B206" s="412" t="s">
        <v>690</v>
      </c>
      <c r="C206" s="413">
        <v>271597</v>
      </c>
      <c r="D206" s="414">
        <v>246950</v>
      </c>
      <c r="E206" s="415">
        <v>18172</v>
      </c>
      <c r="F206" s="414">
        <v>6475</v>
      </c>
    </row>
    <row r="207" spans="1:6" ht="18.75" customHeight="1" thickBot="1">
      <c r="A207" s="1140"/>
      <c r="B207" s="412" t="s">
        <v>691</v>
      </c>
      <c r="C207" s="413">
        <v>173776</v>
      </c>
      <c r="D207" s="414">
        <v>172817</v>
      </c>
      <c r="E207" s="415">
        <v>190</v>
      </c>
      <c r="F207" s="414">
        <v>769</v>
      </c>
    </row>
    <row r="208" spans="1:6" ht="18.75" customHeight="1" thickBot="1">
      <c r="A208" s="1140" t="s">
        <v>19</v>
      </c>
      <c r="B208" s="412" t="s">
        <v>692</v>
      </c>
      <c r="C208" s="413">
        <v>24715</v>
      </c>
      <c r="D208" s="414">
        <v>24547</v>
      </c>
      <c r="E208" s="415">
        <v>168</v>
      </c>
      <c r="F208" s="414">
        <v>0</v>
      </c>
    </row>
    <row r="209" spans="1:6" ht="18.75" customHeight="1" thickBot="1">
      <c r="A209" s="1140"/>
      <c r="B209" s="412" t="s">
        <v>693</v>
      </c>
      <c r="C209" s="413">
        <v>64996</v>
      </c>
      <c r="D209" s="414">
        <v>63016</v>
      </c>
      <c r="E209" s="415">
        <v>659</v>
      </c>
      <c r="F209" s="414">
        <v>1321</v>
      </c>
    </row>
    <row r="210" spans="1:6" ht="18.75" customHeight="1" thickBot="1">
      <c r="A210" s="1140"/>
      <c r="B210" s="412" t="s">
        <v>694</v>
      </c>
      <c r="C210" s="413">
        <v>99005</v>
      </c>
      <c r="D210" s="414">
        <v>90044</v>
      </c>
      <c r="E210" s="415">
        <v>5818</v>
      </c>
      <c r="F210" s="414">
        <v>3143</v>
      </c>
    </row>
    <row r="211" spans="1:6" ht="18.75" customHeight="1" thickBot="1">
      <c r="A211" s="1141"/>
      <c r="B211" s="412" t="s">
        <v>695</v>
      </c>
      <c r="C211" s="413">
        <v>39968</v>
      </c>
      <c r="D211" s="414">
        <v>36213</v>
      </c>
      <c r="E211" s="415">
        <v>1439</v>
      </c>
      <c r="F211" s="414">
        <v>2316</v>
      </c>
    </row>
    <row r="212" spans="1:6" ht="19.5" customHeight="1" thickBot="1">
      <c r="A212" s="1139" t="s">
        <v>262</v>
      </c>
      <c r="B212" s="412" t="s">
        <v>696</v>
      </c>
      <c r="C212" s="413">
        <v>313084</v>
      </c>
      <c r="D212" s="414">
        <v>209199</v>
      </c>
      <c r="E212" s="415">
        <v>99660</v>
      </c>
      <c r="F212" s="414">
        <v>4225</v>
      </c>
    </row>
    <row r="213" spans="1:6" ht="19.5" customHeight="1" thickBot="1">
      <c r="A213" s="1140"/>
      <c r="B213" s="412" t="s">
        <v>697</v>
      </c>
      <c r="C213" s="413">
        <v>339242</v>
      </c>
      <c r="D213" s="414">
        <v>298888</v>
      </c>
      <c r="E213" s="415">
        <v>38991</v>
      </c>
      <c r="F213" s="414">
        <v>1363</v>
      </c>
    </row>
    <row r="214" spans="1:6" ht="19.5" customHeight="1" thickBot="1">
      <c r="A214" s="1140"/>
      <c r="B214" s="412" t="s">
        <v>698</v>
      </c>
      <c r="C214" s="413">
        <v>304255</v>
      </c>
      <c r="D214" s="414">
        <v>246227</v>
      </c>
      <c r="E214" s="415">
        <v>37611</v>
      </c>
      <c r="F214" s="414">
        <v>20417</v>
      </c>
    </row>
    <row r="215" spans="1:6" ht="19.5" customHeight="1" thickBot="1">
      <c r="A215" s="1140"/>
      <c r="B215" s="412" t="s">
        <v>699</v>
      </c>
      <c r="C215" s="413">
        <v>115924</v>
      </c>
      <c r="D215" s="414">
        <v>105061</v>
      </c>
      <c r="E215" s="415">
        <v>1359</v>
      </c>
      <c r="F215" s="414">
        <v>9504</v>
      </c>
    </row>
    <row r="216" spans="1:6" ht="19.5" customHeight="1" thickBot="1">
      <c r="A216" s="1140"/>
      <c r="B216" s="416" t="s">
        <v>700</v>
      </c>
      <c r="C216" s="413">
        <v>161421</v>
      </c>
      <c r="D216" s="414">
        <v>154125</v>
      </c>
      <c r="E216" s="415">
        <v>3261</v>
      </c>
      <c r="F216" s="414">
        <v>4035</v>
      </c>
    </row>
    <row r="217" spans="1:6" ht="19.5" customHeight="1" thickBot="1">
      <c r="A217" s="1140"/>
      <c r="B217" s="412" t="s">
        <v>701</v>
      </c>
      <c r="C217" s="413">
        <v>60970</v>
      </c>
      <c r="D217" s="414">
        <v>40854</v>
      </c>
      <c r="E217" s="415">
        <v>14884</v>
      </c>
      <c r="F217" s="414">
        <v>5232</v>
      </c>
    </row>
    <row r="218" spans="1:6" ht="19.5" customHeight="1" thickBot="1">
      <c r="A218" s="1140"/>
      <c r="B218" s="412" t="s">
        <v>702</v>
      </c>
      <c r="C218" s="413">
        <v>129138</v>
      </c>
      <c r="D218" s="414">
        <v>124947</v>
      </c>
      <c r="E218" s="415">
        <v>0</v>
      </c>
      <c r="F218" s="414">
        <v>4191</v>
      </c>
    </row>
    <row r="219" spans="1:6" ht="19.5" customHeight="1" thickBot="1">
      <c r="A219" s="1141"/>
      <c r="B219" s="412" t="s">
        <v>703</v>
      </c>
      <c r="C219" s="413">
        <v>137492</v>
      </c>
      <c r="D219" s="414">
        <v>132299</v>
      </c>
      <c r="E219" s="415">
        <v>0</v>
      </c>
      <c r="F219" s="414">
        <v>5193</v>
      </c>
    </row>
    <row r="220" spans="1:6" ht="19.5" customHeight="1" thickBot="1">
      <c r="A220" s="1139" t="s">
        <v>20</v>
      </c>
      <c r="B220" s="412" t="s">
        <v>704</v>
      </c>
      <c r="C220" s="413">
        <v>331179</v>
      </c>
      <c r="D220" s="414">
        <v>90116</v>
      </c>
      <c r="E220" s="415">
        <v>219110</v>
      </c>
      <c r="F220" s="414">
        <v>21953</v>
      </c>
    </row>
    <row r="221" spans="1:6" ht="19.5" customHeight="1" thickBot="1">
      <c r="A221" s="1140"/>
      <c r="B221" s="412" t="s">
        <v>705</v>
      </c>
      <c r="C221" s="413">
        <v>131494</v>
      </c>
      <c r="D221" s="414">
        <v>90341</v>
      </c>
      <c r="E221" s="415">
        <v>28491</v>
      </c>
      <c r="F221" s="414">
        <v>12662</v>
      </c>
    </row>
    <row r="222" spans="1:6" ht="19.5" customHeight="1" thickBot="1">
      <c r="A222" s="1140"/>
      <c r="B222" s="412" t="s">
        <v>706</v>
      </c>
      <c r="C222" s="413">
        <v>149532</v>
      </c>
      <c r="D222" s="414">
        <v>67056</v>
      </c>
      <c r="E222" s="415">
        <v>58554</v>
      </c>
      <c r="F222" s="414">
        <v>23922</v>
      </c>
    </row>
    <row r="223" spans="1:6" ht="19.5" customHeight="1" thickBot="1">
      <c r="A223" s="1140"/>
      <c r="B223" s="412" t="s">
        <v>707</v>
      </c>
      <c r="C223" s="413">
        <v>95171</v>
      </c>
      <c r="D223" s="414">
        <v>60860</v>
      </c>
      <c r="E223" s="415">
        <v>18003</v>
      </c>
      <c r="F223" s="414">
        <v>16308</v>
      </c>
    </row>
    <row r="224" spans="1:6" ht="19.5" customHeight="1" thickBot="1">
      <c r="A224" s="1140"/>
      <c r="B224" s="412" t="s">
        <v>708</v>
      </c>
      <c r="C224" s="413">
        <v>91462</v>
      </c>
      <c r="D224" s="414">
        <v>39364</v>
      </c>
      <c r="E224" s="415">
        <v>38205</v>
      </c>
      <c r="F224" s="414">
        <v>13893</v>
      </c>
    </row>
    <row r="225" spans="1:6" ht="19.5" customHeight="1" thickBot="1">
      <c r="A225" s="1140"/>
      <c r="B225" s="412" t="s">
        <v>709</v>
      </c>
      <c r="C225" s="413">
        <v>105960</v>
      </c>
      <c r="D225" s="414">
        <v>93527</v>
      </c>
      <c r="E225" s="415">
        <v>5447</v>
      </c>
      <c r="F225" s="414">
        <v>6986</v>
      </c>
    </row>
    <row r="226" spans="1:6" ht="19.5" customHeight="1" thickBot="1">
      <c r="A226" s="1140"/>
      <c r="B226" s="412" t="s">
        <v>710</v>
      </c>
      <c r="C226" s="413">
        <v>64312</v>
      </c>
      <c r="D226" s="414">
        <v>57475</v>
      </c>
      <c r="E226" s="415">
        <v>5631</v>
      </c>
      <c r="F226" s="414">
        <v>1206</v>
      </c>
    </row>
    <row r="227" spans="1:6" ht="19.5" customHeight="1" thickBot="1">
      <c r="A227" s="1140"/>
      <c r="B227" s="412" t="s">
        <v>711</v>
      </c>
      <c r="C227" s="413">
        <v>58614</v>
      </c>
      <c r="D227" s="414">
        <v>36094</v>
      </c>
      <c r="E227" s="415">
        <v>12400</v>
      </c>
      <c r="F227" s="414">
        <v>10120</v>
      </c>
    </row>
    <row r="228" spans="1:6" ht="19.5" customHeight="1" thickBot="1">
      <c r="A228" s="1140"/>
      <c r="B228" s="412" t="s">
        <v>712</v>
      </c>
      <c r="C228" s="413">
        <v>155003</v>
      </c>
      <c r="D228" s="414">
        <v>95118</v>
      </c>
      <c r="E228" s="415">
        <v>36290</v>
      </c>
      <c r="F228" s="414">
        <v>23595</v>
      </c>
    </row>
    <row r="229" spans="1:6" ht="19.5" customHeight="1" thickBot="1">
      <c r="A229" s="1140"/>
      <c r="B229" s="412" t="s">
        <v>713</v>
      </c>
      <c r="C229" s="413">
        <v>39283</v>
      </c>
      <c r="D229" s="414">
        <v>33755</v>
      </c>
      <c r="E229" s="415">
        <v>2300</v>
      </c>
      <c r="F229" s="414">
        <v>3228</v>
      </c>
    </row>
    <row r="230" spans="1:6" ht="19.5" customHeight="1" thickBot="1">
      <c r="A230" s="1140"/>
      <c r="B230" s="412" t="s">
        <v>714</v>
      </c>
      <c r="C230" s="413">
        <v>64206</v>
      </c>
      <c r="D230" s="414">
        <v>49040</v>
      </c>
      <c r="E230" s="415">
        <v>10673</v>
      </c>
      <c r="F230" s="414">
        <v>4493</v>
      </c>
    </row>
    <row r="231" spans="1:6" ht="19.5" customHeight="1" thickBot="1">
      <c r="A231" s="1140"/>
      <c r="B231" s="412" t="s">
        <v>715</v>
      </c>
      <c r="C231" s="413">
        <v>50456</v>
      </c>
      <c r="D231" s="414">
        <v>43676</v>
      </c>
      <c r="E231" s="415">
        <v>0</v>
      </c>
      <c r="F231" s="414">
        <v>6780</v>
      </c>
    </row>
    <row r="232" spans="1:6" ht="19.5" customHeight="1" thickBot="1">
      <c r="A232" s="1140"/>
      <c r="B232" s="412" t="s">
        <v>716</v>
      </c>
      <c r="C232" s="413">
        <v>59627</v>
      </c>
      <c r="D232" s="414">
        <v>59164</v>
      </c>
      <c r="E232" s="415">
        <v>0</v>
      </c>
      <c r="F232" s="414">
        <v>463</v>
      </c>
    </row>
    <row r="233" spans="1:6" ht="19.5" customHeight="1" thickBot="1">
      <c r="A233" s="1140"/>
      <c r="B233" s="412" t="s">
        <v>717</v>
      </c>
      <c r="C233" s="413">
        <v>53076</v>
      </c>
      <c r="D233" s="414">
        <v>47567</v>
      </c>
      <c r="E233" s="415">
        <v>112</v>
      </c>
      <c r="F233" s="414">
        <v>5397</v>
      </c>
    </row>
    <row r="234" spans="1:6" ht="19.5" customHeight="1" thickBot="1">
      <c r="A234" s="1140"/>
      <c r="B234" s="412" t="s">
        <v>718</v>
      </c>
      <c r="C234" s="413">
        <v>41653</v>
      </c>
      <c r="D234" s="414">
        <v>40539</v>
      </c>
      <c r="E234" s="415">
        <v>0</v>
      </c>
      <c r="F234" s="414">
        <v>1114</v>
      </c>
    </row>
    <row r="235" spans="1:6" ht="19.5" customHeight="1" thickBot="1">
      <c r="A235" s="1140"/>
      <c r="B235" s="412" t="s">
        <v>719</v>
      </c>
      <c r="C235" s="413">
        <v>57907</v>
      </c>
      <c r="D235" s="414">
        <v>51835</v>
      </c>
      <c r="E235" s="415">
        <v>242</v>
      </c>
      <c r="F235" s="414">
        <v>5830</v>
      </c>
    </row>
    <row r="236" spans="1:6" ht="19.5" customHeight="1" thickBot="1">
      <c r="A236" s="1140"/>
      <c r="B236" s="412" t="s">
        <v>720</v>
      </c>
      <c r="C236" s="413">
        <v>42026</v>
      </c>
      <c r="D236" s="414">
        <v>41113</v>
      </c>
      <c r="E236" s="415">
        <v>0</v>
      </c>
      <c r="F236" s="414">
        <v>913</v>
      </c>
    </row>
    <row r="237" spans="1:6" ht="19.5" customHeight="1" thickBot="1">
      <c r="A237" s="1140"/>
      <c r="B237" s="412" t="s">
        <v>721</v>
      </c>
      <c r="C237" s="413">
        <v>98072</v>
      </c>
      <c r="D237" s="414">
        <v>87360</v>
      </c>
      <c r="E237" s="415">
        <v>10712</v>
      </c>
      <c r="F237" s="414">
        <v>0</v>
      </c>
    </row>
    <row r="238" spans="1:6" ht="19.5" customHeight="1" thickBot="1">
      <c r="A238" s="1140"/>
      <c r="B238" s="412" t="s">
        <v>722</v>
      </c>
      <c r="C238" s="413">
        <v>46809</v>
      </c>
      <c r="D238" s="414">
        <v>30765</v>
      </c>
      <c r="E238" s="415">
        <v>3772</v>
      </c>
      <c r="F238" s="414">
        <v>12272</v>
      </c>
    </row>
    <row r="239" spans="1:6" ht="19.5" customHeight="1" thickBot="1">
      <c r="A239" s="1140"/>
      <c r="B239" s="412" t="s">
        <v>723</v>
      </c>
      <c r="C239" s="413">
        <v>46936</v>
      </c>
      <c r="D239" s="414">
        <v>35038</v>
      </c>
      <c r="E239" s="415">
        <v>5993</v>
      </c>
      <c r="F239" s="414">
        <v>5905</v>
      </c>
    </row>
    <row r="240" spans="1:6" ht="19.5" customHeight="1" thickBot="1">
      <c r="A240" s="1140"/>
      <c r="B240" s="412" t="s">
        <v>724</v>
      </c>
      <c r="C240" s="413">
        <v>36</v>
      </c>
      <c r="D240" s="414">
        <v>36</v>
      </c>
      <c r="E240" s="415">
        <v>0</v>
      </c>
      <c r="F240" s="414">
        <v>0</v>
      </c>
    </row>
    <row r="241" spans="1:6" ht="19.5" customHeight="1" thickBot="1">
      <c r="A241" s="1140"/>
      <c r="B241" s="412" t="s">
        <v>725</v>
      </c>
      <c r="C241" s="413">
        <v>68084</v>
      </c>
      <c r="D241" s="414">
        <v>60503</v>
      </c>
      <c r="E241" s="415">
        <v>0</v>
      </c>
      <c r="F241" s="414">
        <v>7581</v>
      </c>
    </row>
    <row r="242" spans="1:6" ht="19.5" customHeight="1" thickBot="1">
      <c r="A242" s="1141"/>
      <c r="B242" s="412" t="s">
        <v>726</v>
      </c>
      <c r="C242" s="413">
        <v>51710</v>
      </c>
      <c r="D242" s="414">
        <v>45202</v>
      </c>
      <c r="E242" s="415">
        <v>0</v>
      </c>
      <c r="F242" s="414">
        <v>6508</v>
      </c>
    </row>
    <row r="243" spans="1:6" ht="19.5" customHeight="1" thickBot="1">
      <c r="A243" s="1139" t="s">
        <v>128</v>
      </c>
      <c r="B243" s="412" t="s">
        <v>727</v>
      </c>
      <c r="C243" s="413">
        <v>139461</v>
      </c>
      <c r="D243" s="414">
        <v>139461</v>
      </c>
      <c r="E243" s="415">
        <v>0</v>
      </c>
      <c r="F243" s="414">
        <v>0</v>
      </c>
    </row>
    <row r="244" spans="1:6" ht="19.5" customHeight="1" thickBot="1">
      <c r="A244" s="1140"/>
      <c r="B244" s="412" t="s">
        <v>728</v>
      </c>
      <c r="C244" s="413">
        <v>391962</v>
      </c>
      <c r="D244" s="414">
        <v>266798</v>
      </c>
      <c r="E244" s="415">
        <v>125164</v>
      </c>
      <c r="F244" s="414">
        <v>0</v>
      </c>
    </row>
    <row r="245" spans="1:6" ht="19.5" customHeight="1" thickBot="1">
      <c r="A245" s="1140"/>
      <c r="B245" s="412" t="s">
        <v>729</v>
      </c>
      <c r="C245" s="413">
        <v>70785</v>
      </c>
      <c r="D245" s="414">
        <v>30539</v>
      </c>
      <c r="E245" s="415">
        <v>33564</v>
      </c>
      <c r="F245" s="414">
        <v>6682</v>
      </c>
    </row>
    <row r="246" spans="1:6" ht="19.5" customHeight="1" thickBot="1">
      <c r="A246" s="1140"/>
      <c r="B246" s="412" t="s">
        <v>730</v>
      </c>
      <c r="C246" s="413">
        <v>220405</v>
      </c>
      <c r="D246" s="414">
        <v>192465</v>
      </c>
      <c r="E246" s="415">
        <v>19414</v>
      </c>
      <c r="F246" s="414">
        <v>8526</v>
      </c>
    </row>
    <row r="247" spans="1:6" ht="19.5" customHeight="1" thickBot="1">
      <c r="A247" s="1140"/>
      <c r="B247" s="412" t="s">
        <v>731</v>
      </c>
      <c r="C247" s="413">
        <v>153654</v>
      </c>
      <c r="D247" s="414">
        <v>134677</v>
      </c>
      <c r="E247" s="415">
        <v>9248</v>
      </c>
      <c r="F247" s="414">
        <v>9729</v>
      </c>
    </row>
    <row r="248" spans="1:6" ht="19.5" customHeight="1" thickBot="1">
      <c r="A248" s="1140"/>
      <c r="B248" s="412" t="s">
        <v>732</v>
      </c>
      <c r="C248" s="413">
        <v>194956</v>
      </c>
      <c r="D248" s="414">
        <v>177577</v>
      </c>
      <c r="E248" s="415">
        <v>6332</v>
      </c>
      <c r="F248" s="414">
        <v>11047</v>
      </c>
    </row>
    <row r="249" spans="1:6" ht="19.5" customHeight="1" thickBot="1">
      <c r="A249" s="1140"/>
      <c r="B249" s="412" t="s">
        <v>733</v>
      </c>
      <c r="C249" s="413">
        <v>165891</v>
      </c>
      <c r="D249" s="414">
        <v>154687</v>
      </c>
      <c r="E249" s="415">
        <v>659</v>
      </c>
      <c r="F249" s="414">
        <v>10545</v>
      </c>
    </row>
    <row r="250" spans="1:6" ht="19.5" customHeight="1" thickBot="1">
      <c r="A250" s="1140"/>
      <c r="B250" s="412" t="s">
        <v>734</v>
      </c>
      <c r="C250" s="413">
        <v>67240</v>
      </c>
      <c r="D250" s="414">
        <v>52503</v>
      </c>
      <c r="E250" s="415">
        <v>0</v>
      </c>
      <c r="F250" s="414">
        <v>14737</v>
      </c>
    </row>
    <row r="251" spans="1:6" ht="19.5" customHeight="1" thickBot="1">
      <c r="A251" s="1140"/>
      <c r="B251" s="412" t="s">
        <v>735</v>
      </c>
      <c r="C251" s="413">
        <v>51838</v>
      </c>
      <c r="D251" s="414">
        <v>50271</v>
      </c>
      <c r="E251" s="415">
        <v>0</v>
      </c>
      <c r="F251" s="414">
        <v>1567</v>
      </c>
    </row>
    <row r="252" spans="1:6" ht="19.5" customHeight="1" thickBot="1">
      <c r="A252" s="1141"/>
      <c r="B252" s="412" t="s">
        <v>736</v>
      </c>
      <c r="C252" s="413">
        <v>101733</v>
      </c>
      <c r="D252" s="414">
        <v>66632</v>
      </c>
      <c r="E252" s="415">
        <v>14810</v>
      </c>
      <c r="F252" s="414">
        <v>20291</v>
      </c>
    </row>
    <row r="253" spans="1:6" ht="19.5" customHeight="1" thickBot="1">
      <c r="A253" s="1139" t="s">
        <v>22</v>
      </c>
      <c r="B253" s="412" t="s">
        <v>737</v>
      </c>
      <c r="C253" s="413">
        <v>296882</v>
      </c>
      <c r="D253" s="414">
        <v>241031</v>
      </c>
      <c r="E253" s="415">
        <v>55015</v>
      </c>
      <c r="F253" s="414">
        <v>836</v>
      </c>
    </row>
    <row r="254" spans="1:6" ht="19.5" customHeight="1" thickBot="1">
      <c r="A254" s="1140"/>
      <c r="B254" s="412" t="s">
        <v>738</v>
      </c>
      <c r="C254" s="413">
        <v>211766</v>
      </c>
      <c r="D254" s="414">
        <v>192495</v>
      </c>
      <c r="E254" s="415">
        <v>15156</v>
      </c>
      <c r="F254" s="414">
        <v>4115</v>
      </c>
    </row>
    <row r="255" spans="1:6" ht="19.5" customHeight="1" thickBot="1">
      <c r="A255" s="1140"/>
      <c r="B255" s="412" t="s">
        <v>739</v>
      </c>
      <c r="C255" s="413">
        <v>314765</v>
      </c>
      <c r="D255" s="414">
        <v>283644</v>
      </c>
      <c r="E255" s="415">
        <v>29135</v>
      </c>
      <c r="F255" s="414">
        <v>1986</v>
      </c>
    </row>
    <row r="256" spans="1:6" ht="21.75" customHeight="1" thickBot="1">
      <c r="A256" s="420" t="s">
        <v>22</v>
      </c>
      <c r="B256" s="412" t="s">
        <v>740</v>
      </c>
      <c r="C256" s="413">
        <v>258813</v>
      </c>
      <c r="D256" s="414">
        <v>242975</v>
      </c>
      <c r="E256" s="415">
        <v>8355</v>
      </c>
      <c r="F256" s="414">
        <v>7483</v>
      </c>
    </row>
    <row r="257" spans="1:6" ht="19.5" customHeight="1" thickBot="1">
      <c r="A257" s="1139" t="s">
        <v>741</v>
      </c>
      <c r="B257" s="412" t="s">
        <v>742</v>
      </c>
      <c r="C257" s="413">
        <v>66105</v>
      </c>
      <c r="D257" s="414">
        <v>37386</v>
      </c>
      <c r="E257" s="415">
        <v>22665</v>
      </c>
      <c r="F257" s="414">
        <v>6054</v>
      </c>
    </row>
    <row r="258" spans="1:6" ht="19.5" customHeight="1" thickBot="1">
      <c r="A258" s="1140"/>
      <c r="B258" s="412" t="s">
        <v>743</v>
      </c>
      <c r="C258" s="413">
        <v>194522</v>
      </c>
      <c r="D258" s="414">
        <v>104091</v>
      </c>
      <c r="E258" s="415">
        <v>77979</v>
      </c>
      <c r="F258" s="414">
        <v>12452</v>
      </c>
    </row>
    <row r="259" spans="1:6" ht="19.5" customHeight="1" thickBot="1">
      <c r="A259" s="1140"/>
      <c r="B259" s="412" t="s">
        <v>744</v>
      </c>
      <c r="C259" s="413">
        <v>111792</v>
      </c>
      <c r="D259" s="414">
        <v>79296</v>
      </c>
      <c r="E259" s="415">
        <v>23076</v>
      </c>
      <c r="F259" s="414">
        <v>9420</v>
      </c>
    </row>
    <row r="260" spans="1:6" ht="19.5" customHeight="1" thickBot="1">
      <c r="A260" s="1141"/>
      <c r="B260" s="412" t="s">
        <v>745</v>
      </c>
      <c r="C260" s="413">
        <v>61349</v>
      </c>
      <c r="D260" s="414">
        <v>61349</v>
      </c>
      <c r="E260" s="415">
        <v>0</v>
      </c>
      <c r="F260" s="414">
        <v>0</v>
      </c>
    </row>
    <row r="261" spans="1:6" ht="18" customHeight="1" thickBot="1">
      <c r="A261" s="1139" t="s">
        <v>220</v>
      </c>
      <c r="B261" s="412" t="s">
        <v>746</v>
      </c>
      <c r="C261" s="413">
        <v>188647</v>
      </c>
      <c r="D261" s="414">
        <v>157363</v>
      </c>
      <c r="E261" s="415">
        <v>17931</v>
      </c>
      <c r="F261" s="414">
        <v>13353</v>
      </c>
    </row>
    <row r="262" spans="1:6" ht="18" customHeight="1" thickBot="1">
      <c r="A262" s="1140"/>
      <c r="B262" s="412" t="s">
        <v>747</v>
      </c>
      <c r="C262" s="413">
        <v>371740</v>
      </c>
      <c r="D262" s="414">
        <v>291069</v>
      </c>
      <c r="E262" s="415">
        <v>79251</v>
      </c>
      <c r="F262" s="414">
        <v>1420</v>
      </c>
    </row>
    <row r="263" spans="1:6" ht="18" customHeight="1" thickBot="1">
      <c r="A263" s="1140"/>
      <c r="B263" s="412" t="s">
        <v>748</v>
      </c>
      <c r="C263" s="413">
        <v>186038</v>
      </c>
      <c r="D263" s="414">
        <v>140844</v>
      </c>
      <c r="E263" s="415">
        <v>34941</v>
      </c>
      <c r="F263" s="414">
        <v>10253</v>
      </c>
    </row>
    <row r="264" spans="1:6" ht="18" customHeight="1" thickBot="1">
      <c r="A264" s="1140"/>
      <c r="B264" s="412" t="s">
        <v>749</v>
      </c>
      <c r="C264" s="413">
        <v>13162</v>
      </c>
      <c r="D264" s="414">
        <v>13162</v>
      </c>
      <c r="E264" s="415">
        <v>0</v>
      </c>
      <c r="F264" s="414">
        <v>0</v>
      </c>
    </row>
    <row r="265" spans="1:6" ht="18" customHeight="1" thickBot="1">
      <c r="A265" s="1140"/>
      <c r="B265" s="412" t="s">
        <v>750</v>
      </c>
      <c r="C265" s="413">
        <v>95430</v>
      </c>
      <c r="D265" s="414">
        <v>87132</v>
      </c>
      <c r="E265" s="415">
        <v>3119</v>
      </c>
      <c r="F265" s="414">
        <v>5179</v>
      </c>
    </row>
    <row r="266" spans="1:6" ht="18" customHeight="1" thickBot="1">
      <c r="A266" s="1140"/>
      <c r="B266" s="412" t="s">
        <v>751</v>
      </c>
      <c r="C266" s="413">
        <v>117140</v>
      </c>
      <c r="D266" s="414">
        <v>112427</v>
      </c>
      <c r="E266" s="415">
        <v>993</v>
      </c>
      <c r="F266" s="414">
        <v>3720</v>
      </c>
    </row>
    <row r="267" spans="1:6" ht="18" customHeight="1" thickBot="1">
      <c r="A267" s="1140"/>
      <c r="B267" s="412" t="s">
        <v>752</v>
      </c>
      <c r="C267" s="413">
        <v>84581</v>
      </c>
      <c r="D267" s="414">
        <v>74648</v>
      </c>
      <c r="E267" s="415">
        <v>1958</v>
      </c>
      <c r="F267" s="414">
        <v>7975</v>
      </c>
    </row>
    <row r="268" spans="1:6" ht="18" customHeight="1" thickBot="1">
      <c r="A268" s="1140"/>
      <c r="B268" s="412" t="s">
        <v>753</v>
      </c>
      <c r="C268" s="413">
        <v>56820</v>
      </c>
      <c r="D268" s="414">
        <v>49299</v>
      </c>
      <c r="E268" s="415">
        <v>0</v>
      </c>
      <c r="F268" s="414">
        <v>7521</v>
      </c>
    </row>
    <row r="269" spans="1:6" ht="18" customHeight="1" thickBot="1">
      <c r="A269" s="1141"/>
      <c r="B269" s="412" t="s">
        <v>754</v>
      </c>
      <c r="C269" s="413">
        <v>63208</v>
      </c>
      <c r="D269" s="414">
        <v>60209</v>
      </c>
      <c r="E269" s="415">
        <v>0</v>
      </c>
      <c r="F269" s="414">
        <v>2999</v>
      </c>
    </row>
    <row r="270" spans="1:6" ht="18" customHeight="1" thickBot="1">
      <c r="A270" s="1139" t="s">
        <v>221</v>
      </c>
      <c r="B270" s="412" t="s">
        <v>755</v>
      </c>
      <c r="C270" s="413">
        <v>576837</v>
      </c>
      <c r="D270" s="414">
        <v>394060</v>
      </c>
      <c r="E270" s="415">
        <v>167747</v>
      </c>
      <c r="F270" s="414">
        <v>15030</v>
      </c>
    </row>
    <row r="271" spans="1:6" ht="18" customHeight="1" thickBot="1">
      <c r="A271" s="1140"/>
      <c r="B271" s="412" t="s">
        <v>756</v>
      </c>
      <c r="C271" s="413">
        <v>216025</v>
      </c>
      <c r="D271" s="414">
        <v>152759</v>
      </c>
      <c r="E271" s="415">
        <v>54729</v>
      </c>
      <c r="F271" s="414">
        <v>8537</v>
      </c>
    </row>
    <row r="272" spans="1:6" ht="18" customHeight="1" thickBot="1">
      <c r="A272" s="1140"/>
      <c r="B272" s="412" t="s">
        <v>757</v>
      </c>
      <c r="C272" s="413">
        <v>177022</v>
      </c>
      <c r="D272" s="414">
        <v>149733</v>
      </c>
      <c r="E272" s="415">
        <v>27289</v>
      </c>
      <c r="F272" s="414">
        <v>0</v>
      </c>
    </row>
    <row r="273" spans="1:6" ht="18" customHeight="1" thickBot="1">
      <c r="A273" s="1140"/>
      <c r="B273" s="412" t="s">
        <v>758</v>
      </c>
      <c r="C273" s="413">
        <v>146255</v>
      </c>
      <c r="D273" s="414">
        <v>130035</v>
      </c>
      <c r="E273" s="415">
        <v>11097</v>
      </c>
      <c r="F273" s="414">
        <v>5123</v>
      </c>
    </row>
    <row r="274" spans="1:6" ht="18" customHeight="1" thickBot="1">
      <c r="A274" s="1140"/>
      <c r="B274" s="412" t="s">
        <v>759</v>
      </c>
      <c r="C274" s="413">
        <v>86470</v>
      </c>
      <c r="D274" s="414">
        <v>50058</v>
      </c>
      <c r="E274" s="415">
        <v>29557</v>
      </c>
      <c r="F274" s="414">
        <v>6855</v>
      </c>
    </row>
    <row r="275" spans="1:6" ht="18" customHeight="1" thickBot="1">
      <c r="A275" s="1140"/>
      <c r="B275" s="412" t="s">
        <v>760</v>
      </c>
      <c r="C275" s="413">
        <v>83503</v>
      </c>
      <c r="D275" s="414">
        <v>68106</v>
      </c>
      <c r="E275" s="415">
        <v>0</v>
      </c>
      <c r="F275" s="414">
        <v>15397</v>
      </c>
    </row>
    <row r="276" spans="1:6" ht="18" customHeight="1" thickBot="1">
      <c r="A276" s="1140"/>
      <c r="B276" s="412" t="s">
        <v>761</v>
      </c>
      <c r="C276" s="413">
        <v>42673</v>
      </c>
      <c r="D276" s="414">
        <v>31006</v>
      </c>
      <c r="E276" s="415">
        <v>1635</v>
      </c>
      <c r="F276" s="414">
        <v>10032</v>
      </c>
    </row>
    <row r="277" spans="1:6" ht="18" customHeight="1" thickBot="1">
      <c r="A277" s="1140"/>
      <c r="B277" s="412" t="s">
        <v>762</v>
      </c>
      <c r="C277" s="413">
        <v>92491</v>
      </c>
      <c r="D277" s="414">
        <v>49309</v>
      </c>
      <c r="E277" s="415">
        <v>29777</v>
      </c>
      <c r="F277" s="414">
        <v>13405</v>
      </c>
    </row>
    <row r="278" spans="1:6" ht="18" customHeight="1" thickBot="1">
      <c r="A278" s="1140"/>
      <c r="B278" s="412" t="s">
        <v>763</v>
      </c>
      <c r="C278" s="413">
        <v>127694</v>
      </c>
      <c r="D278" s="414">
        <v>67224</v>
      </c>
      <c r="E278" s="415">
        <v>47473</v>
      </c>
      <c r="F278" s="414">
        <v>12997</v>
      </c>
    </row>
    <row r="279" spans="1:6" ht="18" customHeight="1" thickBot="1">
      <c r="A279" s="1140"/>
      <c r="B279" s="412" t="s">
        <v>764</v>
      </c>
      <c r="C279" s="413">
        <v>120022</v>
      </c>
      <c r="D279" s="414">
        <v>82465</v>
      </c>
      <c r="E279" s="415">
        <v>28268</v>
      </c>
      <c r="F279" s="414">
        <v>9289</v>
      </c>
    </row>
    <row r="280" spans="1:6" ht="18" customHeight="1" thickBot="1">
      <c r="A280" s="1140"/>
      <c r="B280" s="412" t="s">
        <v>765</v>
      </c>
      <c r="C280" s="413">
        <v>98500</v>
      </c>
      <c r="D280" s="414">
        <v>64653</v>
      </c>
      <c r="E280" s="415">
        <v>28433</v>
      </c>
      <c r="F280" s="414">
        <v>5414</v>
      </c>
    </row>
    <row r="281" spans="1:6" ht="18" customHeight="1" thickBot="1">
      <c r="A281" s="1140"/>
      <c r="B281" s="412" t="s">
        <v>766</v>
      </c>
      <c r="C281" s="413">
        <v>69638</v>
      </c>
      <c r="D281" s="414">
        <v>59348</v>
      </c>
      <c r="E281" s="415">
        <v>1234</v>
      </c>
      <c r="F281" s="414">
        <v>9056</v>
      </c>
    </row>
    <row r="282" spans="1:6" ht="18" customHeight="1" thickBot="1">
      <c r="A282" s="1140"/>
      <c r="B282" s="412" t="s">
        <v>767</v>
      </c>
      <c r="C282" s="413">
        <v>85433</v>
      </c>
      <c r="D282" s="414">
        <v>79975</v>
      </c>
      <c r="E282" s="415">
        <v>0</v>
      </c>
      <c r="F282" s="414">
        <v>5458</v>
      </c>
    </row>
    <row r="283" spans="1:6" ht="18" customHeight="1" thickBot="1">
      <c r="A283" s="1140"/>
      <c r="B283" s="412" t="s">
        <v>768</v>
      </c>
      <c r="C283" s="413">
        <v>60726</v>
      </c>
      <c r="D283" s="414">
        <v>60487</v>
      </c>
      <c r="E283" s="415">
        <v>0</v>
      </c>
      <c r="F283" s="414">
        <v>239</v>
      </c>
    </row>
    <row r="284" spans="1:6" ht="18" customHeight="1" thickBot="1">
      <c r="A284" s="1140"/>
      <c r="B284" s="412" t="s">
        <v>769</v>
      </c>
      <c r="C284" s="413">
        <v>28896</v>
      </c>
      <c r="D284" s="414">
        <v>24469</v>
      </c>
      <c r="E284" s="415">
        <v>0</v>
      </c>
      <c r="F284" s="414">
        <v>4427</v>
      </c>
    </row>
    <row r="285" spans="1:6" ht="18" customHeight="1" thickBot="1">
      <c r="A285" s="1140"/>
      <c r="B285" s="412" t="s">
        <v>770</v>
      </c>
      <c r="C285" s="413">
        <v>33933</v>
      </c>
      <c r="D285" s="414">
        <v>33595</v>
      </c>
      <c r="E285" s="415">
        <v>0</v>
      </c>
      <c r="F285" s="414">
        <v>338</v>
      </c>
    </row>
    <row r="286" spans="1:6" ht="18" customHeight="1" thickBot="1">
      <c r="A286" s="1141"/>
      <c r="B286" s="412" t="s">
        <v>771</v>
      </c>
      <c r="C286" s="413">
        <v>21902</v>
      </c>
      <c r="D286" s="414">
        <v>18759</v>
      </c>
      <c r="E286" s="415">
        <v>0</v>
      </c>
      <c r="F286" s="414">
        <v>3143</v>
      </c>
    </row>
    <row r="287" spans="1:6" ht="18" customHeight="1" thickBot="1">
      <c r="A287" s="1139" t="s">
        <v>222</v>
      </c>
      <c r="B287" s="412" t="s">
        <v>772</v>
      </c>
      <c r="C287" s="413">
        <v>268087</v>
      </c>
      <c r="D287" s="414">
        <v>199949</v>
      </c>
      <c r="E287" s="415">
        <v>59951</v>
      </c>
      <c r="F287" s="414">
        <v>8187</v>
      </c>
    </row>
    <row r="288" spans="1:6" ht="18" customHeight="1" thickBot="1">
      <c r="A288" s="1140"/>
      <c r="B288" s="412" t="s">
        <v>773</v>
      </c>
      <c r="C288" s="413">
        <v>330440</v>
      </c>
      <c r="D288" s="414">
        <v>241351</v>
      </c>
      <c r="E288" s="415">
        <v>79168</v>
      </c>
      <c r="F288" s="414">
        <v>9921</v>
      </c>
    </row>
    <row r="289" spans="1:10" ht="18" customHeight="1" thickBot="1">
      <c r="A289" s="1140"/>
      <c r="B289" s="412" t="s">
        <v>774</v>
      </c>
      <c r="C289" s="413">
        <v>367453</v>
      </c>
      <c r="D289" s="414">
        <v>320410</v>
      </c>
      <c r="E289" s="415">
        <v>37509</v>
      </c>
      <c r="F289" s="414">
        <v>9534</v>
      </c>
    </row>
    <row r="290" spans="1:10" ht="18" customHeight="1" thickBot="1">
      <c r="A290" s="1140"/>
      <c r="B290" s="412" t="s">
        <v>775</v>
      </c>
      <c r="C290" s="413">
        <v>289457</v>
      </c>
      <c r="D290" s="414">
        <v>228230</v>
      </c>
      <c r="E290" s="415">
        <v>54701</v>
      </c>
      <c r="F290" s="414">
        <v>6526</v>
      </c>
    </row>
    <row r="291" spans="1:10" ht="18" customHeight="1" thickBot="1">
      <c r="A291" s="1140"/>
      <c r="B291" s="412" t="s">
        <v>776</v>
      </c>
      <c r="C291" s="413">
        <v>116516</v>
      </c>
      <c r="D291" s="414">
        <v>87943</v>
      </c>
      <c r="E291" s="415">
        <v>18539</v>
      </c>
      <c r="F291" s="414">
        <v>10034</v>
      </c>
    </row>
    <row r="292" spans="1:10" ht="18" customHeight="1" thickBot="1">
      <c r="A292" s="1140"/>
      <c r="B292" s="412" t="s">
        <v>777</v>
      </c>
      <c r="C292" s="413">
        <v>47510</v>
      </c>
      <c r="D292" s="414">
        <v>45297</v>
      </c>
      <c r="E292" s="415">
        <v>0</v>
      </c>
      <c r="F292" s="414">
        <v>2213</v>
      </c>
    </row>
    <row r="293" spans="1:10" ht="18" customHeight="1" thickBot="1">
      <c r="A293" s="1140"/>
      <c r="B293" s="412" t="s">
        <v>778</v>
      </c>
      <c r="C293" s="413">
        <v>27715</v>
      </c>
      <c r="D293" s="414">
        <v>25910</v>
      </c>
      <c r="E293" s="415">
        <v>0</v>
      </c>
      <c r="F293" s="414">
        <v>1805</v>
      </c>
    </row>
    <row r="294" spans="1:10" ht="18" customHeight="1" thickBot="1">
      <c r="A294" s="1140"/>
      <c r="B294" s="412" t="s">
        <v>779</v>
      </c>
      <c r="C294" s="413">
        <v>45323</v>
      </c>
      <c r="D294" s="414">
        <v>41109</v>
      </c>
      <c r="E294" s="415">
        <v>0</v>
      </c>
      <c r="F294" s="414">
        <v>4214</v>
      </c>
    </row>
    <row r="295" spans="1:10" ht="18" customHeight="1" thickBot="1">
      <c r="A295" s="1141"/>
      <c r="B295" s="412" t="s">
        <v>780</v>
      </c>
      <c r="C295" s="413">
        <v>52091</v>
      </c>
      <c r="D295" s="414">
        <v>51749</v>
      </c>
      <c r="E295" s="415">
        <v>220</v>
      </c>
      <c r="F295" s="414">
        <v>122</v>
      </c>
    </row>
    <row r="296" spans="1:10" ht="18" customHeight="1" thickBot="1">
      <c r="A296" s="1139" t="s">
        <v>781</v>
      </c>
      <c r="B296" s="412" t="s">
        <v>782</v>
      </c>
      <c r="C296" s="413">
        <v>103536</v>
      </c>
      <c r="D296" s="414">
        <v>101948</v>
      </c>
      <c r="E296" s="415">
        <v>0</v>
      </c>
      <c r="F296" s="414">
        <v>1588</v>
      </c>
    </row>
    <row r="297" spans="1:10" ht="18" customHeight="1" thickBot="1">
      <c r="A297" s="1140"/>
      <c r="B297" s="412" t="s">
        <v>783</v>
      </c>
      <c r="C297" s="413">
        <v>329401</v>
      </c>
      <c r="D297" s="414">
        <v>201532</v>
      </c>
      <c r="E297" s="415">
        <v>97601</v>
      </c>
      <c r="F297" s="414">
        <v>30268</v>
      </c>
    </row>
    <row r="298" spans="1:10" ht="18" customHeight="1" thickBot="1">
      <c r="A298" s="1140"/>
      <c r="B298" s="412" t="s">
        <v>784</v>
      </c>
      <c r="C298" s="413">
        <v>284911</v>
      </c>
      <c r="D298" s="414">
        <v>239790</v>
      </c>
      <c r="E298" s="415">
        <v>15115</v>
      </c>
      <c r="F298" s="414">
        <v>30006</v>
      </c>
    </row>
    <row r="299" spans="1:10" ht="18" customHeight="1" thickBot="1">
      <c r="A299" s="1141"/>
      <c r="B299" s="412" t="s">
        <v>785</v>
      </c>
      <c r="C299" s="413">
        <v>180817</v>
      </c>
      <c r="D299" s="414">
        <v>154666</v>
      </c>
      <c r="E299" s="415">
        <v>14227</v>
      </c>
      <c r="F299" s="414">
        <v>11924</v>
      </c>
    </row>
    <row r="300" spans="1:10" ht="18" customHeight="1" thickBot="1">
      <c r="A300" s="1139" t="s">
        <v>132</v>
      </c>
      <c r="B300" s="412" t="s">
        <v>786</v>
      </c>
      <c r="C300" s="413">
        <v>262809</v>
      </c>
      <c r="D300" s="414">
        <v>207611</v>
      </c>
      <c r="E300" s="415">
        <v>47306</v>
      </c>
      <c r="F300" s="414">
        <v>7892</v>
      </c>
    </row>
    <row r="301" spans="1:10" ht="18" customHeight="1" thickBot="1">
      <c r="A301" s="1140"/>
      <c r="B301" s="412" t="s">
        <v>787</v>
      </c>
      <c r="C301" s="413">
        <v>364939</v>
      </c>
      <c r="D301" s="414">
        <v>285118</v>
      </c>
      <c r="E301" s="415">
        <v>67685</v>
      </c>
      <c r="F301" s="414">
        <v>12136</v>
      </c>
    </row>
    <row r="302" spans="1:10" ht="18" customHeight="1" thickBot="1">
      <c r="A302" s="1140"/>
      <c r="B302" s="412" t="s">
        <v>788</v>
      </c>
      <c r="C302" s="413">
        <v>274908</v>
      </c>
      <c r="D302" s="414">
        <v>247305</v>
      </c>
      <c r="E302" s="415">
        <v>27603</v>
      </c>
      <c r="F302" s="414">
        <v>0</v>
      </c>
      <c r="G302" s="421"/>
      <c r="H302" s="421"/>
      <c r="I302" s="421"/>
      <c r="J302" s="421"/>
    </row>
    <row r="303" spans="1:10" ht="18" customHeight="1" thickBot="1">
      <c r="A303" s="1140"/>
      <c r="B303" s="412" t="s">
        <v>789</v>
      </c>
      <c r="C303" s="413">
        <v>195794</v>
      </c>
      <c r="D303" s="414">
        <v>176266</v>
      </c>
      <c r="E303" s="415">
        <v>2103</v>
      </c>
      <c r="F303" s="414">
        <v>17425</v>
      </c>
    </row>
    <row r="304" spans="1:10" ht="18" customHeight="1" thickBot="1">
      <c r="A304" s="1140"/>
      <c r="B304" s="412" t="s">
        <v>790</v>
      </c>
      <c r="C304" s="413">
        <v>108012</v>
      </c>
      <c r="D304" s="414">
        <v>93805</v>
      </c>
      <c r="E304" s="415">
        <v>3873</v>
      </c>
      <c r="F304" s="414">
        <v>10334</v>
      </c>
    </row>
    <row r="305" spans="1:10" ht="18" customHeight="1" thickBot="1">
      <c r="A305" s="1140"/>
      <c r="B305" s="412" t="s">
        <v>791</v>
      </c>
      <c r="C305" s="413">
        <v>108248</v>
      </c>
      <c r="D305" s="414">
        <v>99429</v>
      </c>
      <c r="E305" s="415">
        <v>0</v>
      </c>
      <c r="F305" s="414">
        <v>8819</v>
      </c>
      <c r="G305" s="421"/>
      <c r="H305" s="421"/>
      <c r="I305" s="421"/>
      <c r="J305" s="421"/>
    </row>
    <row r="306" spans="1:10" ht="18" customHeight="1" thickBot="1">
      <c r="A306" s="1140"/>
      <c r="B306" s="412" t="s">
        <v>792</v>
      </c>
      <c r="C306" s="413">
        <v>36797</v>
      </c>
      <c r="D306" s="414">
        <v>36797</v>
      </c>
      <c r="E306" s="415">
        <v>0</v>
      </c>
      <c r="F306" s="414">
        <v>0</v>
      </c>
      <c r="G306" s="421"/>
      <c r="H306" s="421"/>
      <c r="I306" s="421"/>
      <c r="J306" s="421"/>
    </row>
    <row r="307" spans="1:10" ht="18" customHeight="1" thickBot="1">
      <c r="A307" s="1140"/>
      <c r="B307" s="412" t="s">
        <v>793</v>
      </c>
      <c r="C307" s="413">
        <v>69427</v>
      </c>
      <c r="D307" s="414">
        <v>64675</v>
      </c>
      <c r="E307" s="415">
        <v>0</v>
      </c>
      <c r="F307" s="414">
        <v>4752</v>
      </c>
    </row>
    <row r="308" spans="1:10" ht="18" customHeight="1" thickBot="1">
      <c r="A308" s="1140" t="s">
        <v>132</v>
      </c>
      <c r="B308" s="412" t="s">
        <v>794</v>
      </c>
      <c r="C308" s="413">
        <v>2912</v>
      </c>
      <c r="D308" s="414">
        <v>2750</v>
      </c>
      <c r="E308" s="415">
        <v>0</v>
      </c>
      <c r="F308" s="414">
        <v>162</v>
      </c>
      <c r="G308" s="421"/>
      <c r="H308" s="421"/>
      <c r="I308" s="421"/>
      <c r="J308" s="421"/>
    </row>
    <row r="309" spans="1:10" ht="18" customHeight="1" thickBot="1">
      <c r="A309" s="1140"/>
      <c r="B309" s="412" t="s">
        <v>795</v>
      </c>
      <c r="C309" s="413">
        <v>39567</v>
      </c>
      <c r="D309" s="414">
        <v>39567</v>
      </c>
      <c r="E309" s="415">
        <v>0</v>
      </c>
      <c r="F309" s="414">
        <v>0</v>
      </c>
      <c r="G309" s="421"/>
      <c r="H309" s="421"/>
      <c r="I309" s="421"/>
      <c r="J309" s="421"/>
    </row>
    <row r="310" spans="1:10" ht="18" customHeight="1" thickBot="1">
      <c r="A310" s="1141"/>
      <c r="B310" s="412" t="s">
        <v>796</v>
      </c>
      <c r="C310" s="413">
        <v>42955</v>
      </c>
      <c r="D310" s="414">
        <v>0</v>
      </c>
      <c r="E310" s="415">
        <v>0</v>
      </c>
      <c r="F310" s="414">
        <v>42955</v>
      </c>
      <c r="G310" s="421"/>
      <c r="H310" s="421"/>
      <c r="I310" s="421"/>
      <c r="J310" s="421"/>
    </row>
    <row r="311" spans="1:10" s="421" customFormat="1" ht="18" customHeight="1" thickBot="1">
      <c r="A311" s="422"/>
      <c r="B311" s="412" t="s">
        <v>797</v>
      </c>
      <c r="C311" s="413">
        <v>258067</v>
      </c>
      <c r="D311" s="414">
        <v>158275</v>
      </c>
      <c r="E311" s="415">
        <v>99792</v>
      </c>
      <c r="F311" s="414">
        <v>0</v>
      </c>
      <c r="G311" s="349"/>
      <c r="H311" s="349"/>
      <c r="I311" s="349"/>
      <c r="J311" s="349"/>
    </row>
    <row r="312" spans="1:10" s="421" customFormat="1" ht="18" customHeight="1" thickBot="1">
      <c r="A312" s="423"/>
      <c r="B312" s="412" t="s">
        <v>798</v>
      </c>
      <c r="C312" s="413">
        <v>501</v>
      </c>
      <c r="D312" s="414">
        <v>495</v>
      </c>
      <c r="E312" s="415">
        <v>6</v>
      </c>
      <c r="F312" s="414">
        <v>0</v>
      </c>
      <c r="G312" s="349"/>
      <c r="H312" s="349"/>
      <c r="I312" s="349"/>
      <c r="J312" s="349"/>
    </row>
    <row r="313" spans="1:10" s="421" customFormat="1" ht="18" customHeight="1" thickBot="1">
      <c r="A313" s="423"/>
      <c r="B313" s="412" t="s">
        <v>799</v>
      </c>
      <c r="C313" s="413">
        <v>120074</v>
      </c>
      <c r="D313" s="414">
        <v>85960</v>
      </c>
      <c r="E313" s="415">
        <v>28031</v>
      </c>
      <c r="F313" s="414">
        <v>6083</v>
      </c>
      <c r="G313" s="349"/>
      <c r="H313" s="349"/>
      <c r="I313" s="349"/>
      <c r="J313" s="349"/>
    </row>
    <row r="314" spans="1:10" s="421" customFormat="1" ht="18" customHeight="1" thickBot="1">
      <c r="A314" s="423"/>
      <c r="B314" s="412" t="s">
        <v>800</v>
      </c>
      <c r="C314" s="413">
        <v>435444</v>
      </c>
      <c r="D314" s="414">
        <v>369454</v>
      </c>
      <c r="E314" s="415">
        <v>65990</v>
      </c>
      <c r="F314" s="414">
        <v>0</v>
      </c>
      <c r="G314" s="349"/>
      <c r="H314" s="349"/>
      <c r="I314" s="349"/>
      <c r="J314" s="349"/>
    </row>
    <row r="315" spans="1:10" s="421" customFormat="1" ht="17.850000000000001" customHeight="1" thickBot="1">
      <c r="A315" s="423"/>
      <c r="B315" s="412" t="s">
        <v>801</v>
      </c>
      <c r="C315" s="413">
        <v>98670</v>
      </c>
      <c r="D315" s="414">
        <v>76173</v>
      </c>
      <c r="E315" s="415">
        <v>14477</v>
      </c>
      <c r="F315" s="414">
        <v>8020</v>
      </c>
      <c r="G315" s="349"/>
      <c r="H315" s="349"/>
      <c r="I315" s="349"/>
      <c r="J315" s="349"/>
    </row>
    <row r="316" spans="1:10" s="421" customFormat="1" ht="17.850000000000001" customHeight="1" thickBot="1">
      <c r="A316" s="423" t="s">
        <v>23</v>
      </c>
      <c r="B316" s="412" t="s">
        <v>802</v>
      </c>
      <c r="C316" s="413">
        <v>80496</v>
      </c>
      <c r="D316" s="414">
        <v>44987</v>
      </c>
      <c r="E316" s="415">
        <v>32922</v>
      </c>
      <c r="F316" s="414">
        <v>2587</v>
      </c>
      <c r="G316" s="349"/>
      <c r="H316" s="349"/>
      <c r="I316" s="349"/>
      <c r="J316" s="349"/>
    </row>
    <row r="317" spans="1:10" s="421" customFormat="1" ht="17.850000000000001" customHeight="1" thickBot="1">
      <c r="A317" s="423"/>
      <c r="B317" s="412" t="s">
        <v>803</v>
      </c>
      <c r="C317" s="413">
        <v>97636</v>
      </c>
      <c r="D317" s="414">
        <v>73013</v>
      </c>
      <c r="E317" s="415">
        <v>13730</v>
      </c>
      <c r="F317" s="414">
        <v>10893</v>
      </c>
      <c r="G317" s="349"/>
      <c r="H317" s="349"/>
      <c r="I317" s="349"/>
      <c r="J317" s="349"/>
    </row>
    <row r="318" spans="1:10" s="421" customFormat="1" ht="17.850000000000001" customHeight="1" thickBot="1">
      <c r="A318" s="423"/>
      <c r="B318" s="412" t="s">
        <v>804</v>
      </c>
      <c r="C318" s="413">
        <v>144672</v>
      </c>
      <c r="D318" s="414">
        <v>94042</v>
      </c>
      <c r="E318" s="415">
        <v>35804</v>
      </c>
      <c r="F318" s="414">
        <v>14826</v>
      </c>
      <c r="G318" s="349"/>
      <c r="H318" s="349"/>
      <c r="I318" s="349"/>
      <c r="J318" s="349"/>
    </row>
    <row r="319" spans="1:10" s="421" customFormat="1" ht="17.850000000000001" customHeight="1" thickBot="1">
      <c r="A319" s="423"/>
      <c r="B319" s="412" t="s">
        <v>805</v>
      </c>
      <c r="C319" s="413">
        <v>68806</v>
      </c>
      <c r="D319" s="414">
        <v>53536</v>
      </c>
      <c r="E319" s="415">
        <v>13791</v>
      </c>
      <c r="F319" s="414">
        <v>1479</v>
      </c>
      <c r="G319" s="349"/>
      <c r="H319" s="349"/>
      <c r="I319" s="349"/>
      <c r="J319" s="349"/>
    </row>
    <row r="320" spans="1:10" s="421" customFormat="1" ht="17.850000000000001" customHeight="1" thickBot="1">
      <c r="A320" s="423"/>
      <c r="B320" s="412" t="s">
        <v>806</v>
      </c>
      <c r="C320" s="413">
        <v>159100</v>
      </c>
      <c r="D320" s="414">
        <v>125512</v>
      </c>
      <c r="E320" s="415">
        <v>33588</v>
      </c>
      <c r="F320" s="414">
        <v>0</v>
      </c>
      <c r="G320" s="349"/>
      <c r="H320" s="349"/>
      <c r="I320" s="349"/>
      <c r="J320" s="349"/>
    </row>
    <row r="321" spans="1:10" s="421" customFormat="1" ht="17.850000000000001" customHeight="1" thickBot="1">
      <c r="A321" s="423"/>
      <c r="B321" s="412" t="s">
        <v>807</v>
      </c>
      <c r="C321" s="413">
        <v>55016</v>
      </c>
      <c r="D321" s="414">
        <v>49934</v>
      </c>
      <c r="E321" s="415">
        <v>68</v>
      </c>
      <c r="F321" s="414">
        <v>5014</v>
      </c>
      <c r="G321" s="349"/>
      <c r="H321" s="349"/>
      <c r="I321" s="349"/>
      <c r="J321" s="349"/>
    </row>
    <row r="322" spans="1:10" s="421" customFormat="1" ht="17.850000000000001" customHeight="1" thickBot="1">
      <c r="A322" s="423"/>
      <c r="B322" s="412" t="s">
        <v>808</v>
      </c>
      <c r="C322" s="413">
        <v>55193</v>
      </c>
      <c r="D322" s="414">
        <v>54218</v>
      </c>
      <c r="E322" s="415">
        <v>0</v>
      </c>
      <c r="F322" s="414">
        <v>975</v>
      </c>
      <c r="G322" s="349"/>
      <c r="H322" s="349"/>
      <c r="I322" s="349"/>
      <c r="J322" s="349"/>
    </row>
    <row r="323" spans="1:10" s="421" customFormat="1" ht="17.850000000000001" customHeight="1" thickBot="1">
      <c r="A323" s="423"/>
      <c r="B323" s="412" t="s">
        <v>809</v>
      </c>
      <c r="C323" s="413">
        <v>95625</v>
      </c>
      <c r="D323" s="414">
        <v>78096</v>
      </c>
      <c r="E323" s="415">
        <v>10725</v>
      </c>
      <c r="F323" s="414">
        <v>6804</v>
      </c>
      <c r="G323" s="349"/>
      <c r="H323" s="349"/>
      <c r="I323" s="349"/>
      <c r="J323" s="349"/>
    </row>
    <row r="324" spans="1:10" s="421" customFormat="1" ht="17.850000000000001" customHeight="1" thickBot="1">
      <c r="A324" s="423"/>
      <c r="B324" s="412" t="s">
        <v>810</v>
      </c>
      <c r="C324" s="413">
        <v>62472</v>
      </c>
      <c r="D324" s="414">
        <v>46179</v>
      </c>
      <c r="E324" s="415">
        <v>8434</v>
      </c>
      <c r="F324" s="414">
        <v>7859</v>
      </c>
      <c r="G324" s="349"/>
      <c r="H324" s="349"/>
      <c r="I324" s="349"/>
      <c r="J324" s="349"/>
    </row>
    <row r="325" spans="1:10" s="421" customFormat="1" ht="17.850000000000001" customHeight="1" thickBot="1">
      <c r="A325" s="420"/>
      <c r="B325" s="412" t="s">
        <v>811</v>
      </c>
      <c r="C325" s="413">
        <v>50668</v>
      </c>
      <c r="D325" s="414">
        <v>0</v>
      </c>
      <c r="E325" s="415">
        <v>0</v>
      </c>
      <c r="F325" s="414">
        <v>50668</v>
      </c>
      <c r="G325" s="349"/>
      <c r="H325" s="349"/>
      <c r="I325" s="349"/>
      <c r="J325" s="349"/>
    </row>
    <row r="326" spans="1:10" ht="17.850000000000001" customHeight="1" thickBot="1">
      <c r="A326" s="1139" t="s">
        <v>24</v>
      </c>
      <c r="B326" s="412" t="s">
        <v>812</v>
      </c>
      <c r="C326" s="413">
        <v>340425</v>
      </c>
      <c r="D326" s="414">
        <v>266262</v>
      </c>
      <c r="E326" s="415">
        <v>66674</v>
      </c>
      <c r="F326" s="414">
        <v>7489</v>
      </c>
      <c r="G326" s="421"/>
      <c r="H326" s="421"/>
      <c r="I326" s="421"/>
      <c r="J326" s="421"/>
    </row>
    <row r="327" spans="1:10" ht="17.850000000000001" customHeight="1" thickBot="1">
      <c r="A327" s="1140"/>
      <c r="B327" s="412" t="s">
        <v>813</v>
      </c>
      <c r="C327" s="413">
        <v>189354</v>
      </c>
      <c r="D327" s="414">
        <v>149246</v>
      </c>
      <c r="E327" s="415">
        <v>40108</v>
      </c>
      <c r="F327" s="414">
        <v>0</v>
      </c>
      <c r="G327" s="421"/>
      <c r="H327" s="421"/>
      <c r="I327" s="421"/>
      <c r="J327" s="421"/>
    </row>
    <row r="328" spans="1:10" ht="17.850000000000001" customHeight="1" thickBot="1">
      <c r="A328" s="1140"/>
      <c r="B328" s="412" t="s">
        <v>814</v>
      </c>
      <c r="C328" s="413">
        <v>299321</v>
      </c>
      <c r="D328" s="414">
        <v>275039</v>
      </c>
      <c r="E328" s="415">
        <v>20035</v>
      </c>
      <c r="F328" s="414">
        <v>4247</v>
      </c>
      <c r="G328" s="421"/>
      <c r="H328" s="421"/>
      <c r="I328" s="421"/>
      <c r="J328" s="421"/>
    </row>
    <row r="329" spans="1:10" ht="17.850000000000001" customHeight="1" thickBot="1">
      <c r="A329" s="1140"/>
      <c r="B329" s="412" t="s">
        <v>815</v>
      </c>
      <c r="C329" s="413">
        <v>328422</v>
      </c>
      <c r="D329" s="414">
        <v>308213</v>
      </c>
      <c r="E329" s="415">
        <v>20209</v>
      </c>
      <c r="F329" s="414">
        <v>0</v>
      </c>
    </row>
    <row r="330" spans="1:10" ht="17.850000000000001" customHeight="1" thickBot="1">
      <c r="A330" s="1140"/>
      <c r="B330" s="412" t="s">
        <v>816</v>
      </c>
      <c r="C330" s="413">
        <v>359875</v>
      </c>
      <c r="D330" s="414">
        <v>319407</v>
      </c>
      <c r="E330" s="415">
        <v>30133</v>
      </c>
      <c r="F330" s="414">
        <v>10335</v>
      </c>
    </row>
    <row r="331" spans="1:10" ht="17.850000000000001" customHeight="1" thickBot="1">
      <c r="A331" s="1140"/>
      <c r="B331" s="412" t="s">
        <v>817</v>
      </c>
      <c r="C331" s="413">
        <v>149460</v>
      </c>
      <c r="D331" s="414">
        <v>147425</v>
      </c>
      <c r="E331" s="415">
        <v>1546</v>
      </c>
      <c r="F331" s="414">
        <v>489</v>
      </c>
      <c r="G331" s="421"/>
      <c r="H331" s="421"/>
      <c r="I331" s="421"/>
      <c r="J331" s="421"/>
    </row>
    <row r="332" spans="1:10" ht="17.850000000000001" customHeight="1" thickBot="1">
      <c r="A332" s="1140"/>
      <c r="B332" s="412" t="s">
        <v>818</v>
      </c>
      <c r="C332" s="413">
        <v>183160</v>
      </c>
      <c r="D332" s="414">
        <v>165462</v>
      </c>
      <c r="E332" s="415">
        <v>10975</v>
      </c>
      <c r="F332" s="414">
        <v>6723</v>
      </c>
      <c r="G332" s="421"/>
      <c r="H332" s="421"/>
      <c r="I332" s="421"/>
      <c r="J332" s="421"/>
    </row>
    <row r="333" spans="1:10" ht="17.850000000000001" customHeight="1" thickBot="1">
      <c r="A333" s="1140"/>
      <c r="B333" s="412" t="s">
        <v>819</v>
      </c>
      <c r="C333" s="413">
        <v>147107</v>
      </c>
      <c r="D333" s="414">
        <v>141758</v>
      </c>
      <c r="E333" s="415">
        <v>2309</v>
      </c>
      <c r="F333" s="414">
        <v>3040</v>
      </c>
      <c r="G333" s="421"/>
      <c r="H333" s="421"/>
      <c r="I333" s="421"/>
      <c r="J333" s="421"/>
    </row>
    <row r="334" spans="1:10" ht="17.850000000000001" customHeight="1" thickBot="1">
      <c r="A334" s="1140"/>
      <c r="B334" s="412" t="s">
        <v>820</v>
      </c>
      <c r="C334" s="413">
        <v>138063</v>
      </c>
      <c r="D334" s="414">
        <v>129222</v>
      </c>
      <c r="E334" s="415">
        <v>1483</v>
      </c>
      <c r="F334" s="414">
        <v>7358</v>
      </c>
      <c r="G334" s="421"/>
      <c r="H334" s="421"/>
      <c r="I334" s="421"/>
      <c r="J334" s="421"/>
    </row>
    <row r="335" spans="1:10" ht="17.850000000000001" customHeight="1" thickBot="1">
      <c r="A335" s="1140"/>
      <c r="B335" s="412" t="s">
        <v>821</v>
      </c>
      <c r="C335" s="413">
        <v>110999</v>
      </c>
      <c r="D335" s="414">
        <v>107507</v>
      </c>
      <c r="E335" s="415">
        <v>0</v>
      </c>
      <c r="F335" s="414">
        <v>3492</v>
      </c>
      <c r="G335" s="421"/>
      <c r="H335" s="421"/>
      <c r="I335" s="421"/>
      <c r="J335" s="421"/>
    </row>
    <row r="336" spans="1:10" ht="17.850000000000001" customHeight="1" thickBot="1">
      <c r="A336" s="1140"/>
      <c r="B336" s="412" t="s">
        <v>822</v>
      </c>
      <c r="C336" s="413">
        <v>150530</v>
      </c>
      <c r="D336" s="414">
        <v>148044</v>
      </c>
      <c r="E336" s="415">
        <v>51</v>
      </c>
      <c r="F336" s="414">
        <v>2435</v>
      </c>
      <c r="G336" s="421"/>
      <c r="H336" s="421"/>
      <c r="I336" s="421"/>
      <c r="J336" s="421"/>
    </row>
    <row r="337" spans="1:6" ht="17.850000000000001" customHeight="1" thickBot="1">
      <c r="A337" s="1141"/>
      <c r="B337" s="412" t="s">
        <v>823</v>
      </c>
      <c r="C337" s="413">
        <v>141013</v>
      </c>
      <c r="D337" s="414">
        <v>137158</v>
      </c>
      <c r="E337" s="415">
        <v>0</v>
      </c>
      <c r="F337" s="414">
        <v>3855</v>
      </c>
    </row>
    <row r="338" spans="1:6" ht="17.850000000000001" customHeight="1" thickBot="1">
      <c r="A338" s="1139" t="s">
        <v>25</v>
      </c>
      <c r="B338" s="412" t="s">
        <v>824</v>
      </c>
      <c r="C338" s="413">
        <v>148979</v>
      </c>
      <c r="D338" s="414">
        <v>104234</v>
      </c>
      <c r="E338" s="415">
        <v>36144</v>
      </c>
      <c r="F338" s="414">
        <v>8601</v>
      </c>
    </row>
    <row r="339" spans="1:6" ht="17.850000000000001" customHeight="1" thickBot="1">
      <c r="A339" s="1140"/>
      <c r="B339" s="412" t="s">
        <v>825</v>
      </c>
      <c r="C339" s="413">
        <v>186796</v>
      </c>
      <c r="D339" s="414">
        <v>98648</v>
      </c>
      <c r="E339" s="415">
        <v>77208</v>
      </c>
      <c r="F339" s="414">
        <v>10940</v>
      </c>
    </row>
    <row r="340" spans="1:6" ht="17.850000000000001" customHeight="1" thickBot="1">
      <c r="A340" s="1140"/>
      <c r="B340" s="412" t="s">
        <v>826</v>
      </c>
      <c r="C340" s="413">
        <v>168475</v>
      </c>
      <c r="D340" s="414">
        <v>140939</v>
      </c>
      <c r="E340" s="415">
        <v>27536</v>
      </c>
      <c r="F340" s="414">
        <v>0</v>
      </c>
    </row>
    <row r="341" spans="1:6" ht="17.850000000000001" customHeight="1" thickBot="1">
      <c r="A341" s="1140"/>
      <c r="B341" s="412" t="s">
        <v>827</v>
      </c>
      <c r="C341" s="413">
        <v>143395</v>
      </c>
      <c r="D341" s="414">
        <v>77203</v>
      </c>
      <c r="E341" s="415">
        <v>66192</v>
      </c>
      <c r="F341" s="414">
        <v>0</v>
      </c>
    </row>
    <row r="342" spans="1:6" ht="17.850000000000001" customHeight="1" thickBot="1">
      <c r="A342" s="1140"/>
      <c r="B342" s="412" t="s">
        <v>828</v>
      </c>
      <c r="C342" s="413">
        <v>286164</v>
      </c>
      <c r="D342" s="414">
        <v>191963</v>
      </c>
      <c r="E342" s="415">
        <v>91642</v>
      </c>
      <c r="F342" s="414">
        <v>2559</v>
      </c>
    </row>
    <row r="343" spans="1:6" ht="17.850000000000001" customHeight="1" thickBot="1">
      <c r="A343" s="1140"/>
      <c r="B343" s="412" t="s">
        <v>829</v>
      </c>
      <c r="C343" s="413">
        <v>162686</v>
      </c>
      <c r="D343" s="414">
        <v>109559</v>
      </c>
      <c r="E343" s="415">
        <v>36007</v>
      </c>
      <c r="F343" s="414">
        <v>17120</v>
      </c>
    </row>
    <row r="344" spans="1:6" ht="17.850000000000001" customHeight="1" thickBot="1">
      <c r="A344" s="1140"/>
      <c r="B344" s="412" t="s">
        <v>830</v>
      </c>
      <c r="C344" s="413">
        <v>161287</v>
      </c>
      <c r="D344" s="414">
        <v>90269</v>
      </c>
      <c r="E344" s="415">
        <v>61770</v>
      </c>
      <c r="F344" s="414">
        <v>9248</v>
      </c>
    </row>
    <row r="345" spans="1:6" ht="17.850000000000001" customHeight="1" thickBot="1">
      <c r="A345" s="1140"/>
      <c r="B345" s="412" t="s">
        <v>831</v>
      </c>
      <c r="C345" s="413">
        <v>81547</v>
      </c>
      <c r="D345" s="414">
        <v>67594</v>
      </c>
      <c r="E345" s="415">
        <v>7141</v>
      </c>
      <c r="F345" s="414">
        <v>6812</v>
      </c>
    </row>
    <row r="346" spans="1:6" ht="17.850000000000001" customHeight="1" thickBot="1">
      <c r="A346" s="1140"/>
      <c r="B346" s="412" t="s">
        <v>832</v>
      </c>
      <c r="C346" s="413">
        <v>58152</v>
      </c>
      <c r="D346" s="414">
        <v>33882</v>
      </c>
      <c r="E346" s="415">
        <v>20218</v>
      </c>
      <c r="F346" s="414">
        <v>4052</v>
      </c>
    </row>
    <row r="347" spans="1:6" ht="17.850000000000001" customHeight="1" thickBot="1">
      <c r="A347" s="1140"/>
      <c r="B347" s="412" t="s">
        <v>833</v>
      </c>
      <c r="C347" s="413">
        <v>76768</v>
      </c>
      <c r="D347" s="414">
        <v>39151</v>
      </c>
      <c r="E347" s="415">
        <v>13613</v>
      </c>
      <c r="F347" s="414">
        <v>24004</v>
      </c>
    </row>
    <row r="348" spans="1:6" ht="17.850000000000001" customHeight="1" thickBot="1">
      <c r="A348" s="1140"/>
      <c r="B348" s="412" t="s">
        <v>834</v>
      </c>
      <c r="C348" s="413">
        <v>82896</v>
      </c>
      <c r="D348" s="414">
        <v>61960</v>
      </c>
      <c r="E348" s="415">
        <v>9823</v>
      </c>
      <c r="F348" s="414">
        <v>11113</v>
      </c>
    </row>
    <row r="349" spans="1:6" ht="17.850000000000001" customHeight="1" thickBot="1">
      <c r="A349" s="1140"/>
      <c r="B349" s="412" t="s">
        <v>835</v>
      </c>
      <c r="C349" s="413">
        <v>54609</v>
      </c>
      <c r="D349" s="414">
        <v>42163</v>
      </c>
      <c r="E349" s="415">
        <v>5885</v>
      </c>
      <c r="F349" s="414">
        <v>6561</v>
      </c>
    </row>
    <row r="350" spans="1:6" ht="17.850000000000001" customHeight="1" thickBot="1">
      <c r="A350" s="1140"/>
      <c r="B350" s="412" t="s">
        <v>836</v>
      </c>
      <c r="C350" s="413">
        <v>106509</v>
      </c>
      <c r="D350" s="414">
        <v>89156</v>
      </c>
      <c r="E350" s="415">
        <v>3145</v>
      </c>
      <c r="F350" s="414">
        <v>14208</v>
      </c>
    </row>
    <row r="351" spans="1:6" ht="17.850000000000001" customHeight="1" thickBot="1">
      <c r="A351" s="1140"/>
      <c r="B351" s="412" t="s">
        <v>837</v>
      </c>
      <c r="C351" s="413">
        <v>135389</v>
      </c>
      <c r="D351" s="414">
        <v>43166</v>
      </c>
      <c r="E351" s="415">
        <v>75544</v>
      </c>
      <c r="F351" s="414">
        <v>16679</v>
      </c>
    </row>
    <row r="352" spans="1:6" ht="17.850000000000001" customHeight="1" thickBot="1">
      <c r="A352" s="1140"/>
      <c r="B352" s="412" t="s">
        <v>838</v>
      </c>
      <c r="C352" s="413">
        <v>33954</v>
      </c>
      <c r="D352" s="414">
        <v>24348</v>
      </c>
      <c r="E352" s="415">
        <v>765</v>
      </c>
      <c r="F352" s="414">
        <v>8841</v>
      </c>
    </row>
    <row r="353" spans="1:6" ht="17.850000000000001" customHeight="1" thickBot="1">
      <c r="A353" s="1140"/>
      <c r="B353" s="412" t="s">
        <v>839</v>
      </c>
      <c r="C353" s="413">
        <v>36337</v>
      </c>
      <c r="D353" s="414">
        <v>31509</v>
      </c>
      <c r="E353" s="415">
        <v>0</v>
      </c>
      <c r="F353" s="414">
        <v>4828</v>
      </c>
    </row>
    <row r="354" spans="1:6" ht="17.850000000000001" customHeight="1" thickBot="1">
      <c r="A354" s="1140"/>
      <c r="B354" s="412" t="s">
        <v>840</v>
      </c>
      <c r="C354" s="413">
        <v>56989</v>
      </c>
      <c r="D354" s="414">
        <v>48541</v>
      </c>
      <c r="E354" s="415">
        <v>6687</v>
      </c>
      <c r="F354" s="414">
        <v>1761</v>
      </c>
    </row>
    <row r="355" spans="1:6" ht="17.850000000000001" customHeight="1" thickBot="1">
      <c r="A355" s="1140"/>
      <c r="B355" s="412" t="s">
        <v>841</v>
      </c>
      <c r="C355" s="413">
        <v>76422</v>
      </c>
      <c r="D355" s="414">
        <v>56650</v>
      </c>
      <c r="E355" s="415">
        <v>14428</v>
      </c>
      <c r="F355" s="414">
        <v>5344</v>
      </c>
    </row>
    <row r="356" spans="1:6" ht="17.850000000000001" customHeight="1" thickBot="1">
      <c r="A356" s="1141"/>
      <c r="B356" s="412" t="s">
        <v>842</v>
      </c>
      <c r="C356" s="413">
        <v>52488</v>
      </c>
      <c r="D356" s="414">
        <v>41507</v>
      </c>
      <c r="E356" s="415">
        <v>0</v>
      </c>
      <c r="F356" s="414">
        <v>10981</v>
      </c>
    </row>
    <row r="357" spans="1:6" ht="17.850000000000001" customHeight="1" thickBot="1">
      <c r="A357" s="1139" t="s">
        <v>134</v>
      </c>
      <c r="B357" s="412" t="s">
        <v>843</v>
      </c>
      <c r="C357" s="413">
        <v>409976</v>
      </c>
      <c r="D357" s="414">
        <v>322300</v>
      </c>
      <c r="E357" s="415">
        <v>87676</v>
      </c>
      <c r="F357" s="414">
        <v>0</v>
      </c>
    </row>
    <row r="358" spans="1:6" ht="17.850000000000001" customHeight="1" thickBot="1">
      <c r="A358" s="1140"/>
      <c r="B358" s="412" t="s">
        <v>844</v>
      </c>
      <c r="C358" s="413">
        <v>332624</v>
      </c>
      <c r="D358" s="414">
        <v>262342</v>
      </c>
      <c r="E358" s="415">
        <v>70282</v>
      </c>
      <c r="F358" s="414">
        <v>0</v>
      </c>
    </row>
    <row r="359" spans="1:6" ht="17.850000000000001" customHeight="1" thickBot="1">
      <c r="A359" s="1140"/>
      <c r="B359" s="412" t="s">
        <v>845</v>
      </c>
      <c r="C359" s="413">
        <v>190699</v>
      </c>
      <c r="D359" s="414">
        <v>170116</v>
      </c>
      <c r="E359" s="415">
        <v>20583</v>
      </c>
      <c r="F359" s="414">
        <v>0</v>
      </c>
    </row>
    <row r="360" spans="1:6" ht="17.850000000000001" customHeight="1" thickBot="1">
      <c r="A360" s="1140"/>
      <c r="B360" s="412" t="s">
        <v>846</v>
      </c>
      <c r="C360" s="413">
        <v>475934</v>
      </c>
      <c r="D360" s="414">
        <v>411523</v>
      </c>
      <c r="E360" s="415">
        <v>58163</v>
      </c>
      <c r="F360" s="414">
        <v>6248</v>
      </c>
    </row>
    <row r="361" spans="1:6" ht="17.850000000000001" customHeight="1" thickBot="1">
      <c r="A361" s="1140" t="s">
        <v>134</v>
      </c>
      <c r="B361" s="412" t="s">
        <v>847</v>
      </c>
      <c r="C361" s="413">
        <v>98279</v>
      </c>
      <c r="D361" s="414">
        <v>84052</v>
      </c>
      <c r="E361" s="415">
        <v>0</v>
      </c>
      <c r="F361" s="414">
        <v>14227</v>
      </c>
    </row>
    <row r="362" spans="1:6" ht="17.850000000000001" customHeight="1" thickBot="1">
      <c r="A362" s="1140"/>
      <c r="B362" s="412" t="s">
        <v>848</v>
      </c>
      <c r="C362" s="413">
        <v>80129</v>
      </c>
      <c r="D362" s="414">
        <v>69840</v>
      </c>
      <c r="E362" s="415">
        <v>5075</v>
      </c>
      <c r="F362" s="414">
        <v>5214</v>
      </c>
    </row>
    <row r="363" spans="1:6" ht="17.850000000000001" customHeight="1" thickBot="1">
      <c r="A363" s="1140"/>
      <c r="B363" s="412" t="s">
        <v>849</v>
      </c>
      <c r="C363" s="413">
        <v>133389</v>
      </c>
      <c r="D363" s="414">
        <v>117023</v>
      </c>
      <c r="E363" s="415">
        <v>7772</v>
      </c>
      <c r="F363" s="414">
        <v>8594</v>
      </c>
    </row>
    <row r="364" spans="1:6" ht="17.850000000000001" customHeight="1" thickBot="1">
      <c r="A364" s="1140"/>
      <c r="B364" s="412" t="s">
        <v>850</v>
      </c>
      <c r="C364" s="413">
        <v>192763</v>
      </c>
      <c r="D364" s="414">
        <v>146772</v>
      </c>
      <c r="E364" s="415">
        <v>45991</v>
      </c>
      <c r="F364" s="414">
        <v>0</v>
      </c>
    </row>
    <row r="365" spans="1:6" ht="17.850000000000001" customHeight="1" thickBot="1">
      <c r="A365" s="1140"/>
      <c r="B365" s="412" t="s">
        <v>851</v>
      </c>
      <c r="C365" s="413">
        <v>132857</v>
      </c>
      <c r="D365" s="414">
        <v>108249</v>
      </c>
      <c r="E365" s="415">
        <v>22402</v>
      </c>
      <c r="F365" s="414">
        <v>2206</v>
      </c>
    </row>
    <row r="366" spans="1:6" ht="17.850000000000001" customHeight="1" thickBot="1">
      <c r="A366" s="1140"/>
      <c r="B366" s="412" t="s">
        <v>852</v>
      </c>
      <c r="C366" s="413">
        <v>41385</v>
      </c>
      <c r="D366" s="414">
        <v>33515</v>
      </c>
      <c r="E366" s="415">
        <v>0</v>
      </c>
      <c r="F366" s="414">
        <v>7870</v>
      </c>
    </row>
    <row r="367" spans="1:6" ht="17.850000000000001" customHeight="1" thickBot="1">
      <c r="A367" s="1140"/>
      <c r="B367" s="412" t="s">
        <v>853</v>
      </c>
      <c r="C367" s="413">
        <v>65275</v>
      </c>
      <c r="D367" s="414">
        <v>65275</v>
      </c>
      <c r="E367" s="415">
        <v>0</v>
      </c>
      <c r="F367" s="414">
        <v>0</v>
      </c>
    </row>
    <row r="368" spans="1:6" ht="17.850000000000001" customHeight="1" thickBot="1">
      <c r="A368" s="1141"/>
      <c r="B368" s="412" t="s">
        <v>854</v>
      </c>
      <c r="C368" s="413">
        <v>27853</v>
      </c>
      <c r="D368" s="414">
        <v>27853</v>
      </c>
      <c r="E368" s="415">
        <v>0</v>
      </c>
      <c r="F368" s="414">
        <v>0</v>
      </c>
    </row>
    <row r="369" spans="1:6" ht="17.850000000000001" customHeight="1" thickBot="1">
      <c r="A369" s="1139" t="s">
        <v>26</v>
      </c>
      <c r="B369" s="412" t="s">
        <v>855</v>
      </c>
      <c r="C369" s="413">
        <v>307877</v>
      </c>
      <c r="D369" s="414">
        <v>173325</v>
      </c>
      <c r="E369" s="415">
        <v>117005</v>
      </c>
      <c r="F369" s="414">
        <v>17547</v>
      </c>
    </row>
    <row r="370" spans="1:6" ht="17.850000000000001" customHeight="1" thickBot="1">
      <c r="A370" s="1140"/>
      <c r="B370" s="412" t="s">
        <v>856</v>
      </c>
      <c r="C370" s="413">
        <v>139373</v>
      </c>
      <c r="D370" s="414">
        <v>102603</v>
      </c>
      <c r="E370" s="415">
        <v>21931</v>
      </c>
      <c r="F370" s="414">
        <v>14839</v>
      </c>
    </row>
    <row r="371" spans="1:6" ht="17.850000000000001" customHeight="1" thickBot="1">
      <c r="A371" s="1140"/>
      <c r="B371" s="412" t="s">
        <v>857</v>
      </c>
      <c r="C371" s="413">
        <v>61321</v>
      </c>
      <c r="D371" s="414">
        <v>35670</v>
      </c>
      <c r="E371" s="415">
        <v>17104</v>
      </c>
      <c r="F371" s="414">
        <v>8547</v>
      </c>
    </row>
    <row r="372" spans="1:6" ht="17.850000000000001" customHeight="1" thickBot="1">
      <c r="A372" s="1140"/>
      <c r="B372" s="412" t="s">
        <v>858</v>
      </c>
      <c r="C372" s="413">
        <v>48360</v>
      </c>
      <c r="D372" s="414">
        <v>38659</v>
      </c>
      <c r="E372" s="415">
        <v>1085</v>
      </c>
      <c r="F372" s="414">
        <v>8616</v>
      </c>
    </row>
    <row r="373" spans="1:6" ht="17.850000000000001" customHeight="1" thickBot="1">
      <c r="A373" s="1140"/>
      <c r="B373" s="412" t="s">
        <v>859</v>
      </c>
      <c r="C373" s="413">
        <v>35549</v>
      </c>
      <c r="D373" s="414">
        <v>31560</v>
      </c>
      <c r="E373" s="415">
        <v>0</v>
      </c>
      <c r="F373" s="414">
        <v>3989</v>
      </c>
    </row>
    <row r="374" spans="1:6" ht="17.850000000000001" customHeight="1" thickBot="1">
      <c r="A374" s="1140"/>
      <c r="B374" s="412" t="s">
        <v>860</v>
      </c>
      <c r="C374" s="413">
        <v>63020</v>
      </c>
      <c r="D374" s="414">
        <v>57229</v>
      </c>
      <c r="E374" s="415">
        <v>842</v>
      </c>
      <c r="F374" s="414">
        <v>4949</v>
      </c>
    </row>
    <row r="375" spans="1:6" ht="17.850000000000001" customHeight="1" thickBot="1">
      <c r="A375" s="1140"/>
      <c r="B375" s="412" t="s">
        <v>861</v>
      </c>
      <c r="C375" s="413">
        <v>11651</v>
      </c>
      <c r="D375" s="414">
        <v>11651</v>
      </c>
      <c r="E375" s="415">
        <v>0</v>
      </c>
      <c r="F375" s="414">
        <v>0</v>
      </c>
    </row>
    <row r="376" spans="1:6" ht="17.850000000000001" customHeight="1" thickBot="1">
      <c r="A376" s="1140"/>
      <c r="B376" s="412" t="s">
        <v>862</v>
      </c>
      <c r="C376" s="413">
        <v>21325</v>
      </c>
      <c r="D376" s="414">
        <v>16452</v>
      </c>
      <c r="E376" s="415">
        <v>0</v>
      </c>
      <c r="F376" s="414">
        <v>4873</v>
      </c>
    </row>
    <row r="377" spans="1:6" ht="17.850000000000001" customHeight="1" thickBot="1">
      <c r="A377" s="1141"/>
      <c r="B377" s="412" t="s">
        <v>863</v>
      </c>
      <c r="C377" s="413">
        <v>36088</v>
      </c>
      <c r="D377" s="414">
        <v>34190</v>
      </c>
      <c r="E377" s="415">
        <v>513</v>
      </c>
      <c r="F377" s="414">
        <v>1385</v>
      </c>
    </row>
    <row r="378" spans="1:6" ht="17.850000000000001" customHeight="1" thickBot="1">
      <c r="A378" s="1139" t="s">
        <v>27</v>
      </c>
      <c r="B378" s="412" t="s">
        <v>864</v>
      </c>
      <c r="C378" s="413">
        <v>469141</v>
      </c>
      <c r="D378" s="414">
        <v>321921</v>
      </c>
      <c r="E378" s="415">
        <v>137031</v>
      </c>
      <c r="F378" s="414">
        <v>10189</v>
      </c>
    </row>
    <row r="379" spans="1:6" ht="17.850000000000001" customHeight="1" thickBot="1">
      <c r="A379" s="1140"/>
      <c r="B379" s="412" t="s">
        <v>865</v>
      </c>
      <c r="C379" s="413">
        <v>378966</v>
      </c>
      <c r="D379" s="414">
        <v>341307</v>
      </c>
      <c r="E379" s="415">
        <v>37659</v>
      </c>
      <c r="F379" s="414">
        <v>0</v>
      </c>
    </row>
    <row r="380" spans="1:6" ht="17.850000000000001" customHeight="1" thickBot="1">
      <c r="A380" s="1140"/>
      <c r="B380" s="412" t="s">
        <v>866</v>
      </c>
      <c r="C380" s="413">
        <v>208101</v>
      </c>
      <c r="D380" s="414">
        <v>152902</v>
      </c>
      <c r="E380" s="415">
        <v>51356</v>
      </c>
      <c r="F380" s="414">
        <v>3843</v>
      </c>
    </row>
    <row r="381" spans="1:6" ht="17.850000000000001" customHeight="1" thickBot="1">
      <c r="A381" s="1140"/>
      <c r="B381" s="412" t="s">
        <v>867</v>
      </c>
      <c r="C381" s="413">
        <v>113696</v>
      </c>
      <c r="D381" s="414">
        <v>106207</v>
      </c>
      <c r="E381" s="415">
        <v>3057</v>
      </c>
      <c r="F381" s="414">
        <v>4432</v>
      </c>
    </row>
    <row r="382" spans="1:6" ht="17.850000000000001" customHeight="1" thickBot="1">
      <c r="A382" s="1140"/>
      <c r="B382" s="412" t="s">
        <v>868</v>
      </c>
      <c r="C382" s="413">
        <v>91670</v>
      </c>
      <c r="D382" s="414">
        <v>91417</v>
      </c>
      <c r="E382" s="415">
        <v>253</v>
      </c>
      <c r="F382" s="414">
        <v>0</v>
      </c>
    </row>
    <row r="383" spans="1:6" ht="17.850000000000001" customHeight="1" thickBot="1">
      <c r="A383" s="1140"/>
      <c r="B383" s="412" t="s">
        <v>869</v>
      </c>
      <c r="C383" s="413">
        <v>112942</v>
      </c>
      <c r="D383" s="414">
        <v>68450</v>
      </c>
      <c r="E383" s="415">
        <v>38981</v>
      </c>
      <c r="F383" s="414">
        <v>5511</v>
      </c>
    </row>
    <row r="384" spans="1:6" ht="17.850000000000001" customHeight="1" thickBot="1">
      <c r="A384" s="1140"/>
      <c r="B384" s="412" t="s">
        <v>870</v>
      </c>
      <c r="C384" s="413">
        <v>158666</v>
      </c>
      <c r="D384" s="414">
        <v>158666</v>
      </c>
      <c r="E384" s="415">
        <v>0</v>
      </c>
      <c r="F384" s="414">
        <v>0</v>
      </c>
    </row>
    <row r="385" spans="1:6" ht="17.850000000000001" customHeight="1" thickBot="1">
      <c r="A385" s="1140"/>
      <c r="B385" s="412" t="s">
        <v>871</v>
      </c>
      <c r="C385" s="413">
        <v>4642</v>
      </c>
      <c r="D385" s="414">
        <v>4642</v>
      </c>
      <c r="E385" s="415">
        <v>0</v>
      </c>
      <c r="F385" s="414">
        <v>0</v>
      </c>
    </row>
    <row r="386" spans="1:6" ht="17.850000000000001" customHeight="1" thickBot="1">
      <c r="A386" s="1141"/>
      <c r="B386" s="412" t="s">
        <v>872</v>
      </c>
      <c r="C386" s="413">
        <v>46985</v>
      </c>
      <c r="D386" s="414">
        <v>46795</v>
      </c>
      <c r="E386" s="415">
        <v>0</v>
      </c>
      <c r="F386" s="414">
        <v>190</v>
      </c>
    </row>
    <row r="387" spans="1:6" ht="17.850000000000001" customHeight="1" thickBot="1">
      <c r="A387" s="1139" t="s">
        <v>135</v>
      </c>
      <c r="B387" s="412" t="s">
        <v>873</v>
      </c>
      <c r="C387" s="413">
        <v>441093</v>
      </c>
      <c r="D387" s="414">
        <v>305831</v>
      </c>
      <c r="E387" s="415">
        <v>125096</v>
      </c>
      <c r="F387" s="414">
        <v>10166</v>
      </c>
    </row>
    <row r="388" spans="1:6" ht="17.850000000000001" customHeight="1" thickBot="1">
      <c r="A388" s="1140"/>
      <c r="B388" s="412" t="s">
        <v>874</v>
      </c>
      <c r="C388" s="413">
        <v>119484</v>
      </c>
      <c r="D388" s="414">
        <v>106095</v>
      </c>
      <c r="E388" s="415">
        <v>3585</v>
      </c>
      <c r="F388" s="414">
        <v>9804</v>
      </c>
    </row>
    <row r="389" spans="1:6" ht="17.850000000000001" customHeight="1" thickBot="1">
      <c r="A389" s="1140"/>
      <c r="B389" s="412" t="s">
        <v>875</v>
      </c>
      <c r="C389" s="413">
        <v>77216</v>
      </c>
      <c r="D389" s="414">
        <v>58150</v>
      </c>
      <c r="E389" s="415">
        <v>4975</v>
      </c>
      <c r="F389" s="414">
        <v>14091</v>
      </c>
    </row>
    <row r="390" spans="1:6" ht="17.850000000000001" customHeight="1" thickBot="1">
      <c r="A390" s="1140"/>
      <c r="B390" s="412" t="s">
        <v>876</v>
      </c>
      <c r="C390" s="413">
        <v>183459</v>
      </c>
      <c r="D390" s="414">
        <v>121760</v>
      </c>
      <c r="E390" s="415">
        <v>61699</v>
      </c>
      <c r="F390" s="414">
        <v>0</v>
      </c>
    </row>
    <row r="391" spans="1:6" ht="17.850000000000001" customHeight="1" thickBot="1">
      <c r="A391" s="1140"/>
      <c r="B391" s="412" t="s">
        <v>877</v>
      </c>
      <c r="C391" s="413">
        <v>109906</v>
      </c>
      <c r="D391" s="414">
        <v>100710</v>
      </c>
      <c r="E391" s="415">
        <v>2465</v>
      </c>
      <c r="F391" s="414">
        <v>6731</v>
      </c>
    </row>
    <row r="392" spans="1:6" ht="17.850000000000001" customHeight="1" thickBot="1">
      <c r="A392" s="1140"/>
      <c r="B392" s="412" t="s">
        <v>878</v>
      </c>
      <c r="C392" s="413">
        <v>82416</v>
      </c>
      <c r="D392" s="414">
        <v>61848</v>
      </c>
      <c r="E392" s="415">
        <v>14655</v>
      </c>
      <c r="F392" s="414">
        <v>5913</v>
      </c>
    </row>
    <row r="393" spans="1:6" ht="17.850000000000001" customHeight="1" thickBot="1">
      <c r="A393" s="1140"/>
      <c r="B393" s="412" t="s">
        <v>879</v>
      </c>
      <c r="C393" s="413">
        <v>83217</v>
      </c>
      <c r="D393" s="414">
        <v>53083</v>
      </c>
      <c r="E393" s="415">
        <v>24004</v>
      </c>
      <c r="F393" s="414">
        <v>6130</v>
      </c>
    </row>
    <row r="394" spans="1:6" ht="17.850000000000001" customHeight="1" thickBot="1">
      <c r="A394" s="1140"/>
      <c r="B394" s="412" t="s">
        <v>880</v>
      </c>
      <c r="C394" s="413">
        <v>58032</v>
      </c>
      <c r="D394" s="414">
        <v>49011</v>
      </c>
      <c r="E394" s="415">
        <v>6415</v>
      </c>
      <c r="F394" s="414">
        <v>2606</v>
      </c>
    </row>
    <row r="395" spans="1:6" ht="17.850000000000001" customHeight="1" thickBot="1">
      <c r="A395" s="1140"/>
      <c r="B395" s="412" t="s">
        <v>881</v>
      </c>
      <c r="C395" s="413">
        <v>292981</v>
      </c>
      <c r="D395" s="414">
        <v>237644</v>
      </c>
      <c r="E395" s="415">
        <v>46682</v>
      </c>
      <c r="F395" s="414">
        <v>8655</v>
      </c>
    </row>
    <row r="396" spans="1:6" ht="17.850000000000001" customHeight="1" thickBot="1">
      <c r="A396" s="1140"/>
      <c r="B396" s="412" t="s">
        <v>882</v>
      </c>
      <c r="C396" s="413">
        <v>207680</v>
      </c>
      <c r="D396" s="414">
        <v>183097</v>
      </c>
      <c r="E396" s="415">
        <v>24583</v>
      </c>
      <c r="F396" s="414">
        <v>0</v>
      </c>
    </row>
    <row r="397" spans="1:6" ht="17.850000000000001" customHeight="1" thickBot="1">
      <c r="A397" s="1140"/>
      <c r="B397" s="412" t="s">
        <v>883</v>
      </c>
      <c r="C397" s="413">
        <v>79804</v>
      </c>
      <c r="D397" s="414">
        <v>53697</v>
      </c>
      <c r="E397" s="415">
        <v>19610</v>
      </c>
      <c r="F397" s="414">
        <v>6497</v>
      </c>
    </row>
    <row r="398" spans="1:6" ht="17.850000000000001" customHeight="1" thickBot="1">
      <c r="A398" s="1140"/>
      <c r="B398" s="412" t="s">
        <v>884</v>
      </c>
      <c r="C398" s="413">
        <v>52945</v>
      </c>
      <c r="D398" s="414">
        <v>48938</v>
      </c>
      <c r="E398" s="415">
        <v>0</v>
      </c>
      <c r="F398" s="414">
        <v>4007</v>
      </c>
    </row>
    <row r="399" spans="1:6" ht="17.850000000000001" customHeight="1" thickBot="1">
      <c r="A399" s="1141"/>
      <c r="B399" s="412" t="s">
        <v>885</v>
      </c>
      <c r="C399" s="413">
        <v>16522</v>
      </c>
      <c r="D399" s="414">
        <v>0</v>
      </c>
      <c r="E399" s="415">
        <v>0</v>
      </c>
      <c r="F399" s="414">
        <v>16522</v>
      </c>
    </row>
    <row r="400" spans="1:6" ht="21">
      <c r="A400" s="424"/>
      <c r="B400" s="425"/>
      <c r="C400" s="426"/>
      <c r="D400" s="427"/>
      <c r="E400" s="427"/>
      <c r="F400" s="427"/>
    </row>
    <row r="401" ht="19.5" customHeight="1"/>
  </sheetData>
  <mergeCells count="38">
    <mergeCell ref="A378:A386"/>
    <mergeCell ref="A387:A399"/>
    <mergeCell ref="A308:A310"/>
    <mergeCell ref="A326:A337"/>
    <mergeCell ref="A338:A356"/>
    <mergeCell ref="A357:A360"/>
    <mergeCell ref="A361:A368"/>
    <mergeCell ref="A369:A377"/>
    <mergeCell ref="A257:A260"/>
    <mergeCell ref="A261:A269"/>
    <mergeCell ref="A270:A286"/>
    <mergeCell ref="A287:A295"/>
    <mergeCell ref="A296:A299"/>
    <mergeCell ref="A300:A307"/>
    <mergeCell ref="A203:A207"/>
    <mergeCell ref="A208:A211"/>
    <mergeCell ref="A212:A219"/>
    <mergeCell ref="A220:A242"/>
    <mergeCell ref="A243:A252"/>
    <mergeCell ref="A253:A255"/>
    <mergeCell ref="A135:A139"/>
    <mergeCell ref="A140:A157"/>
    <mergeCell ref="A158:A160"/>
    <mergeCell ref="A161:A164"/>
    <mergeCell ref="A165:A195"/>
    <mergeCell ref="A196:A202"/>
    <mergeCell ref="A69:A75"/>
    <mergeCell ref="A76:A79"/>
    <mergeCell ref="A80:A90"/>
    <mergeCell ref="A91:A108"/>
    <mergeCell ref="A109:A128"/>
    <mergeCell ref="A129:A134"/>
    <mergeCell ref="A1:F1"/>
    <mergeCell ref="A4:A20"/>
    <mergeCell ref="A21:A31"/>
    <mergeCell ref="A32:A37"/>
    <mergeCell ref="A38:A56"/>
    <mergeCell ref="A57:A68"/>
  </mergeCells>
  <printOptions horizontalCentered="1"/>
  <pageMargins left="0.11811023622047245" right="0.31496062992125984" top="0.74803149606299213" bottom="0.55118110236220474" header="0.31496062992125984" footer="0.31496062992125984"/>
  <pageSetup paperSize="9" scale="75" orientation="portrait" r:id="rId1"/>
  <rowBreaks count="1" manualBreakCount="1">
    <brk id="157" max="5" man="1"/>
  </rowBreaks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98477-9D93-4903-B8F6-5ACD29467BFE}">
  <sheetPr>
    <tabColor rgb="FF339933"/>
  </sheetPr>
  <dimension ref="A1:G46"/>
  <sheetViews>
    <sheetView rightToLeft="1" view="pageBreakPreview" zoomScaleNormal="98" zoomScaleSheetLayoutView="100" workbookViewId="0">
      <selection sqref="A1:XFD1048576"/>
    </sheetView>
  </sheetViews>
  <sheetFormatPr defaultColWidth="9.140625" defaultRowHeight="18" customHeight="1"/>
  <cols>
    <col min="1" max="1" width="17.5703125" style="371" customWidth="1"/>
    <col min="2" max="2" width="19" style="371" customWidth="1"/>
    <col min="3" max="3" width="13.7109375" style="403" customWidth="1"/>
    <col min="4" max="4" width="13.7109375" style="404" customWidth="1"/>
    <col min="5" max="5" width="16.85546875" style="404" bestFit="1" customWidth="1"/>
    <col min="6" max="6" width="13.7109375" style="403" customWidth="1"/>
    <col min="7" max="7" width="15.85546875" style="403" customWidth="1"/>
    <col min="8" max="9" width="9.140625" style="371" customWidth="1"/>
    <col min="10" max="16384" width="9.140625" style="371"/>
  </cols>
  <sheetData>
    <row r="1" spans="1:7" ht="42.75" customHeight="1" thickBot="1">
      <c r="A1" s="1130" t="s">
        <v>886</v>
      </c>
      <c r="B1" s="1131"/>
      <c r="C1" s="1131"/>
      <c r="D1" s="1131"/>
      <c r="E1" s="1131"/>
      <c r="F1" s="1131"/>
      <c r="G1" s="1131"/>
    </row>
    <row r="2" spans="1:7" ht="25.5" customHeight="1" thickBot="1">
      <c r="A2" s="1132" t="s">
        <v>459</v>
      </c>
      <c r="B2" s="1134" t="s">
        <v>475</v>
      </c>
      <c r="C2" s="1132" t="s">
        <v>476</v>
      </c>
      <c r="D2" s="1132"/>
      <c r="E2" s="1132"/>
      <c r="F2" s="1132"/>
      <c r="G2" s="1137" t="s">
        <v>887</v>
      </c>
    </row>
    <row r="3" spans="1:7" ht="21.75" customHeight="1">
      <c r="A3" s="1133"/>
      <c r="B3" s="1135"/>
      <c r="C3" s="372" t="s">
        <v>32</v>
      </c>
      <c r="D3" s="373" t="s">
        <v>478</v>
      </c>
      <c r="E3" s="373" t="s">
        <v>479</v>
      </c>
      <c r="F3" s="374" t="s">
        <v>480</v>
      </c>
      <c r="G3" s="1138"/>
    </row>
    <row r="4" spans="1:7" ht="21" customHeight="1">
      <c r="A4" s="822">
        <v>1395</v>
      </c>
      <c r="B4" s="683">
        <v>132708345</v>
      </c>
      <c r="C4" s="376">
        <v>60685301</v>
      </c>
      <c r="D4" s="376">
        <v>41827064</v>
      </c>
      <c r="E4" s="376">
        <v>14680894</v>
      </c>
      <c r="F4" s="352">
        <v>4177343</v>
      </c>
      <c r="G4" s="352">
        <v>72023044</v>
      </c>
    </row>
    <row r="5" spans="1:7" ht="21" customHeight="1">
      <c r="A5" s="822">
        <v>1396</v>
      </c>
      <c r="B5" s="683">
        <v>138794584</v>
      </c>
      <c r="C5" s="376">
        <v>63401060</v>
      </c>
      <c r="D5" s="376">
        <v>43741656</v>
      </c>
      <c r="E5" s="352">
        <v>15114975</v>
      </c>
      <c r="F5" s="352">
        <v>4544429</v>
      </c>
      <c r="G5" s="379">
        <v>75393524</v>
      </c>
    </row>
    <row r="6" spans="1:7" ht="21" customHeight="1">
      <c r="A6" s="822">
        <v>1397</v>
      </c>
      <c r="B6" s="683">
        <v>143889466</v>
      </c>
      <c r="C6" s="376">
        <v>66106157</v>
      </c>
      <c r="D6" s="376">
        <v>46170840</v>
      </c>
      <c r="E6" s="376">
        <v>15318036</v>
      </c>
      <c r="F6" s="352">
        <v>4617281</v>
      </c>
      <c r="G6" s="352">
        <v>77783309</v>
      </c>
    </row>
    <row r="7" spans="1:7" ht="21" customHeight="1">
      <c r="A7" s="822">
        <v>1398</v>
      </c>
      <c r="B7" s="683">
        <v>139455337</v>
      </c>
      <c r="C7" s="376">
        <v>64308574</v>
      </c>
      <c r="D7" s="376">
        <v>46231365</v>
      </c>
      <c r="E7" s="376">
        <v>13819190</v>
      </c>
      <c r="F7" s="352">
        <v>4258019</v>
      </c>
      <c r="G7" s="352">
        <v>75146763</v>
      </c>
    </row>
    <row r="8" spans="1:7" ht="21" customHeight="1">
      <c r="A8" s="377">
        <v>1399</v>
      </c>
      <c r="B8" s="378">
        <v>95201323</v>
      </c>
      <c r="C8" s="379">
        <v>44426267</v>
      </c>
      <c r="D8" s="379">
        <v>32790601</v>
      </c>
      <c r="E8" s="379">
        <v>9002235</v>
      </c>
      <c r="F8" s="379">
        <v>2633431</v>
      </c>
      <c r="G8" s="379">
        <v>50775056</v>
      </c>
    </row>
    <row r="9" spans="1:7" ht="21" customHeight="1">
      <c r="A9" s="822">
        <v>1400</v>
      </c>
      <c r="B9" s="822">
        <v>119603281</v>
      </c>
      <c r="C9" s="822">
        <v>55790734</v>
      </c>
      <c r="D9" s="822">
        <v>41286486</v>
      </c>
      <c r="E9" s="822">
        <v>11114745</v>
      </c>
      <c r="F9" s="822">
        <v>3389503</v>
      </c>
      <c r="G9" s="822">
        <v>63812547</v>
      </c>
    </row>
    <row r="10" spans="1:7" ht="21" customHeight="1" thickBot="1">
      <c r="A10" s="355">
        <v>1401</v>
      </c>
      <c r="B10" s="355">
        <v>140549897</v>
      </c>
      <c r="C10" s="355">
        <v>65153233</v>
      </c>
      <c r="D10" s="355">
        <v>49062742</v>
      </c>
      <c r="E10" s="355">
        <v>12666034</v>
      </c>
      <c r="F10" s="355">
        <v>3424457</v>
      </c>
      <c r="G10" s="355">
        <v>75396664</v>
      </c>
    </row>
    <row r="11" spans="1:7" ht="21" customHeight="1" thickBot="1">
      <c r="A11" s="429" t="s">
        <v>259</v>
      </c>
      <c r="B11" s="430">
        <v>5885974</v>
      </c>
      <c r="C11" s="431">
        <v>2813781</v>
      </c>
      <c r="D11" s="432">
        <v>2059273</v>
      </c>
      <c r="E11" s="431">
        <v>584624</v>
      </c>
      <c r="F11" s="432">
        <v>169884</v>
      </c>
      <c r="G11" s="433">
        <v>3072193</v>
      </c>
    </row>
    <row r="12" spans="1:7" ht="21" customHeight="1" thickBot="1">
      <c r="A12" s="434" t="s">
        <v>260</v>
      </c>
      <c r="B12" s="435">
        <v>4537655</v>
      </c>
      <c r="C12" s="436">
        <v>2053393</v>
      </c>
      <c r="D12" s="437">
        <v>1293534</v>
      </c>
      <c r="E12" s="436">
        <v>630821</v>
      </c>
      <c r="F12" s="437">
        <v>129038</v>
      </c>
      <c r="G12" s="438">
        <v>2484262</v>
      </c>
    </row>
    <row r="13" spans="1:7" ht="21" customHeight="1" thickBot="1">
      <c r="A13" s="434" t="s">
        <v>13</v>
      </c>
      <c r="B13" s="435">
        <v>2722921</v>
      </c>
      <c r="C13" s="436">
        <v>1259941</v>
      </c>
      <c r="D13" s="437">
        <v>1080883</v>
      </c>
      <c r="E13" s="436">
        <v>128825</v>
      </c>
      <c r="F13" s="437">
        <v>50233</v>
      </c>
      <c r="G13" s="438">
        <v>1462980</v>
      </c>
    </row>
    <row r="14" spans="1:7" ht="21" customHeight="1" thickBot="1">
      <c r="A14" s="434" t="s">
        <v>14</v>
      </c>
      <c r="B14" s="435">
        <v>10786377</v>
      </c>
      <c r="C14" s="436">
        <v>4977872</v>
      </c>
      <c r="D14" s="437">
        <v>3580234</v>
      </c>
      <c r="E14" s="436">
        <v>1123669</v>
      </c>
      <c r="F14" s="437">
        <v>273969</v>
      </c>
      <c r="G14" s="438">
        <v>5808505</v>
      </c>
    </row>
    <row r="15" spans="1:7" ht="21" customHeight="1" thickBot="1">
      <c r="A15" s="434" t="s">
        <v>33</v>
      </c>
      <c r="B15" s="435">
        <v>3718494</v>
      </c>
      <c r="C15" s="436">
        <v>1848295</v>
      </c>
      <c r="D15" s="437">
        <v>1282171</v>
      </c>
      <c r="E15" s="436">
        <v>451672</v>
      </c>
      <c r="F15" s="437">
        <v>114452</v>
      </c>
      <c r="G15" s="438">
        <v>1870199</v>
      </c>
    </row>
    <row r="16" spans="1:7" ht="21" customHeight="1" thickBot="1">
      <c r="A16" s="434" t="s">
        <v>15</v>
      </c>
      <c r="B16" s="435">
        <v>1289407</v>
      </c>
      <c r="C16" s="436">
        <v>642964</v>
      </c>
      <c r="D16" s="437">
        <v>548410</v>
      </c>
      <c r="E16" s="436">
        <v>54646</v>
      </c>
      <c r="F16" s="437">
        <v>39908</v>
      </c>
      <c r="G16" s="438">
        <v>646443</v>
      </c>
    </row>
    <row r="17" spans="1:7" ht="21" customHeight="1" thickBot="1">
      <c r="A17" s="434" t="s">
        <v>16</v>
      </c>
      <c r="B17" s="435">
        <v>4171669</v>
      </c>
      <c r="C17" s="436">
        <v>1874702</v>
      </c>
      <c r="D17" s="437">
        <v>1523507</v>
      </c>
      <c r="E17" s="436">
        <v>231000</v>
      </c>
      <c r="F17" s="437">
        <v>120195</v>
      </c>
      <c r="G17" s="438">
        <v>2296967</v>
      </c>
    </row>
    <row r="18" spans="1:7" ht="21" customHeight="1" thickBot="1">
      <c r="A18" s="434" t="s">
        <v>469</v>
      </c>
      <c r="B18" s="435">
        <v>18261692</v>
      </c>
      <c r="C18" s="436">
        <v>8728382</v>
      </c>
      <c r="D18" s="437">
        <v>5212187</v>
      </c>
      <c r="E18" s="436">
        <v>2917942</v>
      </c>
      <c r="F18" s="437">
        <v>598253</v>
      </c>
      <c r="G18" s="438">
        <v>9533310</v>
      </c>
    </row>
    <row r="19" spans="1:7" ht="21" customHeight="1" thickBot="1">
      <c r="A19" s="439" t="s">
        <v>470</v>
      </c>
      <c r="B19" s="435">
        <v>2759828</v>
      </c>
      <c r="C19" s="436">
        <v>1249631</v>
      </c>
      <c r="D19" s="437">
        <v>928382</v>
      </c>
      <c r="E19" s="436">
        <v>257355</v>
      </c>
      <c r="F19" s="437">
        <v>63894</v>
      </c>
      <c r="G19" s="438">
        <v>1510197</v>
      </c>
    </row>
    <row r="20" spans="1:7" ht="21" customHeight="1" thickBot="1">
      <c r="A20" s="434" t="s">
        <v>31</v>
      </c>
      <c r="B20" s="435">
        <v>1614426</v>
      </c>
      <c r="C20" s="436">
        <v>612589</v>
      </c>
      <c r="D20" s="437">
        <v>512820</v>
      </c>
      <c r="E20" s="436">
        <v>61587</v>
      </c>
      <c r="F20" s="437">
        <v>38182</v>
      </c>
      <c r="G20" s="438">
        <v>1001837</v>
      </c>
    </row>
    <row r="21" spans="1:7" ht="21" customHeight="1" thickBot="1">
      <c r="A21" s="434" t="s">
        <v>30</v>
      </c>
      <c r="B21" s="435">
        <v>6834685</v>
      </c>
      <c r="C21" s="436">
        <v>3135498</v>
      </c>
      <c r="D21" s="437">
        <v>2212545</v>
      </c>
      <c r="E21" s="436">
        <v>755122</v>
      </c>
      <c r="F21" s="437">
        <v>167831</v>
      </c>
      <c r="G21" s="438">
        <v>3699187</v>
      </c>
    </row>
    <row r="22" spans="1:7" ht="21" customHeight="1" thickBot="1">
      <c r="A22" s="434" t="s">
        <v>29</v>
      </c>
      <c r="B22" s="435">
        <v>1865673</v>
      </c>
      <c r="C22" s="436">
        <v>844639</v>
      </c>
      <c r="D22" s="437">
        <v>653813</v>
      </c>
      <c r="E22" s="436">
        <v>120811</v>
      </c>
      <c r="F22" s="437">
        <v>70015</v>
      </c>
      <c r="G22" s="438">
        <v>1021034</v>
      </c>
    </row>
    <row r="23" spans="1:7" ht="21" customHeight="1" thickBot="1">
      <c r="A23" s="434" t="s">
        <v>17</v>
      </c>
      <c r="B23" s="435">
        <v>12712588</v>
      </c>
      <c r="C23" s="436">
        <v>5717990</v>
      </c>
      <c r="D23" s="437">
        <v>4940203</v>
      </c>
      <c r="E23" s="436">
        <v>619884</v>
      </c>
      <c r="F23" s="437">
        <v>157903</v>
      </c>
      <c r="G23" s="438">
        <v>6994598</v>
      </c>
    </row>
    <row r="24" spans="1:7" ht="21" customHeight="1" thickBot="1">
      <c r="A24" s="434" t="s">
        <v>18</v>
      </c>
      <c r="B24" s="435">
        <v>2245810</v>
      </c>
      <c r="C24" s="436">
        <v>1056527</v>
      </c>
      <c r="D24" s="437">
        <v>854851</v>
      </c>
      <c r="E24" s="436">
        <v>141967</v>
      </c>
      <c r="F24" s="437">
        <v>59709</v>
      </c>
      <c r="G24" s="438">
        <v>1189283</v>
      </c>
    </row>
    <row r="25" spans="1:7" ht="21" customHeight="1" thickBot="1">
      <c r="A25" s="434" t="s">
        <v>19</v>
      </c>
      <c r="B25" s="435">
        <v>3205628</v>
      </c>
      <c r="C25" s="436">
        <v>1449207</v>
      </c>
      <c r="D25" s="437">
        <v>1292415</v>
      </c>
      <c r="E25" s="436">
        <v>117867</v>
      </c>
      <c r="F25" s="437">
        <v>38925</v>
      </c>
      <c r="G25" s="438">
        <v>1756421</v>
      </c>
    </row>
    <row r="26" spans="1:7" ht="21" customHeight="1" thickBot="1">
      <c r="A26" s="440" t="s">
        <v>888</v>
      </c>
      <c r="B26" s="435">
        <v>3473946</v>
      </c>
      <c r="C26" s="436">
        <v>1588145</v>
      </c>
      <c r="D26" s="437">
        <v>1331709</v>
      </c>
      <c r="E26" s="436">
        <v>202276</v>
      </c>
      <c r="F26" s="437">
        <v>54160</v>
      </c>
      <c r="G26" s="438">
        <v>1885801</v>
      </c>
    </row>
    <row r="27" spans="1:7" ht="21" customHeight="1" thickBot="1">
      <c r="A27" s="434" t="s">
        <v>20</v>
      </c>
      <c r="B27" s="435">
        <v>4407218</v>
      </c>
      <c r="C27" s="436">
        <v>1915707</v>
      </c>
      <c r="D27" s="437">
        <v>1261390</v>
      </c>
      <c r="E27" s="436">
        <v>463179</v>
      </c>
      <c r="F27" s="437">
        <v>191138</v>
      </c>
      <c r="G27" s="438">
        <v>2491511</v>
      </c>
    </row>
    <row r="28" spans="1:7" ht="21" customHeight="1" thickBot="1">
      <c r="A28" s="434" t="s">
        <v>21</v>
      </c>
      <c r="B28" s="435">
        <v>3559689</v>
      </c>
      <c r="C28" s="436">
        <v>1593848</v>
      </c>
      <c r="D28" s="437">
        <v>1295436</v>
      </c>
      <c r="E28" s="436">
        <v>215285</v>
      </c>
      <c r="F28" s="437">
        <v>83127</v>
      </c>
      <c r="G28" s="438">
        <v>1965841</v>
      </c>
    </row>
    <row r="29" spans="1:7" ht="21" customHeight="1" thickBot="1">
      <c r="A29" s="434" t="s">
        <v>22</v>
      </c>
      <c r="B29" s="435">
        <v>2412975</v>
      </c>
      <c r="C29" s="436">
        <v>1088573</v>
      </c>
      <c r="D29" s="437">
        <v>965125</v>
      </c>
      <c r="E29" s="436">
        <v>109022</v>
      </c>
      <c r="F29" s="437">
        <v>14426</v>
      </c>
      <c r="G29" s="438">
        <v>1324402</v>
      </c>
    </row>
    <row r="30" spans="1:7" ht="21" customHeight="1" thickBot="1">
      <c r="A30" s="434" t="s">
        <v>472</v>
      </c>
      <c r="B30" s="435">
        <v>1020040</v>
      </c>
      <c r="C30" s="436">
        <v>436045</v>
      </c>
      <c r="D30" s="437">
        <v>282405</v>
      </c>
      <c r="E30" s="436">
        <v>125705</v>
      </c>
      <c r="F30" s="437">
        <v>27935</v>
      </c>
      <c r="G30" s="438">
        <v>583995</v>
      </c>
    </row>
    <row r="31" spans="1:7" ht="21" customHeight="1" thickBot="1">
      <c r="A31" s="434" t="s">
        <v>220</v>
      </c>
      <c r="B31" s="435">
        <v>2584483</v>
      </c>
      <c r="C31" s="436">
        <v>1188150</v>
      </c>
      <c r="D31" s="437">
        <v>994019</v>
      </c>
      <c r="E31" s="436">
        <v>141711</v>
      </c>
      <c r="F31" s="437">
        <v>52420</v>
      </c>
      <c r="G31" s="438">
        <v>1396333</v>
      </c>
    </row>
    <row r="32" spans="1:7" ht="21" customHeight="1" thickBot="1">
      <c r="A32" s="434" t="s">
        <v>221</v>
      </c>
      <c r="B32" s="435">
        <v>4346973</v>
      </c>
      <c r="C32" s="436">
        <v>2108689</v>
      </c>
      <c r="D32" s="437">
        <v>1546550</v>
      </c>
      <c r="E32" s="436">
        <v>437395</v>
      </c>
      <c r="F32" s="437">
        <v>124744</v>
      </c>
      <c r="G32" s="438">
        <v>2238284</v>
      </c>
    </row>
    <row r="33" spans="1:7" ht="21" customHeight="1" thickBot="1">
      <c r="A33" s="434" t="s">
        <v>222</v>
      </c>
      <c r="B33" s="435">
        <v>3205862</v>
      </c>
      <c r="C33" s="436">
        <v>1583788</v>
      </c>
      <c r="D33" s="437">
        <v>1275681</v>
      </c>
      <c r="E33" s="436">
        <v>255551</v>
      </c>
      <c r="F33" s="437">
        <v>52556</v>
      </c>
      <c r="G33" s="438">
        <v>1622074</v>
      </c>
    </row>
    <row r="34" spans="1:7" ht="21" customHeight="1" thickBot="1">
      <c r="A34" s="441" t="s">
        <v>889</v>
      </c>
      <c r="B34" s="435">
        <v>1942525</v>
      </c>
      <c r="C34" s="436">
        <v>902844</v>
      </c>
      <c r="D34" s="437">
        <v>700838</v>
      </c>
      <c r="E34" s="436">
        <v>128220</v>
      </c>
      <c r="F34" s="437">
        <v>73786</v>
      </c>
      <c r="G34" s="438">
        <v>1039681</v>
      </c>
    </row>
    <row r="35" spans="1:7" ht="21" customHeight="1" thickBot="1">
      <c r="A35" s="434" t="s">
        <v>7</v>
      </c>
      <c r="B35" s="435">
        <v>3263322</v>
      </c>
      <c r="C35" s="436">
        <v>1520096</v>
      </c>
      <c r="D35" s="437">
        <v>1265071</v>
      </c>
      <c r="E35" s="436">
        <v>150545</v>
      </c>
      <c r="F35" s="437">
        <v>104480</v>
      </c>
      <c r="G35" s="438">
        <v>1743226</v>
      </c>
    </row>
    <row r="36" spans="1:7" ht="21" customHeight="1" thickBot="1">
      <c r="A36" s="434" t="s">
        <v>23</v>
      </c>
      <c r="B36" s="435">
        <v>3743757</v>
      </c>
      <c r="C36" s="436">
        <v>1801483</v>
      </c>
      <c r="D36" s="437">
        <v>1322307</v>
      </c>
      <c r="E36" s="436">
        <v>363946</v>
      </c>
      <c r="F36" s="437">
        <v>115230</v>
      </c>
      <c r="G36" s="438">
        <v>1942274</v>
      </c>
    </row>
    <row r="37" spans="1:7" ht="21" customHeight="1" thickBot="1">
      <c r="A37" s="434" t="s">
        <v>24</v>
      </c>
      <c r="B37" s="435">
        <v>5377098</v>
      </c>
      <c r="C37" s="436">
        <v>2555985</v>
      </c>
      <c r="D37" s="437">
        <v>2309055</v>
      </c>
      <c r="E37" s="436">
        <v>197465</v>
      </c>
      <c r="F37" s="437">
        <v>49465</v>
      </c>
      <c r="G37" s="438">
        <v>2821113</v>
      </c>
    </row>
    <row r="38" spans="1:7" ht="21" customHeight="1" thickBot="1">
      <c r="A38" s="434" t="s">
        <v>25</v>
      </c>
      <c r="B38" s="435">
        <v>4421850</v>
      </c>
      <c r="C38" s="436">
        <v>2152272</v>
      </c>
      <c r="D38" s="437">
        <v>1426083</v>
      </c>
      <c r="E38" s="436">
        <v>562485</v>
      </c>
      <c r="F38" s="437">
        <v>163704</v>
      </c>
      <c r="G38" s="438">
        <v>2269578</v>
      </c>
    </row>
    <row r="39" spans="1:7" ht="21" customHeight="1" thickBot="1">
      <c r="A39" s="434" t="s">
        <v>224</v>
      </c>
      <c r="B39" s="435">
        <v>5115001</v>
      </c>
      <c r="C39" s="436">
        <v>2235740</v>
      </c>
      <c r="D39" s="437">
        <v>1861520</v>
      </c>
      <c r="E39" s="436">
        <v>329446</v>
      </c>
      <c r="F39" s="437">
        <v>44774</v>
      </c>
      <c r="G39" s="438">
        <v>2879261</v>
      </c>
    </row>
    <row r="40" spans="1:7" ht="21" customHeight="1" thickBot="1">
      <c r="A40" s="434" t="s">
        <v>26</v>
      </c>
      <c r="B40" s="435">
        <v>1661079</v>
      </c>
      <c r="C40" s="436">
        <v>744478</v>
      </c>
      <c r="D40" s="437">
        <v>515471</v>
      </c>
      <c r="E40" s="436">
        <v>164260</v>
      </c>
      <c r="F40" s="437">
        <v>64747</v>
      </c>
      <c r="G40" s="438">
        <v>916601</v>
      </c>
    </row>
    <row r="41" spans="1:7" ht="21" customHeight="1" thickBot="1">
      <c r="A41" s="434" t="s">
        <v>27</v>
      </c>
      <c r="B41" s="435">
        <v>3566123</v>
      </c>
      <c r="C41" s="436">
        <v>1633571</v>
      </c>
      <c r="D41" s="437">
        <v>1330394</v>
      </c>
      <c r="E41" s="436">
        <v>279011</v>
      </c>
      <c r="F41" s="437">
        <v>24166</v>
      </c>
      <c r="G41" s="438">
        <v>1932552</v>
      </c>
    </row>
    <row r="42" spans="1:7" ht="21" customHeight="1" thickBot="1">
      <c r="A42" s="434" t="s">
        <v>12</v>
      </c>
      <c r="B42" s="442">
        <v>3835129</v>
      </c>
      <c r="C42" s="443">
        <v>1838408</v>
      </c>
      <c r="D42" s="444">
        <v>1404460</v>
      </c>
      <c r="E42" s="443">
        <v>342740</v>
      </c>
      <c r="F42" s="444">
        <v>91208</v>
      </c>
      <c r="G42" s="445">
        <v>1996721</v>
      </c>
    </row>
    <row r="43" spans="1:7" ht="18.75" customHeight="1">
      <c r="A43" s="446"/>
      <c r="B43" s="447"/>
      <c r="C43" s="446"/>
      <c r="D43" s="446"/>
      <c r="E43" s="399"/>
      <c r="F43" s="399"/>
      <c r="G43" s="448"/>
    </row>
    <row r="44" spans="1:7" ht="41.25" customHeight="1">
      <c r="A44" s="397"/>
      <c r="B44" s="397"/>
      <c r="C44" s="399"/>
      <c r="D44" s="400"/>
      <c r="E44" s="399"/>
      <c r="F44" s="399"/>
      <c r="G44" s="399"/>
    </row>
    <row r="45" spans="1:7" ht="18" customHeight="1">
      <c r="A45" s="401"/>
      <c r="B45" s="402"/>
      <c r="C45" s="401"/>
      <c r="D45" s="402"/>
      <c r="E45" s="402"/>
      <c r="F45" s="401"/>
      <c r="G45" s="399"/>
    </row>
    <row r="46" spans="1:7" ht="18" customHeight="1">
      <c r="G46" s="401"/>
    </row>
  </sheetData>
  <mergeCells count="5">
    <mergeCell ref="A1:G1"/>
    <mergeCell ref="A2:A3"/>
    <mergeCell ref="B2:B3"/>
    <mergeCell ref="C2:F2"/>
    <mergeCell ref="G2:G3"/>
  </mergeCells>
  <printOptions horizontalCentered="1" verticalCentered="1"/>
  <pageMargins left="0.19685039370078741" right="0.55118110236220474" top="0.78740157480314965" bottom="0.39370078740157483" header="0.51181102362204722" footer="0.31496062992125984"/>
  <pageSetup paperSize="9" scale="85" orientation="portrait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63B16-7426-4138-900B-D96294065667}">
  <sheetPr>
    <tabColor rgb="FF91DB91"/>
  </sheetPr>
  <dimension ref="A1:F401"/>
  <sheetViews>
    <sheetView rightToLeft="1" view="pageBreakPreview" topLeftCell="A22" zoomScaleNormal="100" zoomScaleSheetLayoutView="100" workbookViewId="0">
      <selection sqref="A1:XFD1048576"/>
    </sheetView>
  </sheetViews>
  <sheetFormatPr defaultRowHeight="15"/>
  <cols>
    <col min="1" max="1" width="18.28515625" style="349" customWidth="1"/>
    <col min="2" max="2" width="32.5703125" style="349" customWidth="1"/>
    <col min="3" max="3" width="15.85546875" style="428" customWidth="1"/>
    <col min="4" max="4" width="14.7109375" style="349" customWidth="1"/>
    <col min="5" max="5" width="18.7109375" style="349" customWidth="1"/>
    <col min="6" max="6" width="14.7109375" style="349" customWidth="1"/>
    <col min="7" max="16384" width="9.140625" style="349"/>
  </cols>
  <sheetData>
    <row r="1" spans="1:6" ht="35.25" customHeight="1" thickBot="1">
      <c r="A1" s="1142" t="s">
        <v>890</v>
      </c>
      <c r="B1" s="1143"/>
      <c r="C1" s="1143"/>
      <c r="D1" s="1143"/>
      <c r="E1" s="1143"/>
      <c r="F1" s="1143"/>
    </row>
    <row r="2" spans="1:6" ht="45" customHeight="1">
      <c r="A2" s="372" t="s">
        <v>482</v>
      </c>
      <c r="B2" s="372" t="s">
        <v>483</v>
      </c>
      <c r="C2" s="405" t="s">
        <v>32</v>
      </c>
      <c r="D2" s="406" t="s">
        <v>484</v>
      </c>
      <c r="E2" s="406" t="s">
        <v>485</v>
      </c>
      <c r="F2" s="407" t="s">
        <v>486</v>
      </c>
    </row>
    <row r="3" spans="1:6" ht="24" customHeight="1" thickBot="1">
      <c r="A3" s="355" t="s">
        <v>487</v>
      </c>
      <c r="B3" s="356">
        <v>1401</v>
      </c>
      <c r="C3" s="356">
        <v>65153233</v>
      </c>
      <c r="D3" s="356">
        <v>49062742</v>
      </c>
      <c r="E3" s="356">
        <v>12666034</v>
      </c>
      <c r="F3" s="356">
        <v>3424457</v>
      </c>
    </row>
    <row r="4" spans="1:6" ht="18.2" customHeight="1" thickBot="1">
      <c r="A4" s="1146" t="s">
        <v>120</v>
      </c>
      <c r="B4" s="449" t="s">
        <v>488</v>
      </c>
      <c r="C4" s="409">
        <v>417725</v>
      </c>
      <c r="D4" s="410">
        <v>196040</v>
      </c>
      <c r="E4" s="411">
        <v>221685</v>
      </c>
      <c r="F4" s="450">
        <v>0</v>
      </c>
    </row>
    <row r="5" spans="1:6" ht="18.2" customHeight="1" thickBot="1">
      <c r="A5" s="1146"/>
      <c r="B5" s="451" t="s">
        <v>489</v>
      </c>
      <c r="C5" s="413">
        <v>466671</v>
      </c>
      <c r="D5" s="414">
        <v>261657</v>
      </c>
      <c r="E5" s="415">
        <v>180750</v>
      </c>
      <c r="F5" s="452">
        <v>24264</v>
      </c>
    </row>
    <row r="6" spans="1:6" ht="18.2" customHeight="1" thickBot="1">
      <c r="A6" s="1146"/>
      <c r="B6" s="451" t="s">
        <v>490</v>
      </c>
      <c r="C6" s="413">
        <v>106215</v>
      </c>
      <c r="D6" s="414">
        <v>88273</v>
      </c>
      <c r="E6" s="415">
        <v>15786</v>
      </c>
      <c r="F6" s="452">
        <v>2156</v>
      </c>
    </row>
    <row r="7" spans="1:6" ht="18.2" customHeight="1" thickBot="1">
      <c r="A7" s="1146"/>
      <c r="B7" s="451" t="s">
        <v>491</v>
      </c>
      <c r="C7" s="413">
        <v>214808</v>
      </c>
      <c r="D7" s="414">
        <v>190178</v>
      </c>
      <c r="E7" s="415">
        <v>5581</v>
      </c>
      <c r="F7" s="452">
        <v>19049</v>
      </c>
    </row>
    <row r="8" spans="1:6" ht="18.2" customHeight="1" thickBot="1">
      <c r="A8" s="1146"/>
      <c r="B8" s="451" t="s">
        <v>492</v>
      </c>
      <c r="C8" s="413">
        <v>274042</v>
      </c>
      <c r="D8" s="414">
        <v>218531</v>
      </c>
      <c r="E8" s="415">
        <v>49712</v>
      </c>
      <c r="F8" s="452">
        <v>5799</v>
      </c>
    </row>
    <row r="9" spans="1:6" ht="18.2" customHeight="1" thickBot="1">
      <c r="A9" s="1146"/>
      <c r="B9" s="451" t="s">
        <v>493</v>
      </c>
      <c r="C9" s="413">
        <v>412137</v>
      </c>
      <c r="D9" s="414">
        <v>337945</v>
      </c>
      <c r="E9" s="415">
        <v>39181</v>
      </c>
      <c r="F9" s="452">
        <v>35011</v>
      </c>
    </row>
    <row r="10" spans="1:6" ht="18.2" customHeight="1" thickBot="1">
      <c r="A10" s="1144"/>
      <c r="B10" s="453" t="s">
        <v>494</v>
      </c>
      <c r="C10" s="413">
        <v>102990</v>
      </c>
      <c r="D10" s="414">
        <v>82374</v>
      </c>
      <c r="E10" s="415">
        <v>9394</v>
      </c>
      <c r="F10" s="454">
        <v>11222</v>
      </c>
    </row>
    <row r="11" spans="1:6" ht="18.2" customHeight="1" thickBot="1">
      <c r="A11" s="1146"/>
      <c r="B11" s="451" t="s">
        <v>495</v>
      </c>
      <c r="C11" s="413">
        <v>65400</v>
      </c>
      <c r="D11" s="414">
        <v>57902</v>
      </c>
      <c r="E11" s="415">
        <v>3072</v>
      </c>
      <c r="F11" s="452">
        <v>4426</v>
      </c>
    </row>
    <row r="12" spans="1:6" ht="18.2" customHeight="1" thickBot="1">
      <c r="A12" s="1146"/>
      <c r="B12" s="451" t="s">
        <v>496</v>
      </c>
      <c r="C12" s="413">
        <v>106407</v>
      </c>
      <c r="D12" s="414">
        <v>77542</v>
      </c>
      <c r="E12" s="415">
        <v>16213</v>
      </c>
      <c r="F12" s="452">
        <v>12652</v>
      </c>
    </row>
    <row r="13" spans="1:6" ht="18.2" customHeight="1" thickBot="1">
      <c r="A13" s="1146"/>
      <c r="B13" s="451" t="s">
        <v>497</v>
      </c>
      <c r="C13" s="413">
        <v>146940</v>
      </c>
      <c r="D13" s="414">
        <v>122964</v>
      </c>
      <c r="E13" s="415">
        <v>17886</v>
      </c>
      <c r="F13" s="452">
        <v>6090</v>
      </c>
    </row>
    <row r="14" spans="1:6" ht="18.2" customHeight="1" thickBot="1">
      <c r="A14" s="1146"/>
      <c r="B14" s="451" t="s">
        <v>498</v>
      </c>
      <c r="C14" s="413">
        <v>110797</v>
      </c>
      <c r="D14" s="414">
        <v>61596</v>
      </c>
      <c r="E14" s="415">
        <v>25364</v>
      </c>
      <c r="F14" s="452">
        <v>23837</v>
      </c>
    </row>
    <row r="15" spans="1:6" ht="18.2" customHeight="1" thickBot="1">
      <c r="A15" s="1146"/>
      <c r="B15" s="451" t="s">
        <v>499</v>
      </c>
      <c r="C15" s="413">
        <v>118428</v>
      </c>
      <c r="D15" s="414">
        <v>116011</v>
      </c>
      <c r="E15" s="415">
        <v>0</v>
      </c>
      <c r="F15" s="452">
        <v>2417</v>
      </c>
    </row>
    <row r="16" spans="1:6" ht="18.2" customHeight="1" thickBot="1">
      <c r="A16" s="1146"/>
      <c r="B16" s="451" t="s">
        <v>500</v>
      </c>
      <c r="C16" s="413">
        <v>124426</v>
      </c>
      <c r="D16" s="414">
        <v>109925</v>
      </c>
      <c r="E16" s="415">
        <v>0</v>
      </c>
      <c r="F16" s="452">
        <v>14501</v>
      </c>
    </row>
    <row r="17" spans="1:6" ht="18.2" customHeight="1" thickBot="1">
      <c r="A17" s="1146"/>
      <c r="B17" s="451" t="s">
        <v>501</v>
      </c>
      <c r="C17" s="413">
        <v>22447</v>
      </c>
      <c r="D17" s="414">
        <v>20167</v>
      </c>
      <c r="E17" s="415">
        <v>0</v>
      </c>
      <c r="F17" s="452">
        <v>2280</v>
      </c>
    </row>
    <row r="18" spans="1:6" ht="18.2" customHeight="1" thickBot="1">
      <c r="A18" s="1146"/>
      <c r="B18" s="451" t="s">
        <v>502</v>
      </c>
      <c r="C18" s="413">
        <v>35652</v>
      </c>
      <c r="D18" s="414">
        <v>35591</v>
      </c>
      <c r="E18" s="415">
        <v>0</v>
      </c>
      <c r="F18" s="452">
        <v>61</v>
      </c>
    </row>
    <row r="19" spans="1:6" ht="18.2" customHeight="1" thickBot="1">
      <c r="A19" s="1146"/>
      <c r="B19" s="451" t="s">
        <v>503</v>
      </c>
      <c r="C19" s="413">
        <v>49827</v>
      </c>
      <c r="D19" s="414">
        <v>43708</v>
      </c>
      <c r="E19" s="415">
        <v>0</v>
      </c>
      <c r="F19" s="452">
        <v>6119</v>
      </c>
    </row>
    <row r="20" spans="1:6" ht="18.2" customHeight="1" thickBot="1">
      <c r="A20" s="1147"/>
      <c r="B20" s="451" t="s">
        <v>504</v>
      </c>
      <c r="C20" s="413">
        <v>38869</v>
      </c>
      <c r="D20" s="414">
        <v>38869</v>
      </c>
      <c r="E20" s="415">
        <v>0</v>
      </c>
      <c r="F20" s="452">
        <v>0</v>
      </c>
    </row>
    <row r="21" spans="1:6" ht="18.2" customHeight="1" thickBot="1">
      <c r="A21" s="1145" t="s">
        <v>121</v>
      </c>
      <c r="B21" s="451" t="s">
        <v>505</v>
      </c>
      <c r="C21" s="413">
        <v>409547</v>
      </c>
      <c r="D21" s="414">
        <v>196976</v>
      </c>
      <c r="E21" s="415">
        <v>212571</v>
      </c>
      <c r="F21" s="452">
        <v>0</v>
      </c>
    </row>
    <row r="22" spans="1:6" ht="18.2" customHeight="1" thickBot="1">
      <c r="A22" s="1146"/>
      <c r="B22" s="451" t="s">
        <v>506</v>
      </c>
      <c r="C22" s="413">
        <v>249817</v>
      </c>
      <c r="D22" s="414">
        <v>116605</v>
      </c>
      <c r="E22" s="415">
        <v>119455</v>
      </c>
      <c r="F22" s="452">
        <v>13757</v>
      </c>
    </row>
    <row r="23" spans="1:6" ht="18.2" customHeight="1" thickBot="1">
      <c r="A23" s="1146"/>
      <c r="B23" s="451" t="s">
        <v>507</v>
      </c>
      <c r="C23" s="413">
        <v>168817</v>
      </c>
      <c r="D23" s="414">
        <v>120307</v>
      </c>
      <c r="E23" s="415">
        <v>28477</v>
      </c>
      <c r="F23" s="452">
        <v>20033</v>
      </c>
    </row>
    <row r="24" spans="1:6" ht="18.2" customHeight="1" thickBot="1">
      <c r="A24" s="1146"/>
      <c r="B24" s="451" t="s">
        <v>508</v>
      </c>
      <c r="C24" s="413">
        <v>304548</v>
      </c>
      <c r="D24" s="414">
        <v>184757</v>
      </c>
      <c r="E24" s="415">
        <v>104235</v>
      </c>
      <c r="F24" s="452">
        <v>15556</v>
      </c>
    </row>
    <row r="25" spans="1:6" ht="18.2" customHeight="1" thickBot="1">
      <c r="A25" s="1146"/>
      <c r="B25" s="451" t="s">
        <v>509</v>
      </c>
      <c r="C25" s="413">
        <v>137689</v>
      </c>
      <c r="D25" s="414">
        <v>100905</v>
      </c>
      <c r="E25" s="415">
        <v>26065</v>
      </c>
      <c r="F25" s="452">
        <v>10719</v>
      </c>
    </row>
    <row r="26" spans="1:6" ht="18.2" customHeight="1" thickBot="1">
      <c r="A26" s="1146"/>
      <c r="B26" s="451" t="s">
        <v>510</v>
      </c>
      <c r="C26" s="413">
        <v>224916</v>
      </c>
      <c r="D26" s="414">
        <v>165449</v>
      </c>
      <c r="E26" s="415">
        <v>40622</v>
      </c>
      <c r="F26" s="452">
        <v>18845</v>
      </c>
    </row>
    <row r="27" spans="1:6" ht="18.2" customHeight="1" thickBot="1">
      <c r="A27" s="1146"/>
      <c r="B27" s="451" t="s">
        <v>511</v>
      </c>
      <c r="C27" s="413">
        <v>117491</v>
      </c>
      <c r="D27" s="414">
        <v>91842</v>
      </c>
      <c r="E27" s="415">
        <v>13588</v>
      </c>
      <c r="F27" s="452">
        <v>12061</v>
      </c>
    </row>
    <row r="28" spans="1:6" ht="18.2" customHeight="1" thickBot="1">
      <c r="A28" s="1146"/>
      <c r="B28" s="451" t="s">
        <v>512</v>
      </c>
      <c r="C28" s="413">
        <v>152642</v>
      </c>
      <c r="D28" s="414">
        <v>95551</v>
      </c>
      <c r="E28" s="415">
        <v>43677</v>
      </c>
      <c r="F28" s="452">
        <v>13414</v>
      </c>
    </row>
    <row r="29" spans="1:6" ht="18.2" customHeight="1" thickBot="1">
      <c r="A29" s="1146"/>
      <c r="B29" s="455" t="s">
        <v>513</v>
      </c>
      <c r="C29" s="413">
        <v>53086</v>
      </c>
      <c r="D29" s="414">
        <v>41769</v>
      </c>
      <c r="E29" s="415">
        <v>1932</v>
      </c>
      <c r="F29" s="452">
        <v>9385</v>
      </c>
    </row>
    <row r="30" spans="1:6" ht="18.2" customHeight="1" thickBot="1">
      <c r="A30" s="1146"/>
      <c r="B30" s="455" t="s">
        <v>514</v>
      </c>
      <c r="C30" s="413">
        <v>16891</v>
      </c>
      <c r="D30" s="414">
        <v>16891</v>
      </c>
      <c r="E30" s="415">
        <v>0</v>
      </c>
      <c r="F30" s="452">
        <v>0</v>
      </c>
    </row>
    <row r="31" spans="1:6" ht="18.2" customHeight="1" thickBot="1">
      <c r="A31" s="1147"/>
      <c r="B31" s="451" t="s">
        <v>515</v>
      </c>
      <c r="C31" s="413">
        <v>217949</v>
      </c>
      <c r="D31" s="414">
        <v>162482</v>
      </c>
      <c r="E31" s="415">
        <v>40199</v>
      </c>
      <c r="F31" s="452">
        <v>15268</v>
      </c>
    </row>
    <row r="32" spans="1:6" ht="18.2" customHeight="1" thickBot="1">
      <c r="A32" s="1145" t="s">
        <v>13</v>
      </c>
      <c r="B32" s="451" t="s">
        <v>516</v>
      </c>
      <c r="C32" s="413">
        <v>210136</v>
      </c>
      <c r="D32" s="414">
        <v>195573</v>
      </c>
      <c r="E32" s="415">
        <v>9613</v>
      </c>
      <c r="F32" s="452">
        <v>4950</v>
      </c>
    </row>
    <row r="33" spans="1:6" ht="18.2" customHeight="1" thickBot="1">
      <c r="A33" s="1146"/>
      <c r="B33" s="451" t="s">
        <v>517</v>
      </c>
      <c r="C33" s="413">
        <v>412141</v>
      </c>
      <c r="D33" s="414">
        <v>340862</v>
      </c>
      <c r="E33" s="415">
        <v>63079</v>
      </c>
      <c r="F33" s="452">
        <v>8200</v>
      </c>
    </row>
    <row r="34" spans="1:6" ht="18.2" customHeight="1" thickBot="1">
      <c r="A34" s="1146"/>
      <c r="B34" s="455" t="s">
        <v>518</v>
      </c>
      <c r="C34" s="413">
        <v>248955</v>
      </c>
      <c r="D34" s="414">
        <v>192409</v>
      </c>
      <c r="E34" s="415">
        <v>41427</v>
      </c>
      <c r="F34" s="452">
        <v>15119</v>
      </c>
    </row>
    <row r="35" spans="1:6" ht="18.2" customHeight="1" thickBot="1">
      <c r="A35" s="1146"/>
      <c r="B35" s="451" t="s">
        <v>519</v>
      </c>
      <c r="C35" s="413">
        <v>211291</v>
      </c>
      <c r="D35" s="414">
        <v>187246</v>
      </c>
      <c r="E35" s="415">
        <v>14706</v>
      </c>
      <c r="F35" s="452">
        <v>9339</v>
      </c>
    </row>
    <row r="36" spans="1:6" ht="18.2" customHeight="1" thickBot="1">
      <c r="A36" s="1146"/>
      <c r="B36" s="455" t="s">
        <v>520</v>
      </c>
      <c r="C36" s="413">
        <v>116959</v>
      </c>
      <c r="D36" s="414">
        <v>110667</v>
      </c>
      <c r="E36" s="415">
        <v>0</v>
      </c>
      <c r="F36" s="452">
        <v>6292</v>
      </c>
    </row>
    <row r="37" spans="1:6" ht="18.2" customHeight="1" thickBot="1">
      <c r="A37" s="1147"/>
      <c r="B37" s="455" t="s">
        <v>521</v>
      </c>
      <c r="C37" s="413">
        <v>60459</v>
      </c>
      <c r="D37" s="414">
        <v>54126</v>
      </c>
      <c r="E37" s="415">
        <v>0</v>
      </c>
      <c r="F37" s="452">
        <v>6333</v>
      </c>
    </row>
    <row r="38" spans="1:6" ht="18.2" customHeight="1" thickBot="1">
      <c r="A38" s="1145" t="s">
        <v>14</v>
      </c>
      <c r="B38" s="451" t="s">
        <v>522</v>
      </c>
      <c r="C38" s="413">
        <v>350303</v>
      </c>
      <c r="D38" s="414">
        <v>241221</v>
      </c>
      <c r="E38" s="415">
        <v>109082</v>
      </c>
      <c r="F38" s="452">
        <v>0</v>
      </c>
    </row>
    <row r="39" spans="1:6" ht="18.2" customHeight="1" thickBot="1">
      <c r="A39" s="1146"/>
      <c r="B39" s="451" t="s">
        <v>523</v>
      </c>
      <c r="C39" s="413">
        <v>588771</v>
      </c>
      <c r="D39" s="414">
        <v>362762</v>
      </c>
      <c r="E39" s="415">
        <v>226009</v>
      </c>
      <c r="F39" s="452">
        <v>0</v>
      </c>
    </row>
    <row r="40" spans="1:6" ht="18.2" customHeight="1" thickBot="1">
      <c r="A40" s="1146"/>
      <c r="B40" s="455" t="s">
        <v>524</v>
      </c>
      <c r="C40" s="413">
        <v>585294</v>
      </c>
      <c r="D40" s="414">
        <v>319968</v>
      </c>
      <c r="E40" s="415">
        <v>243505</v>
      </c>
      <c r="F40" s="452">
        <v>21821</v>
      </c>
    </row>
    <row r="41" spans="1:6" ht="18.2" customHeight="1" thickBot="1">
      <c r="A41" s="1146"/>
      <c r="B41" s="451" t="s">
        <v>525</v>
      </c>
      <c r="C41" s="413">
        <v>196988</v>
      </c>
      <c r="D41" s="414">
        <v>142128</v>
      </c>
      <c r="E41" s="415">
        <v>48558</v>
      </c>
      <c r="F41" s="452">
        <v>6302</v>
      </c>
    </row>
    <row r="42" spans="1:6" ht="18.2" customHeight="1" thickBot="1">
      <c r="A42" s="1146"/>
      <c r="B42" s="451" t="s">
        <v>526</v>
      </c>
      <c r="C42" s="413">
        <v>173875</v>
      </c>
      <c r="D42" s="414">
        <v>136827</v>
      </c>
      <c r="E42" s="415">
        <v>27414</v>
      </c>
      <c r="F42" s="452">
        <v>9634</v>
      </c>
    </row>
    <row r="43" spans="1:6" ht="18.2" customHeight="1" thickBot="1">
      <c r="A43" s="1146"/>
      <c r="B43" s="451" t="s">
        <v>527</v>
      </c>
      <c r="C43" s="413">
        <v>141620</v>
      </c>
      <c r="D43" s="414">
        <v>89451</v>
      </c>
      <c r="E43" s="415">
        <v>43412</v>
      </c>
      <c r="F43" s="452">
        <v>8757</v>
      </c>
    </row>
    <row r="44" spans="1:6" ht="18.2" customHeight="1" thickBot="1">
      <c r="A44" s="1146"/>
      <c r="B44" s="451" t="s">
        <v>528</v>
      </c>
      <c r="C44" s="413">
        <v>217497</v>
      </c>
      <c r="D44" s="414">
        <v>180370</v>
      </c>
      <c r="E44" s="415">
        <v>21608</v>
      </c>
      <c r="F44" s="452">
        <v>15519</v>
      </c>
    </row>
    <row r="45" spans="1:6" ht="18.2" customHeight="1" thickBot="1">
      <c r="A45" s="1146"/>
      <c r="B45" s="451" t="s">
        <v>891</v>
      </c>
      <c r="C45" s="413">
        <v>303693</v>
      </c>
      <c r="D45" s="414">
        <v>222407</v>
      </c>
      <c r="E45" s="415">
        <v>68080</v>
      </c>
      <c r="F45" s="452">
        <v>13206</v>
      </c>
    </row>
    <row r="46" spans="1:6" ht="18.2" customHeight="1" thickBot="1">
      <c r="A46" s="1146"/>
      <c r="B46" s="451" t="s">
        <v>530</v>
      </c>
      <c r="C46" s="413">
        <v>149547</v>
      </c>
      <c r="D46" s="414">
        <v>123740</v>
      </c>
      <c r="E46" s="415">
        <v>10710</v>
      </c>
      <c r="F46" s="452">
        <v>15097</v>
      </c>
    </row>
    <row r="47" spans="1:6" ht="18.2" customHeight="1" thickBot="1">
      <c r="A47" s="1146"/>
      <c r="B47" s="451" t="s">
        <v>892</v>
      </c>
      <c r="C47" s="413">
        <v>118635</v>
      </c>
      <c r="D47" s="414">
        <v>35673</v>
      </c>
      <c r="E47" s="415">
        <v>50901</v>
      </c>
      <c r="F47" s="452">
        <v>32061</v>
      </c>
    </row>
    <row r="48" spans="1:6" ht="18.2" customHeight="1" thickBot="1">
      <c r="A48" s="1146"/>
      <c r="B48" s="451" t="s">
        <v>532</v>
      </c>
      <c r="C48" s="413">
        <v>170265</v>
      </c>
      <c r="D48" s="414">
        <v>149298</v>
      </c>
      <c r="E48" s="415">
        <v>18392</v>
      </c>
      <c r="F48" s="452">
        <v>2575</v>
      </c>
    </row>
    <row r="49" spans="1:6" ht="18.2" customHeight="1" thickBot="1">
      <c r="A49" s="1146"/>
      <c r="B49" s="451" t="s">
        <v>893</v>
      </c>
      <c r="C49" s="413">
        <v>390981</v>
      </c>
      <c r="D49" s="414">
        <v>306345</v>
      </c>
      <c r="E49" s="415">
        <v>71778</v>
      </c>
      <c r="F49" s="452">
        <v>12858</v>
      </c>
    </row>
    <row r="50" spans="1:6" ht="18.2" customHeight="1" thickBot="1">
      <c r="A50" s="1146"/>
      <c r="B50" s="451" t="s">
        <v>534</v>
      </c>
      <c r="C50" s="413">
        <v>187967</v>
      </c>
      <c r="D50" s="414">
        <v>136131</v>
      </c>
      <c r="E50" s="415">
        <v>29305</v>
      </c>
      <c r="F50" s="452">
        <v>22531</v>
      </c>
    </row>
    <row r="51" spans="1:6" ht="18.2" customHeight="1" thickBot="1">
      <c r="A51" s="1146"/>
      <c r="B51" s="451" t="s">
        <v>535</v>
      </c>
      <c r="C51" s="413">
        <v>156917</v>
      </c>
      <c r="D51" s="414">
        <v>113968</v>
      </c>
      <c r="E51" s="415">
        <v>34699</v>
      </c>
      <c r="F51" s="452">
        <v>8250</v>
      </c>
    </row>
    <row r="52" spans="1:6" ht="18.2" customHeight="1" thickBot="1">
      <c r="A52" s="1146"/>
      <c r="B52" s="451" t="s">
        <v>894</v>
      </c>
      <c r="C52" s="413">
        <v>106698</v>
      </c>
      <c r="D52" s="414">
        <v>92567</v>
      </c>
      <c r="E52" s="415">
        <v>14131</v>
      </c>
      <c r="F52" s="452">
        <v>0</v>
      </c>
    </row>
    <row r="53" spans="1:6" ht="18.2" customHeight="1" thickBot="1">
      <c r="A53" s="1146"/>
      <c r="B53" s="451" t="s">
        <v>537</v>
      </c>
      <c r="C53" s="413">
        <v>128581</v>
      </c>
      <c r="D53" s="414">
        <v>105250</v>
      </c>
      <c r="E53" s="415">
        <v>23331</v>
      </c>
      <c r="F53" s="452">
        <v>0</v>
      </c>
    </row>
    <row r="54" spans="1:6" ht="18.2" customHeight="1" thickBot="1">
      <c r="A54" s="1146"/>
      <c r="B54" s="451" t="s">
        <v>538</v>
      </c>
      <c r="C54" s="413">
        <v>136368</v>
      </c>
      <c r="D54" s="414">
        <v>108614</v>
      </c>
      <c r="E54" s="415">
        <v>10721</v>
      </c>
      <c r="F54" s="452">
        <v>17033</v>
      </c>
    </row>
    <row r="55" spans="1:6" ht="18.2" customHeight="1" thickBot="1">
      <c r="A55" s="1146"/>
      <c r="B55" s="451" t="s">
        <v>539</v>
      </c>
      <c r="C55" s="413">
        <v>106388</v>
      </c>
      <c r="D55" s="414">
        <v>94554</v>
      </c>
      <c r="E55" s="415">
        <v>11834</v>
      </c>
      <c r="F55" s="452">
        <v>0</v>
      </c>
    </row>
    <row r="56" spans="1:6" ht="18.2" customHeight="1" thickBot="1">
      <c r="A56" s="1146"/>
      <c r="B56" s="451" t="s">
        <v>540</v>
      </c>
      <c r="C56" s="413">
        <v>123378</v>
      </c>
      <c r="D56" s="414">
        <v>96968</v>
      </c>
      <c r="E56" s="415">
        <v>19253</v>
      </c>
      <c r="F56" s="452">
        <v>7157</v>
      </c>
    </row>
    <row r="57" spans="1:6" ht="18.2" customHeight="1" thickBot="1">
      <c r="A57" s="1146" t="s">
        <v>14</v>
      </c>
      <c r="B57" s="451" t="s">
        <v>541</v>
      </c>
      <c r="C57" s="413">
        <v>102289</v>
      </c>
      <c r="D57" s="414">
        <v>87816</v>
      </c>
      <c r="E57" s="415">
        <v>618</v>
      </c>
      <c r="F57" s="452">
        <v>13855</v>
      </c>
    </row>
    <row r="58" spans="1:6" ht="18.2" customHeight="1" thickBot="1">
      <c r="A58" s="1146"/>
      <c r="B58" s="451" t="s">
        <v>542</v>
      </c>
      <c r="C58" s="413">
        <v>22977</v>
      </c>
      <c r="D58" s="414">
        <v>20624</v>
      </c>
      <c r="E58" s="415">
        <v>2353</v>
      </c>
      <c r="F58" s="452">
        <v>0</v>
      </c>
    </row>
    <row r="59" spans="1:6" ht="18.2" customHeight="1" thickBot="1">
      <c r="A59" s="1146"/>
      <c r="B59" s="412" t="s">
        <v>543</v>
      </c>
      <c r="C59" s="413">
        <v>62201</v>
      </c>
      <c r="D59" s="414">
        <v>55300</v>
      </c>
      <c r="E59" s="415">
        <v>5055</v>
      </c>
      <c r="F59" s="452">
        <v>1846</v>
      </c>
    </row>
    <row r="60" spans="1:6" ht="18.2" customHeight="1" thickBot="1">
      <c r="A60" s="1146"/>
      <c r="B60" s="451" t="s">
        <v>544</v>
      </c>
      <c r="C60" s="413">
        <v>63223</v>
      </c>
      <c r="D60" s="414">
        <v>63223</v>
      </c>
      <c r="E60" s="415">
        <v>0</v>
      </c>
      <c r="F60" s="452">
        <v>0</v>
      </c>
    </row>
    <row r="61" spans="1:6" ht="18.2" customHeight="1" thickBot="1">
      <c r="A61" s="1146"/>
      <c r="B61" s="451" t="s">
        <v>895</v>
      </c>
      <c r="C61" s="413">
        <v>52426</v>
      </c>
      <c r="D61" s="414">
        <v>51645</v>
      </c>
      <c r="E61" s="415">
        <v>781</v>
      </c>
      <c r="F61" s="452">
        <v>0</v>
      </c>
    </row>
    <row r="62" spans="1:6" ht="18.2" customHeight="1" thickBot="1">
      <c r="A62" s="1146"/>
      <c r="B62" s="451" t="s">
        <v>896</v>
      </c>
      <c r="C62" s="413">
        <v>45718</v>
      </c>
      <c r="D62" s="414">
        <v>30580</v>
      </c>
      <c r="E62" s="415">
        <v>15138</v>
      </c>
      <c r="F62" s="452">
        <v>0</v>
      </c>
    </row>
    <row r="63" spans="1:6" ht="18.2" customHeight="1" thickBot="1">
      <c r="A63" s="1146"/>
      <c r="B63" s="451" t="s">
        <v>897</v>
      </c>
      <c r="C63" s="413">
        <v>61514</v>
      </c>
      <c r="D63" s="414">
        <v>57747</v>
      </c>
      <c r="E63" s="415">
        <v>1016</v>
      </c>
      <c r="F63" s="452">
        <v>2751</v>
      </c>
    </row>
    <row r="64" spans="1:6" ht="18.2" customHeight="1" thickBot="1">
      <c r="A64" s="1146"/>
      <c r="B64" s="451" t="s">
        <v>548</v>
      </c>
      <c r="C64" s="413">
        <v>67394</v>
      </c>
      <c r="D64" s="414">
        <v>52702</v>
      </c>
      <c r="E64" s="415">
        <v>14692</v>
      </c>
      <c r="F64" s="452">
        <v>0</v>
      </c>
    </row>
    <row r="65" spans="1:6" ht="18.2" customHeight="1" thickBot="1">
      <c r="A65" s="1146"/>
      <c r="B65" s="451" t="s">
        <v>549</v>
      </c>
      <c r="C65" s="413">
        <v>24470</v>
      </c>
      <c r="D65" s="414">
        <v>20773</v>
      </c>
      <c r="E65" s="415">
        <v>0</v>
      </c>
      <c r="F65" s="452">
        <v>3697</v>
      </c>
    </row>
    <row r="66" spans="1:6" ht="18.2" customHeight="1" thickBot="1">
      <c r="A66" s="1146"/>
      <c r="B66" s="451" t="s">
        <v>550</v>
      </c>
      <c r="C66" s="413">
        <v>74384</v>
      </c>
      <c r="D66" s="414">
        <v>58211</v>
      </c>
      <c r="E66" s="415">
        <v>1293</v>
      </c>
      <c r="F66" s="452">
        <v>14880</v>
      </c>
    </row>
    <row r="67" spans="1:6" ht="18.2" customHeight="1" thickBot="1">
      <c r="A67" s="1146"/>
      <c r="B67" s="412" t="s">
        <v>551</v>
      </c>
      <c r="C67" s="413">
        <v>24715</v>
      </c>
      <c r="D67" s="414">
        <v>23371</v>
      </c>
      <c r="E67" s="415">
        <v>0</v>
      </c>
      <c r="F67" s="452">
        <v>1344</v>
      </c>
    </row>
    <row r="68" spans="1:6" ht="18.2" customHeight="1" thickBot="1">
      <c r="A68" s="1147"/>
      <c r="B68" s="412" t="s">
        <v>552</v>
      </c>
      <c r="C68" s="413">
        <v>42795</v>
      </c>
      <c r="D68" s="414">
        <v>0</v>
      </c>
      <c r="E68" s="415">
        <v>0</v>
      </c>
      <c r="F68" s="452">
        <v>42795</v>
      </c>
    </row>
    <row r="69" spans="1:6" ht="18.2" customHeight="1" thickBot="1">
      <c r="A69" s="1145" t="s">
        <v>33</v>
      </c>
      <c r="B69" s="417" t="s">
        <v>553</v>
      </c>
      <c r="C69" s="413">
        <v>326882</v>
      </c>
      <c r="D69" s="414">
        <v>224842</v>
      </c>
      <c r="E69" s="415">
        <v>91818</v>
      </c>
      <c r="F69" s="452">
        <v>10222</v>
      </c>
    </row>
    <row r="70" spans="1:6" ht="18.2" customHeight="1" thickBot="1">
      <c r="A70" s="1146"/>
      <c r="B70" s="456" t="s">
        <v>554</v>
      </c>
      <c r="C70" s="413">
        <v>442946</v>
      </c>
      <c r="D70" s="414">
        <v>328184</v>
      </c>
      <c r="E70" s="415">
        <v>77936</v>
      </c>
      <c r="F70" s="452">
        <v>36826</v>
      </c>
    </row>
    <row r="71" spans="1:6" ht="18.2" customHeight="1" thickBot="1">
      <c r="A71" s="1146"/>
      <c r="B71" s="417" t="s">
        <v>555</v>
      </c>
      <c r="C71" s="413">
        <v>625276</v>
      </c>
      <c r="D71" s="414">
        <v>460126</v>
      </c>
      <c r="E71" s="415">
        <v>150749</v>
      </c>
      <c r="F71" s="452">
        <v>14401</v>
      </c>
    </row>
    <row r="72" spans="1:6" ht="18.2" customHeight="1" thickBot="1">
      <c r="A72" s="1146"/>
      <c r="B72" s="417" t="s">
        <v>556</v>
      </c>
      <c r="C72" s="413">
        <v>46241</v>
      </c>
      <c r="D72" s="414">
        <v>27706</v>
      </c>
      <c r="E72" s="415">
        <v>11836</v>
      </c>
      <c r="F72" s="452">
        <v>6699</v>
      </c>
    </row>
    <row r="73" spans="1:6" ht="18.2" customHeight="1" thickBot="1">
      <c r="A73" s="1146"/>
      <c r="B73" s="451" t="s">
        <v>557</v>
      </c>
      <c r="C73" s="413">
        <v>153043</v>
      </c>
      <c r="D73" s="414">
        <v>112581</v>
      </c>
      <c r="E73" s="415">
        <v>36176</v>
      </c>
      <c r="F73" s="452">
        <v>4286</v>
      </c>
    </row>
    <row r="74" spans="1:6" ht="18.2" customHeight="1" thickBot="1">
      <c r="A74" s="1146"/>
      <c r="B74" s="451" t="s">
        <v>558</v>
      </c>
      <c r="C74" s="413">
        <v>32935</v>
      </c>
      <c r="D74" s="414">
        <v>0</v>
      </c>
      <c r="E74" s="415">
        <v>0</v>
      </c>
      <c r="F74" s="452">
        <v>32935</v>
      </c>
    </row>
    <row r="75" spans="1:6" ht="18.2" customHeight="1" thickBot="1">
      <c r="A75" s="1146"/>
      <c r="B75" s="451" t="s">
        <v>559</v>
      </c>
      <c r="C75" s="413">
        <v>220972</v>
      </c>
      <c r="D75" s="414">
        <v>128732</v>
      </c>
      <c r="E75" s="415">
        <v>83157</v>
      </c>
      <c r="F75" s="452">
        <v>9083</v>
      </c>
    </row>
    <row r="76" spans="1:6" ht="18.2" customHeight="1" thickBot="1">
      <c r="A76" s="1145" t="s">
        <v>15</v>
      </c>
      <c r="B76" s="451" t="s">
        <v>560</v>
      </c>
      <c r="C76" s="413">
        <v>142958</v>
      </c>
      <c r="D76" s="414">
        <v>128662</v>
      </c>
      <c r="E76" s="415">
        <v>9972</v>
      </c>
      <c r="F76" s="452">
        <v>4324</v>
      </c>
    </row>
    <row r="77" spans="1:6" ht="18.2" customHeight="1" thickBot="1">
      <c r="A77" s="1146"/>
      <c r="B77" s="451" t="s">
        <v>561</v>
      </c>
      <c r="C77" s="413">
        <v>227658</v>
      </c>
      <c r="D77" s="414">
        <v>169237</v>
      </c>
      <c r="E77" s="415">
        <v>33923</v>
      </c>
      <c r="F77" s="452">
        <v>24498</v>
      </c>
    </row>
    <row r="78" spans="1:6" ht="18.2" customHeight="1" thickBot="1">
      <c r="A78" s="1146"/>
      <c r="B78" s="451" t="s">
        <v>562</v>
      </c>
      <c r="C78" s="413">
        <v>143815</v>
      </c>
      <c r="D78" s="414">
        <v>123901</v>
      </c>
      <c r="E78" s="415">
        <v>10751</v>
      </c>
      <c r="F78" s="452">
        <v>9163</v>
      </c>
    </row>
    <row r="79" spans="1:6" ht="18.2" customHeight="1" thickBot="1">
      <c r="A79" s="1147"/>
      <c r="B79" s="451" t="s">
        <v>563</v>
      </c>
      <c r="C79" s="413">
        <v>128533</v>
      </c>
      <c r="D79" s="414">
        <v>126610</v>
      </c>
      <c r="E79" s="415">
        <v>0</v>
      </c>
      <c r="F79" s="452">
        <v>1923</v>
      </c>
    </row>
    <row r="80" spans="1:6" ht="18.2" customHeight="1" thickBot="1">
      <c r="A80" s="1145" t="s">
        <v>16</v>
      </c>
      <c r="B80" s="451" t="s">
        <v>564</v>
      </c>
      <c r="C80" s="413">
        <v>250282</v>
      </c>
      <c r="D80" s="414">
        <v>128315</v>
      </c>
      <c r="E80" s="415">
        <v>120002</v>
      </c>
      <c r="F80" s="452">
        <v>1965</v>
      </c>
    </row>
    <row r="81" spans="1:6" ht="18.2" customHeight="1" thickBot="1">
      <c r="A81" s="1146"/>
      <c r="B81" s="451" t="s">
        <v>565</v>
      </c>
      <c r="C81" s="413">
        <v>290550</v>
      </c>
      <c r="D81" s="414">
        <v>226551</v>
      </c>
      <c r="E81" s="415">
        <v>49252</v>
      </c>
      <c r="F81" s="452">
        <v>14747</v>
      </c>
    </row>
    <row r="82" spans="1:6" ht="18.2" customHeight="1" thickBot="1">
      <c r="A82" s="1146"/>
      <c r="B82" s="451" t="s">
        <v>566</v>
      </c>
      <c r="C82" s="413">
        <v>95458</v>
      </c>
      <c r="D82" s="414">
        <v>78678</v>
      </c>
      <c r="E82" s="415">
        <v>16780</v>
      </c>
      <c r="F82" s="452">
        <v>0</v>
      </c>
    </row>
    <row r="83" spans="1:6" ht="18.2" customHeight="1" thickBot="1">
      <c r="A83" s="1146"/>
      <c r="B83" s="451" t="s">
        <v>567</v>
      </c>
      <c r="C83" s="413">
        <v>207554</v>
      </c>
      <c r="D83" s="414">
        <v>182058</v>
      </c>
      <c r="E83" s="415">
        <v>10280</v>
      </c>
      <c r="F83" s="452">
        <v>15216</v>
      </c>
    </row>
    <row r="84" spans="1:6" ht="18.2" customHeight="1" thickBot="1">
      <c r="A84" s="1146"/>
      <c r="B84" s="451" t="s">
        <v>568</v>
      </c>
      <c r="C84" s="413">
        <v>200167</v>
      </c>
      <c r="D84" s="414">
        <v>168474</v>
      </c>
      <c r="E84" s="415">
        <v>1588</v>
      </c>
      <c r="F84" s="452">
        <v>30105</v>
      </c>
    </row>
    <row r="85" spans="1:6" ht="18.2" customHeight="1" thickBot="1">
      <c r="A85" s="1146"/>
      <c r="B85" s="451" t="s">
        <v>569</v>
      </c>
      <c r="C85" s="413">
        <v>397056</v>
      </c>
      <c r="D85" s="414">
        <v>345333</v>
      </c>
      <c r="E85" s="415">
        <v>22110</v>
      </c>
      <c r="F85" s="452">
        <v>29613</v>
      </c>
    </row>
    <row r="86" spans="1:6" ht="18.2" customHeight="1" thickBot="1">
      <c r="A86" s="1146"/>
      <c r="B86" s="412" t="s">
        <v>570</v>
      </c>
      <c r="C86" s="413">
        <v>246214</v>
      </c>
      <c r="D86" s="414">
        <v>224653</v>
      </c>
      <c r="E86" s="415">
        <v>7684</v>
      </c>
      <c r="F86" s="452">
        <v>13877</v>
      </c>
    </row>
    <row r="87" spans="1:6" ht="18.2" customHeight="1" thickBot="1">
      <c r="A87" s="1146"/>
      <c r="B87" s="412" t="s">
        <v>571</v>
      </c>
      <c r="C87" s="413">
        <v>44702</v>
      </c>
      <c r="D87" s="414">
        <v>38733</v>
      </c>
      <c r="E87" s="415">
        <v>0</v>
      </c>
      <c r="F87" s="452">
        <v>5969</v>
      </c>
    </row>
    <row r="88" spans="1:6" ht="18.2" customHeight="1" thickBot="1">
      <c r="A88" s="1146"/>
      <c r="B88" s="451" t="s">
        <v>572</v>
      </c>
      <c r="C88" s="413">
        <v>99441</v>
      </c>
      <c r="D88" s="414">
        <v>89640</v>
      </c>
      <c r="E88" s="415">
        <v>3248</v>
      </c>
      <c r="F88" s="452">
        <v>6553</v>
      </c>
    </row>
    <row r="89" spans="1:6" ht="18.2" customHeight="1" thickBot="1">
      <c r="A89" s="1146"/>
      <c r="B89" s="451" t="s">
        <v>573</v>
      </c>
      <c r="C89" s="413">
        <v>38977</v>
      </c>
      <c r="D89" s="414">
        <v>36771</v>
      </c>
      <c r="E89" s="415">
        <v>56</v>
      </c>
      <c r="F89" s="452">
        <v>2150</v>
      </c>
    </row>
    <row r="90" spans="1:6" ht="18.2" customHeight="1" thickBot="1">
      <c r="A90" s="1147"/>
      <c r="B90" s="451" t="s">
        <v>574</v>
      </c>
      <c r="C90" s="413">
        <v>4301</v>
      </c>
      <c r="D90" s="414">
        <v>4301</v>
      </c>
      <c r="E90" s="415">
        <v>0</v>
      </c>
      <c r="F90" s="452">
        <v>0</v>
      </c>
    </row>
    <row r="91" spans="1:6" ht="18.2" customHeight="1" thickBot="1">
      <c r="A91" s="1145" t="s">
        <v>469</v>
      </c>
      <c r="B91" s="451" t="s">
        <v>575</v>
      </c>
      <c r="C91" s="413">
        <v>369253</v>
      </c>
      <c r="D91" s="414">
        <v>210662</v>
      </c>
      <c r="E91" s="415">
        <v>145699</v>
      </c>
      <c r="F91" s="452">
        <v>12892</v>
      </c>
    </row>
    <row r="92" spans="1:6" ht="18.2" customHeight="1" thickBot="1">
      <c r="A92" s="1146"/>
      <c r="B92" s="451" t="s">
        <v>576</v>
      </c>
      <c r="C92" s="413">
        <v>416011</v>
      </c>
      <c r="D92" s="414">
        <v>223254</v>
      </c>
      <c r="E92" s="415">
        <v>174320</v>
      </c>
      <c r="F92" s="452">
        <v>18437</v>
      </c>
    </row>
    <row r="93" spans="1:6" ht="18.2" customHeight="1" thickBot="1">
      <c r="A93" s="1146"/>
      <c r="B93" s="451" t="s">
        <v>577</v>
      </c>
      <c r="C93" s="413">
        <v>368158</v>
      </c>
      <c r="D93" s="414">
        <v>176853</v>
      </c>
      <c r="E93" s="415">
        <v>191305</v>
      </c>
      <c r="F93" s="452">
        <v>0</v>
      </c>
    </row>
    <row r="94" spans="1:6" ht="18.2" customHeight="1" thickBot="1">
      <c r="A94" s="1146"/>
      <c r="B94" s="451" t="s">
        <v>578</v>
      </c>
      <c r="C94" s="413">
        <v>256556</v>
      </c>
      <c r="D94" s="414">
        <v>127750</v>
      </c>
      <c r="E94" s="415">
        <v>109920</v>
      </c>
      <c r="F94" s="452">
        <v>18886</v>
      </c>
    </row>
    <row r="95" spans="1:6" ht="18.2" customHeight="1" thickBot="1">
      <c r="A95" s="1146"/>
      <c r="B95" s="451" t="s">
        <v>579</v>
      </c>
      <c r="C95" s="413">
        <v>265664</v>
      </c>
      <c r="D95" s="414">
        <v>181729</v>
      </c>
      <c r="E95" s="415">
        <v>83935</v>
      </c>
      <c r="F95" s="452">
        <v>0</v>
      </c>
    </row>
    <row r="96" spans="1:6" ht="18.2" customHeight="1" thickBot="1">
      <c r="A96" s="1146"/>
      <c r="B96" s="451" t="s">
        <v>580</v>
      </c>
      <c r="C96" s="413">
        <v>358533</v>
      </c>
      <c r="D96" s="414">
        <v>252533</v>
      </c>
      <c r="E96" s="415">
        <v>106000</v>
      </c>
      <c r="F96" s="452">
        <v>0</v>
      </c>
    </row>
    <row r="97" spans="1:6" ht="18.2" customHeight="1" thickBot="1">
      <c r="A97" s="1146"/>
      <c r="B97" s="455" t="s">
        <v>581</v>
      </c>
      <c r="C97" s="413">
        <v>523064</v>
      </c>
      <c r="D97" s="414">
        <v>148093</v>
      </c>
      <c r="E97" s="415">
        <v>357176</v>
      </c>
      <c r="F97" s="452">
        <v>17795</v>
      </c>
    </row>
    <row r="98" spans="1:6" ht="18.2" customHeight="1" thickBot="1">
      <c r="A98" s="1146"/>
      <c r="B98" s="451" t="s">
        <v>582</v>
      </c>
      <c r="C98" s="413">
        <v>163203</v>
      </c>
      <c r="D98" s="414">
        <v>29824</v>
      </c>
      <c r="E98" s="415">
        <v>122073</v>
      </c>
      <c r="F98" s="452">
        <v>11306</v>
      </c>
    </row>
    <row r="99" spans="1:6" ht="18.2" customHeight="1" thickBot="1">
      <c r="A99" s="1146"/>
      <c r="B99" s="451" t="s">
        <v>583</v>
      </c>
      <c r="C99" s="413">
        <v>265942</v>
      </c>
      <c r="D99" s="414">
        <v>110516</v>
      </c>
      <c r="E99" s="415">
        <v>155426</v>
      </c>
      <c r="F99" s="452">
        <v>0</v>
      </c>
    </row>
    <row r="100" spans="1:6" ht="18.2" customHeight="1" thickBot="1">
      <c r="A100" s="1146"/>
      <c r="B100" s="455" t="s">
        <v>584</v>
      </c>
      <c r="C100" s="413">
        <v>274796</v>
      </c>
      <c r="D100" s="414">
        <v>108069</v>
      </c>
      <c r="E100" s="415">
        <v>165187</v>
      </c>
      <c r="F100" s="452">
        <v>1540</v>
      </c>
    </row>
    <row r="101" spans="1:6" ht="18.2" customHeight="1" thickBot="1">
      <c r="A101" s="1146"/>
      <c r="B101" s="451" t="s">
        <v>585</v>
      </c>
      <c r="C101" s="413">
        <v>129270</v>
      </c>
      <c r="D101" s="414">
        <v>57884</v>
      </c>
      <c r="E101" s="415">
        <v>37417</v>
      </c>
      <c r="F101" s="452">
        <v>33969</v>
      </c>
    </row>
    <row r="102" spans="1:6" ht="18.2" customHeight="1" thickBot="1">
      <c r="A102" s="1146"/>
      <c r="B102" s="451" t="s">
        <v>597</v>
      </c>
      <c r="C102" s="413">
        <v>152030</v>
      </c>
      <c r="D102" s="414">
        <v>120838</v>
      </c>
      <c r="E102" s="415">
        <v>16280</v>
      </c>
      <c r="F102" s="452">
        <v>14912</v>
      </c>
    </row>
    <row r="103" spans="1:6" ht="18.2" customHeight="1" thickBot="1">
      <c r="A103" s="1146"/>
      <c r="B103" s="451" t="s">
        <v>589</v>
      </c>
      <c r="C103" s="413">
        <v>253183</v>
      </c>
      <c r="D103" s="414">
        <v>178705</v>
      </c>
      <c r="E103" s="415">
        <v>47567</v>
      </c>
      <c r="F103" s="452">
        <v>26911</v>
      </c>
    </row>
    <row r="104" spans="1:6" ht="18.2" customHeight="1" thickBot="1">
      <c r="A104" s="1146"/>
      <c r="B104" s="412" t="s">
        <v>598</v>
      </c>
      <c r="C104" s="413">
        <v>105688</v>
      </c>
      <c r="D104" s="414">
        <v>51020</v>
      </c>
      <c r="E104" s="415">
        <v>41301</v>
      </c>
      <c r="F104" s="452">
        <v>13367</v>
      </c>
    </row>
    <row r="105" spans="1:6" ht="18.2" customHeight="1" thickBot="1">
      <c r="A105" s="1146"/>
      <c r="B105" s="412" t="s">
        <v>601</v>
      </c>
      <c r="C105" s="413">
        <v>376462</v>
      </c>
      <c r="D105" s="414">
        <v>244485</v>
      </c>
      <c r="E105" s="415">
        <v>105735</v>
      </c>
      <c r="F105" s="452">
        <v>26242</v>
      </c>
    </row>
    <row r="106" spans="1:6" ht="18.2" customHeight="1" thickBot="1">
      <c r="A106" s="1146"/>
      <c r="B106" s="412" t="s">
        <v>588</v>
      </c>
      <c r="C106" s="413">
        <v>190522</v>
      </c>
      <c r="D106" s="414">
        <v>132714</v>
      </c>
      <c r="E106" s="415">
        <v>35792</v>
      </c>
      <c r="F106" s="452">
        <v>22016</v>
      </c>
    </row>
    <row r="107" spans="1:6" ht="18.2" customHeight="1" thickBot="1">
      <c r="A107" s="1146"/>
      <c r="B107" s="412" t="s">
        <v>586</v>
      </c>
      <c r="C107" s="413">
        <v>137442</v>
      </c>
      <c r="D107" s="414">
        <v>84338</v>
      </c>
      <c r="E107" s="415">
        <v>40799</v>
      </c>
      <c r="F107" s="452">
        <v>12305</v>
      </c>
    </row>
    <row r="108" spans="1:6" ht="18.2" customHeight="1" thickBot="1">
      <c r="A108" s="1146"/>
      <c r="B108" s="451" t="s">
        <v>593</v>
      </c>
      <c r="C108" s="413">
        <v>282414</v>
      </c>
      <c r="D108" s="414">
        <v>249744</v>
      </c>
      <c r="E108" s="415">
        <v>10416</v>
      </c>
      <c r="F108" s="452">
        <v>22254</v>
      </c>
    </row>
    <row r="109" spans="1:6" ht="18" customHeight="1" thickBot="1">
      <c r="A109" s="1146" t="s">
        <v>469</v>
      </c>
      <c r="B109" s="412" t="s">
        <v>587</v>
      </c>
      <c r="C109" s="413">
        <v>233189</v>
      </c>
      <c r="D109" s="414">
        <v>158347</v>
      </c>
      <c r="E109" s="415">
        <v>55216</v>
      </c>
      <c r="F109" s="452">
        <v>19626</v>
      </c>
    </row>
    <row r="110" spans="1:6" ht="18" customHeight="1" thickBot="1">
      <c r="A110" s="1146"/>
      <c r="B110" s="412" t="s">
        <v>590</v>
      </c>
      <c r="C110" s="413">
        <v>249975</v>
      </c>
      <c r="D110" s="414">
        <v>189336</v>
      </c>
      <c r="E110" s="415">
        <v>43510</v>
      </c>
      <c r="F110" s="452">
        <v>17129</v>
      </c>
    </row>
    <row r="111" spans="1:6" ht="18" customHeight="1" thickBot="1">
      <c r="A111" s="1146"/>
      <c r="B111" s="412" t="s">
        <v>594</v>
      </c>
      <c r="C111" s="413">
        <v>331819</v>
      </c>
      <c r="D111" s="414">
        <v>294191</v>
      </c>
      <c r="E111" s="415">
        <v>27570</v>
      </c>
      <c r="F111" s="452">
        <v>10058</v>
      </c>
    </row>
    <row r="112" spans="1:6" ht="18" customHeight="1" thickBot="1">
      <c r="A112" s="1146"/>
      <c r="B112" s="451" t="s">
        <v>599</v>
      </c>
      <c r="C112" s="413">
        <v>237792</v>
      </c>
      <c r="D112" s="414">
        <v>111619</v>
      </c>
      <c r="E112" s="415">
        <v>98535</v>
      </c>
      <c r="F112" s="452">
        <v>27638</v>
      </c>
    </row>
    <row r="113" spans="1:6" ht="18" customHeight="1" thickBot="1">
      <c r="A113" s="1146"/>
      <c r="B113" s="418" t="s">
        <v>600</v>
      </c>
      <c r="C113" s="413">
        <v>129292</v>
      </c>
      <c r="D113" s="414">
        <v>52239</v>
      </c>
      <c r="E113" s="415">
        <v>62928</v>
      </c>
      <c r="F113" s="452">
        <v>14125</v>
      </c>
    </row>
    <row r="114" spans="1:6" ht="18" customHeight="1" thickBot="1">
      <c r="A114" s="1146"/>
      <c r="B114" s="418" t="s">
        <v>591</v>
      </c>
      <c r="C114" s="413">
        <v>240766</v>
      </c>
      <c r="D114" s="414">
        <v>153759</v>
      </c>
      <c r="E114" s="415">
        <v>66717</v>
      </c>
      <c r="F114" s="452">
        <v>20290</v>
      </c>
    </row>
    <row r="115" spans="1:6" ht="18" customHeight="1" thickBot="1">
      <c r="A115" s="1146"/>
      <c r="B115" s="418" t="s">
        <v>592</v>
      </c>
      <c r="C115" s="413">
        <v>178195</v>
      </c>
      <c r="D115" s="414">
        <v>109835</v>
      </c>
      <c r="E115" s="415">
        <v>37677</v>
      </c>
      <c r="F115" s="452">
        <v>30683</v>
      </c>
    </row>
    <row r="116" spans="1:6" ht="18" customHeight="1" thickBot="1">
      <c r="A116" s="1146"/>
      <c r="B116" s="418" t="s">
        <v>595</v>
      </c>
      <c r="C116" s="413">
        <v>190543</v>
      </c>
      <c r="D116" s="414">
        <v>135774</v>
      </c>
      <c r="E116" s="415">
        <v>31493</v>
      </c>
      <c r="F116" s="452">
        <v>23276</v>
      </c>
    </row>
    <row r="117" spans="1:6" ht="18" customHeight="1" thickBot="1">
      <c r="A117" s="1146"/>
      <c r="B117" s="418" t="s">
        <v>596</v>
      </c>
      <c r="C117" s="413">
        <v>92251</v>
      </c>
      <c r="D117" s="414">
        <v>73462</v>
      </c>
      <c r="E117" s="415">
        <v>10072</v>
      </c>
      <c r="F117" s="452">
        <v>8717</v>
      </c>
    </row>
    <row r="118" spans="1:6" ht="18" customHeight="1" thickBot="1">
      <c r="A118" s="1146"/>
      <c r="B118" s="457" t="s">
        <v>602</v>
      </c>
      <c r="C118" s="413">
        <v>121261</v>
      </c>
      <c r="D118" s="414">
        <v>81388</v>
      </c>
      <c r="E118" s="415">
        <v>24379</v>
      </c>
      <c r="F118" s="452">
        <v>15494</v>
      </c>
    </row>
    <row r="119" spans="1:6" ht="18" customHeight="1" thickBot="1">
      <c r="A119" s="1146"/>
      <c r="B119" s="418" t="s">
        <v>603</v>
      </c>
      <c r="C119" s="413">
        <v>137650</v>
      </c>
      <c r="D119" s="414">
        <v>87481</v>
      </c>
      <c r="E119" s="415">
        <v>33053</v>
      </c>
      <c r="F119" s="452">
        <v>17116</v>
      </c>
    </row>
    <row r="120" spans="1:6" ht="18" customHeight="1" thickBot="1">
      <c r="A120" s="1146"/>
      <c r="B120" s="418" t="s">
        <v>605</v>
      </c>
      <c r="C120" s="413">
        <v>38269</v>
      </c>
      <c r="D120" s="414">
        <v>24732</v>
      </c>
      <c r="E120" s="415">
        <v>5610</v>
      </c>
      <c r="F120" s="452">
        <v>7927</v>
      </c>
    </row>
    <row r="121" spans="1:6" ht="18" customHeight="1" thickBot="1">
      <c r="A121" s="1146"/>
      <c r="B121" s="418" t="s">
        <v>606</v>
      </c>
      <c r="C121" s="413">
        <v>142330</v>
      </c>
      <c r="D121" s="414">
        <v>77747</v>
      </c>
      <c r="E121" s="415">
        <v>35461</v>
      </c>
      <c r="F121" s="452">
        <v>29122</v>
      </c>
    </row>
    <row r="122" spans="1:6" ht="18" customHeight="1" thickBot="1">
      <c r="A122" s="1146"/>
      <c r="B122" s="418" t="s">
        <v>604</v>
      </c>
      <c r="C122" s="413">
        <v>257587</v>
      </c>
      <c r="D122" s="414">
        <v>197891</v>
      </c>
      <c r="E122" s="415">
        <v>45569</v>
      </c>
      <c r="F122" s="452">
        <v>14127</v>
      </c>
    </row>
    <row r="123" spans="1:6" ht="18" customHeight="1" thickBot="1">
      <c r="A123" s="1146"/>
      <c r="B123" s="418" t="s">
        <v>610</v>
      </c>
      <c r="C123" s="413">
        <v>128649</v>
      </c>
      <c r="D123" s="414">
        <v>71511</v>
      </c>
      <c r="E123" s="415">
        <v>32607</v>
      </c>
      <c r="F123" s="452">
        <v>24531</v>
      </c>
    </row>
    <row r="124" spans="1:6" ht="18" customHeight="1" thickBot="1">
      <c r="A124" s="1146"/>
      <c r="B124" s="418" t="s">
        <v>609</v>
      </c>
      <c r="C124" s="413">
        <v>47090</v>
      </c>
      <c r="D124" s="414">
        <v>43250</v>
      </c>
      <c r="E124" s="415">
        <v>0</v>
      </c>
      <c r="F124" s="452">
        <v>3840</v>
      </c>
    </row>
    <row r="125" spans="1:6" ht="18" customHeight="1" thickBot="1">
      <c r="A125" s="1146"/>
      <c r="B125" s="418" t="s">
        <v>607</v>
      </c>
      <c r="C125" s="413">
        <v>158981</v>
      </c>
      <c r="D125" s="414">
        <v>143009</v>
      </c>
      <c r="E125" s="415">
        <v>6269</v>
      </c>
      <c r="F125" s="452">
        <v>9703</v>
      </c>
    </row>
    <row r="126" spans="1:6" ht="18" customHeight="1" thickBot="1">
      <c r="A126" s="1146"/>
      <c r="B126" s="418" t="s">
        <v>608</v>
      </c>
      <c r="C126" s="413">
        <v>102492</v>
      </c>
      <c r="D126" s="414">
        <v>89643</v>
      </c>
      <c r="E126" s="415">
        <v>938</v>
      </c>
      <c r="F126" s="452">
        <v>11911</v>
      </c>
    </row>
    <row r="127" spans="1:6" ht="18" customHeight="1" thickBot="1">
      <c r="A127" s="1146"/>
      <c r="B127" s="418" t="s">
        <v>611</v>
      </c>
      <c r="C127" s="413">
        <v>316316</v>
      </c>
      <c r="D127" s="414">
        <v>115246</v>
      </c>
      <c r="E127" s="415">
        <v>184741</v>
      </c>
      <c r="F127" s="452">
        <v>16329</v>
      </c>
    </row>
    <row r="128" spans="1:6" ht="18" customHeight="1" thickBot="1">
      <c r="A128" s="1147"/>
      <c r="B128" s="418" t="s">
        <v>612</v>
      </c>
      <c r="C128" s="413">
        <v>505744</v>
      </c>
      <c r="D128" s="414">
        <v>312716</v>
      </c>
      <c r="E128" s="415">
        <v>169249</v>
      </c>
      <c r="F128" s="452">
        <v>23779</v>
      </c>
    </row>
    <row r="129" spans="1:6" ht="18" customHeight="1" thickBot="1">
      <c r="A129" s="1145" t="s">
        <v>123</v>
      </c>
      <c r="B129" s="418" t="s">
        <v>613</v>
      </c>
      <c r="C129" s="413">
        <v>243695</v>
      </c>
      <c r="D129" s="414">
        <v>157833</v>
      </c>
      <c r="E129" s="415">
        <v>85862</v>
      </c>
      <c r="F129" s="452">
        <v>0</v>
      </c>
    </row>
    <row r="130" spans="1:6" ht="18" customHeight="1" thickBot="1">
      <c r="A130" s="1146"/>
      <c r="B130" s="419" t="s">
        <v>614</v>
      </c>
      <c r="C130" s="413">
        <v>189532</v>
      </c>
      <c r="D130" s="414">
        <v>138906</v>
      </c>
      <c r="E130" s="415">
        <v>34094</v>
      </c>
      <c r="F130" s="452">
        <v>16532</v>
      </c>
    </row>
    <row r="131" spans="1:6" ht="18" customHeight="1" thickBot="1">
      <c r="A131" s="1146"/>
      <c r="B131" s="418" t="s">
        <v>615</v>
      </c>
      <c r="C131" s="413">
        <v>259517</v>
      </c>
      <c r="D131" s="414">
        <v>176925</v>
      </c>
      <c r="E131" s="415">
        <v>66791</v>
      </c>
      <c r="F131" s="452">
        <v>15801</v>
      </c>
    </row>
    <row r="132" spans="1:6" ht="18" customHeight="1" thickBot="1">
      <c r="A132" s="1146"/>
      <c r="B132" s="418" t="s">
        <v>616</v>
      </c>
      <c r="C132" s="413">
        <v>145244</v>
      </c>
      <c r="D132" s="414">
        <v>132565</v>
      </c>
      <c r="E132" s="415">
        <v>922</v>
      </c>
      <c r="F132" s="452">
        <v>11757</v>
      </c>
    </row>
    <row r="133" spans="1:6" ht="18" customHeight="1" thickBot="1">
      <c r="A133" s="1146"/>
      <c r="B133" s="418" t="s">
        <v>617</v>
      </c>
      <c r="C133" s="413">
        <v>271386</v>
      </c>
      <c r="D133" s="414">
        <v>197704</v>
      </c>
      <c r="E133" s="415">
        <v>60166</v>
      </c>
      <c r="F133" s="452">
        <v>13516</v>
      </c>
    </row>
    <row r="134" spans="1:6" ht="18" customHeight="1" thickBot="1">
      <c r="A134" s="1147"/>
      <c r="B134" s="419" t="s">
        <v>618</v>
      </c>
      <c r="C134" s="413">
        <v>140257</v>
      </c>
      <c r="D134" s="414">
        <v>124449</v>
      </c>
      <c r="E134" s="415">
        <v>9520</v>
      </c>
      <c r="F134" s="452">
        <v>6288</v>
      </c>
    </row>
    <row r="135" spans="1:6" ht="18" customHeight="1" thickBot="1">
      <c r="A135" s="1145" t="s">
        <v>31</v>
      </c>
      <c r="B135" s="418" t="s">
        <v>619</v>
      </c>
      <c r="C135" s="413">
        <v>269592</v>
      </c>
      <c r="D135" s="414">
        <v>211246</v>
      </c>
      <c r="E135" s="415">
        <v>48464</v>
      </c>
      <c r="F135" s="452">
        <v>9882</v>
      </c>
    </row>
    <row r="136" spans="1:6" ht="18" customHeight="1" thickBot="1">
      <c r="A136" s="1146"/>
      <c r="B136" s="451" t="s">
        <v>620</v>
      </c>
      <c r="C136" s="413">
        <v>129999</v>
      </c>
      <c r="D136" s="414">
        <v>118114</v>
      </c>
      <c r="E136" s="415">
        <v>1068</v>
      </c>
      <c r="F136" s="452">
        <v>10817</v>
      </c>
    </row>
    <row r="137" spans="1:6" ht="18" customHeight="1" thickBot="1">
      <c r="A137" s="1146"/>
      <c r="B137" s="412" t="s">
        <v>621</v>
      </c>
      <c r="C137" s="413">
        <v>89612</v>
      </c>
      <c r="D137" s="414">
        <v>74871</v>
      </c>
      <c r="E137" s="415">
        <v>1631</v>
      </c>
      <c r="F137" s="452">
        <v>13110</v>
      </c>
    </row>
    <row r="138" spans="1:6" ht="18" customHeight="1" thickBot="1">
      <c r="A138" s="1146"/>
      <c r="B138" s="412" t="s">
        <v>622</v>
      </c>
      <c r="C138" s="413">
        <v>79890</v>
      </c>
      <c r="D138" s="414">
        <v>65093</v>
      </c>
      <c r="E138" s="415">
        <v>10424</v>
      </c>
      <c r="F138" s="452">
        <v>4373</v>
      </c>
    </row>
    <row r="139" spans="1:6" ht="18" customHeight="1" thickBot="1">
      <c r="A139" s="1147"/>
      <c r="B139" s="412" t="s">
        <v>623</v>
      </c>
      <c r="C139" s="413">
        <v>43496</v>
      </c>
      <c r="D139" s="414">
        <v>43496</v>
      </c>
      <c r="E139" s="415">
        <v>0</v>
      </c>
      <c r="F139" s="452">
        <v>0</v>
      </c>
    </row>
    <row r="140" spans="1:6" ht="18" customHeight="1" thickBot="1">
      <c r="A140" s="1145" t="s">
        <v>471</v>
      </c>
      <c r="B140" s="412" t="s">
        <v>624</v>
      </c>
      <c r="C140" s="413">
        <v>307018</v>
      </c>
      <c r="D140" s="414">
        <v>121679</v>
      </c>
      <c r="E140" s="415">
        <v>159818</v>
      </c>
      <c r="F140" s="452">
        <v>25521</v>
      </c>
    </row>
    <row r="141" spans="1:6" ht="18" customHeight="1" thickBot="1">
      <c r="A141" s="1146"/>
      <c r="B141" s="412" t="s">
        <v>625</v>
      </c>
      <c r="C141" s="413">
        <v>258681</v>
      </c>
      <c r="D141" s="414">
        <v>196472</v>
      </c>
      <c r="E141" s="415">
        <v>56121</v>
      </c>
      <c r="F141" s="452">
        <v>6088</v>
      </c>
    </row>
    <row r="142" spans="1:6" ht="18" customHeight="1" thickBot="1">
      <c r="A142" s="1146"/>
      <c r="B142" s="412" t="s">
        <v>626</v>
      </c>
      <c r="C142" s="413">
        <v>372077</v>
      </c>
      <c r="D142" s="414">
        <v>178972</v>
      </c>
      <c r="E142" s="415">
        <v>193105</v>
      </c>
      <c r="F142" s="452">
        <v>0</v>
      </c>
    </row>
    <row r="143" spans="1:6" ht="18" customHeight="1" thickBot="1">
      <c r="A143" s="1146"/>
      <c r="B143" s="451" t="s">
        <v>627</v>
      </c>
      <c r="C143" s="413">
        <v>231995</v>
      </c>
      <c r="D143" s="414">
        <v>157335</v>
      </c>
      <c r="E143" s="415">
        <v>61851</v>
      </c>
      <c r="F143" s="452">
        <v>12809</v>
      </c>
    </row>
    <row r="144" spans="1:6" ht="18" customHeight="1" thickBot="1">
      <c r="A144" s="1146"/>
      <c r="B144" s="451" t="s">
        <v>628</v>
      </c>
      <c r="C144" s="413">
        <v>116198</v>
      </c>
      <c r="D144" s="414">
        <v>80203</v>
      </c>
      <c r="E144" s="415">
        <v>27853</v>
      </c>
      <c r="F144" s="452">
        <v>8142</v>
      </c>
    </row>
    <row r="145" spans="1:6" ht="18" customHeight="1" thickBot="1">
      <c r="A145" s="1146"/>
      <c r="B145" s="412" t="s">
        <v>629</v>
      </c>
      <c r="C145" s="413">
        <v>141854</v>
      </c>
      <c r="D145" s="414">
        <v>119278</v>
      </c>
      <c r="E145" s="415">
        <v>18396</v>
      </c>
      <c r="F145" s="452">
        <v>4180</v>
      </c>
    </row>
    <row r="146" spans="1:6" ht="18" customHeight="1" thickBot="1">
      <c r="A146" s="1146"/>
      <c r="B146" s="412" t="s">
        <v>630</v>
      </c>
      <c r="C146" s="413">
        <v>282743</v>
      </c>
      <c r="D146" s="414">
        <v>182991</v>
      </c>
      <c r="E146" s="415">
        <v>69942</v>
      </c>
      <c r="F146" s="452">
        <v>29810</v>
      </c>
    </row>
    <row r="147" spans="1:6" ht="18" customHeight="1" thickBot="1">
      <c r="A147" s="1146"/>
      <c r="B147" s="451" t="s">
        <v>631</v>
      </c>
      <c r="C147" s="413">
        <v>116090</v>
      </c>
      <c r="D147" s="414">
        <v>105728</v>
      </c>
      <c r="E147" s="415">
        <v>3793</v>
      </c>
      <c r="F147" s="452">
        <v>6569</v>
      </c>
    </row>
    <row r="148" spans="1:6" ht="18" customHeight="1" thickBot="1">
      <c r="A148" s="1146"/>
      <c r="B148" s="451" t="s">
        <v>632</v>
      </c>
      <c r="C148" s="413">
        <v>143538</v>
      </c>
      <c r="D148" s="414">
        <v>99336</v>
      </c>
      <c r="E148" s="415">
        <v>35540</v>
      </c>
      <c r="F148" s="452">
        <v>8662</v>
      </c>
    </row>
    <row r="149" spans="1:6" ht="18" customHeight="1" thickBot="1">
      <c r="A149" s="1146"/>
      <c r="B149" s="412" t="s">
        <v>633</v>
      </c>
      <c r="C149" s="413">
        <v>84505</v>
      </c>
      <c r="D149" s="414">
        <v>73218</v>
      </c>
      <c r="E149" s="415">
        <v>2309</v>
      </c>
      <c r="F149" s="452">
        <v>8978</v>
      </c>
    </row>
    <row r="150" spans="1:6" ht="18" customHeight="1" thickBot="1">
      <c r="A150" s="1146"/>
      <c r="B150" s="412" t="s">
        <v>634</v>
      </c>
      <c r="C150" s="413">
        <v>114111</v>
      </c>
      <c r="D150" s="414">
        <v>94020</v>
      </c>
      <c r="E150" s="415">
        <v>20091</v>
      </c>
      <c r="F150" s="452">
        <v>0</v>
      </c>
    </row>
    <row r="151" spans="1:6" ht="18" customHeight="1" thickBot="1">
      <c r="A151" s="1146"/>
      <c r="B151" s="451" t="s">
        <v>635</v>
      </c>
      <c r="C151" s="413">
        <v>68286</v>
      </c>
      <c r="D151" s="414">
        <v>63007</v>
      </c>
      <c r="E151" s="415">
        <v>5201</v>
      </c>
      <c r="F151" s="452">
        <v>78</v>
      </c>
    </row>
    <row r="152" spans="1:6" ht="18" customHeight="1" thickBot="1">
      <c r="A152" s="1146"/>
      <c r="B152" s="451" t="s">
        <v>636</v>
      </c>
      <c r="C152" s="413">
        <v>63100</v>
      </c>
      <c r="D152" s="414">
        <v>55963</v>
      </c>
      <c r="E152" s="415">
        <v>398</v>
      </c>
      <c r="F152" s="452">
        <v>6739</v>
      </c>
    </row>
    <row r="153" spans="1:6" ht="18" customHeight="1" thickBot="1">
      <c r="A153" s="1146"/>
      <c r="B153" s="412" t="s">
        <v>637</v>
      </c>
      <c r="C153" s="413">
        <v>95254</v>
      </c>
      <c r="D153" s="414">
        <v>92389</v>
      </c>
      <c r="E153" s="415">
        <v>2137</v>
      </c>
      <c r="F153" s="452">
        <v>728</v>
      </c>
    </row>
    <row r="154" spans="1:6" ht="18" customHeight="1" thickBot="1">
      <c r="A154" s="1146"/>
      <c r="B154" s="412" t="s">
        <v>638</v>
      </c>
      <c r="C154" s="413">
        <v>178024</v>
      </c>
      <c r="D154" s="414">
        <v>117280</v>
      </c>
      <c r="E154" s="415">
        <v>42623</v>
      </c>
      <c r="F154" s="452">
        <v>18121</v>
      </c>
    </row>
    <row r="155" spans="1:6" ht="18" customHeight="1" thickBot="1">
      <c r="A155" s="1146"/>
      <c r="B155" s="412" t="s">
        <v>639</v>
      </c>
      <c r="C155" s="413">
        <v>126138</v>
      </c>
      <c r="D155" s="414">
        <v>95083</v>
      </c>
      <c r="E155" s="415">
        <v>18225</v>
      </c>
      <c r="F155" s="452">
        <v>12830</v>
      </c>
    </row>
    <row r="156" spans="1:6" ht="18" customHeight="1" thickBot="1">
      <c r="A156" s="1146"/>
      <c r="B156" s="412" t="s">
        <v>640</v>
      </c>
      <c r="C156" s="413">
        <v>125017</v>
      </c>
      <c r="D156" s="414">
        <v>112135</v>
      </c>
      <c r="E156" s="415">
        <v>8173</v>
      </c>
      <c r="F156" s="452">
        <v>4709</v>
      </c>
    </row>
    <row r="157" spans="1:6" ht="18" customHeight="1" thickBot="1">
      <c r="A157" s="1146"/>
      <c r="B157" s="412" t="s">
        <v>898</v>
      </c>
      <c r="C157" s="413">
        <v>110294</v>
      </c>
      <c r="D157" s="414">
        <v>75921</v>
      </c>
      <c r="E157" s="415">
        <v>29527</v>
      </c>
      <c r="F157" s="452">
        <v>4846</v>
      </c>
    </row>
    <row r="158" spans="1:6" ht="18" customHeight="1" thickBot="1">
      <c r="A158" s="1146" t="s">
        <v>30</v>
      </c>
      <c r="B158" s="412" t="s">
        <v>642</v>
      </c>
      <c r="C158" s="413">
        <v>78910</v>
      </c>
      <c r="D158" s="414">
        <v>73208</v>
      </c>
      <c r="E158" s="415">
        <v>0</v>
      </c>
      <c r="F158" s="452">
        <v>5702</v>
      </c>
    </row>
    <row r="159" spans="1:6" ht="18" customHeight="1" thickBot="1">
      <c r="A159" s="1146"/>
      <c r="B159" s="412" t="s">
        <v>643</v>
      </c>
      <c r="C159" s="413">
        <v>87132</v>
      </c>
      <c r="D159" s="414">
        <v>85332</v>
      </c>
      <c r="E159" s="415">
        <v>19</v>
      </c>
      <c r="F159" s="452">
        <v>1781</v>
      </c>
    </row>
    <row r="160" spans="1:6" ht="18" customHeight="1" thickBot="1">
      <c r="A160" s="1147"/>
      <c r="B160" s="412" t="s">
        <v>644</v>
      </c>
      <c r="C160" s="413">
        <v>34533</v>
      </c>
      <c r="D160" s="414">
        <v>32995</v>
      </c>
      <c r="E160" s="415">
        <v>0</v>
      </c>
      <c r="F160" s="452">
        <v>1538</v>
      </c>
    </row>
    <row r="161" spans="1:6" ht="18.75" customHeight="1" thickBot="1">
      <c r="A161" s="1145" t="s">
        <v>29</v>
      </c>
      <c r="B161" s="412" t="s">
        <v>645</v>
      </c>
      <c r="C161" s="413">
        <v>370208</v>
      </c>
      <c r="D161" s="414">
        <v>274616</v>
      </c>
      <c r="E161" s="415">
        <v>75132</v>
      </c>
      <c r="F161" s="452">
        <v>20460</v>
      </c>
    </row>
    <row r="162" spans="1:6" ht="18.75" customHeight="1" thickBot="1">
      <c r="A162" s="1146"/>
      <c r="B162" s="412" t="s">
        <v>646</v>
      </c>
      <c r="C162" s="413">
        <v>163372</v>
      </c>
      <c r="D162" s="414">
        <v>121053</v>
      </c>
      <c r="E162" s="415">
        <v>28586</v>
      </c>
      <c r="F162" s="452">
        <v>13733</v>
      </c>
    </row>
    <row r="163" spans="1:6" ht="18.75" customHeight="1" thickBot="1">
      <c r="A163" s="1146"/>
      <c r="B163" s="412" t="s">
        <v>647</v>
      </c>
      <c r="C163" s="413">
        <v>247483</v>
      </c>
      <c r="D163" s="414">
        <v>204949</v>
      </c>
      <c r="E163" s="415">
        <v>16999</v>
      </c>
      <c r="F163" s="452">
        <v>25535</v>
      </c>
    </row>
    <row r="164" spans="1:6" ht="18.75" customHeight="1" thickBot="1">
      <c r="A164" s="1147"/>
      <c r="B164" s="412" t="s">
        <v>648</v>
      </c>
      <c r="C164" s="413">
        <v>63576</v>
      </c>
      <c r="D164" s="414">
        <v>53195</v>
      </c>
      <c r="E164" s="415">
        <v>94</v>
      </c>
      <c r="F164" s="452">
        <v>10287</v>
      </c>
    </row>
    <row r="165" spans="1:6" ht="18.75" customHeight="1" thickBot="1">
      <c r="A165" s="1145" t="s">
        <v>17</v>
      </c>
      <c r="B165" s="412" t="s">
        <v>649</v>
      </c>
      <c r="C165" s="413">
        <v>111431</v>
      </c>
      <c r="D165" s="414">
        <v>93845</v>
      </c>
      <c r="E165" s="415">
        <v>17586</v>
      </c>
      <c r="F165" s="452">
        <v>0</v>
      </c>
    </row>
    <row r="166" spans="1:6" ht="18.75" customHeight="1" thickBot="1">
      <c r="A166" s="1146"/>
      <c r="B166" s="451" t="s">
        <v>650</v>
      </c>
      <c r="C166" s="413">
        <v>260970</v>
      </c>
      <c r="D166" s="414">
        <v>241545</v>
      </c>
      <c r="E166" s="415">
        <v>16373</v>
      </c>
      <c r="F166" s="452">
        <v>3052</v>
      </c>
    </row>
    <row r="167" spans="1:6" ht="18.75" customHeight="1" thickBot="1">
      <c r="A167" s="1146"/>
      <c r="B167" s="451" t="s">
        <v>651</v>
      </c>
      <c r="C167" s="413">
        <v>189274</v>
      </c>
      <c r="D167" s="414">
        <v>173690</v>
      </c>
      <c r="E167" s="415">
        <v>9873</v>
      </c>
      <c r="F167" s="452">
        <v>5711</v>
      </c>
    </row>
    <row r="168" spans="1:6" ht="18.75" customHeight="1" thickBot="1">
      <c r="A168" s="1146"/>
      <c r="B168" s="451" t="s">
        <v>652</v>
      </c>
      <c r="C168" s="413">
        <v>410533</v>
      </c>
      <c r="D168" s="414">
        <v>333915</v>
      </c>
      <c r="E168" s="415">
        <v>76618</v>
      </c>
      <c r="F168" s="452">
        <v>0</v>
      </c>
    </row>
    <row r="169" spans="1:6" ht="18.75" customHeight="1" thickBot="1">
      <c r="A169" s="1146"/>
      <c r="B169" s="451" t="s">
        <v>653</v>
      </c>
      <c r="C169" s="413">
        <v>405307</v>
      </c>
      <c r="D169" s="414">
        <v>306968</v>
      </c>
      <c r="E169" s="415">
        <v>98339</v>
      </c>
      <c r="F169" s="452">
        <v>0</v>
      </c>
    </row>
    <row r="170" spans="1:6" ht="18.75" customHeight="1" thickBot="1">
      <c r="A170" s="1146"/>
      <c r="B170" s="451" t="s">
        <v>654</v>
      </c>
      <c r="C170" s="413">
        <v>310614</v>
      </c>
      <c r="D170" s="414">
        <v>263547</v>
      </c>
      <c r="E170" s="415">
        <v>32908</v>
      </c>
      <c r="F170" s="452">
        <v>14159</v>
      </c>
    </row>
    <row r="171" spans="1:6" ht="18.75" customHeight="1" thickBot="1">
      <c r="A171" s="1146"/>
      <c r="B171" s="451" t="s">
        <v>899</v>
      </c>
      <c r="C171" s="413">
        <v>120710</v>
      </c>
      <c r="D171" s="414">
        <v>97677</v>
      </c>
      <c r="E171" s="415">
        <v>23033</v>
      </c>
      <c r="F171" s="452">
        <v>0</v>
      </c>
    </row>
    <row r="172" spans="1:6" ht="18.75" customHeight="1" thickBot="1">
      <c r="A172" s="1146"/>
      <c r="B172" s="451" t="s">
        <v>656</v>
      </c>
      <c r="C172" s="413">
        <v>89533</v>
      </c>
      <c r="D172" s="414">
        <v>70991</v>
      </c>
      <c r="E172" s="415">
        <v>11802</v>
      </c>
      <c r="F172" s="452">
        <v>6740</v>
      </c>
    </row>
    <row r="173" spans="1:6" ht="18.75" customHeight="1" thickBot="1">
      <c r="A173" s="1146"/>
      <c r="B173" s="456" t="s">
        <v>657</v>
      </c>
      <c r="C173" s="413">
        <v>175298</v>
      </c>
      <c r="D173" s="414">
        <v>168131</v>
      </c>
      <c r="E173" s="415">
        <v>903</v>
      </c>
      <c r="F173" s="452">
        <v>6264</v>
      </c>
    </row>
    <row r="174" spans="1:6" ht="18.75" customHeight="1" thickBot="1">
      <c r="A174" s="1146"/>
      <c r="B174" s="451" t="s">
        <v>658</v>
      </c>
      <c r="C174" s="413">
        <v>221766</v>
      </c>
      <c r="D174" s="414">
        <v>185689</v>
      </c>
      <c r="E174" s="415">
        <v>30166</v>
      </c>
      <c r="F174" s="452">
        <v>5911</v>
      </c>
    </row>
    <row r="175" spans="1:6" ht="18.75" customHeight="1" thickBot="1">
      <c r="A175" s="1146"/>
      <c r="B175" s="451" t="s">
        <v>659</v>
      </c>
      <c r="C175" s="413">
        <v>31920</v>
      </c>
      <c r="D175" s="414">
        <v>31920</v>
      </c>
      <c r="E175" s="415">
        <v>0</v>
      </c>
      <c r="F175" s="452">
        <v>0</v>
      </c>
    </row>
    <row r="176" spans="1:6" ht="18.75" customHeight="1" thickBot="1">
      <c r="A176" s="1146"/>
      <c r="B176" s="451" t="s">
        <v>660</v>
      </c>
      <c r="C176" s="413">
        <v>316564</v>
      </c>
      <c r="D176" s="414">
        <v>250221</v>
      </c>
      <c r="E176" s="415">
        <v>49964</v>
      </c>
      <c r="F176" s="452">
        <v>16379</v>
      </c>
    </row>
    <row r="177" spans="1:6" ht="18.75" customHeight="1" thickBot="1">
      <c r="A177" s="1146"/>
      <c r="B177" s="451" t="s">
        <v>661</v>
      </c>
      <c r="C177" s="413">
        <v>230173</v>
      </c>
      <c r="D177" s="414">
        <v>220606</v>
      </c>
      <c r="E177" s="415">
        <v>8271</v>
      </c>
      <c r="F177" s="452">
        <v>1296</v>
      </c>
    </row>
    <row r="178" spans="1:6" ht="18.75" customHeight="1" thickBot="1">
      <c r="A178" s="1146"/>
      <c r="B178" s="451" t="s">
        <v>662</v>
      </c>
      <c r="C178" s="413">
        <v>256557</v>
      </c>
      <c r="D178" s="414">
        <v>233620</v>
      </c>
      <c r="E178" s="415">
        <v>22937</v>
      </c>
      <c r="F178" s="452">
        <v>0</v>
      </c>
    </row>
    <row r="179" spans="1:6" ht="18.75" customHeight="1" thickBot="1">
      <c r="A179" s="1146"/>
      <c r="B179" s="457" t="s">
        <v>663</v>
      </c>
      <c r="C179" s="413">
        <v>245308</v>
      </c>
      <c r="D179" s="414">
        <v>241885</v>
      </c>
      <c r="E179" s="415">
        <v>1650</v>
      </c>
      <c r="F179" s="452">
        <v>1773</v>
      </c>
    </row>
    <row r="180" spans="1:6" ht="18.75" customHeight="1" thickBot="1">
      <c r="A180" s="1146"/>
      <c r="B180" s="457" t="s">
        <v>664</v>
      </c>
      <c r="C180" s="413">
        <v>172741</v>
      </c>
      <c r="D180" s="414">
        <v>169383</v>
      </c>
      <c r="E180" s="415">
        <v>1453</v>
      </c>
      <c r="F180" s="452">
        <v>1905</v>
      </c>
    </row>
    <row r="181" spans="1:6" ht="18.75" customHeight="1" thickBot="1">
      <c r="A181" s="1146"/>
      <c r="B181" s="457" t="s">
        <v>665</v>
      </c>
      <c r="C181" s="413">
        <v>108696</v>
      </c>
      <c r="D181" s="414">
        <v>98466</v>
      </c>
      <c r="E181" s="415">
        <v>8187</v>
      </c>
      <c r="F181" s="452">
        <v>2043</v>
      </c>
    </row>
    <row r="182" spans="1:6" ht="18.75" customHeight="1" thickBot="1">
      <c r="A182" s="1146"/>
      <c r="B182" s="457" t="s">
        <v>666</v>
      </c>
      <c r="C182" s="413">
        <v>102537</v>
      </c>
      <c r="D182" s="414">
        <v>88014</v>
      </c>
      <c r="E182" s="415">
        <v>10206</v>
      </c>
      <c r="F182" s="452">
        <v>4317</v>
      </c>
    </row>
    <row r="183" spans="1:6" ht="18.75" customHeight="1" thickBot="1">
      <c r="A183" s="1146"/>
      <c r="B183" s="457" t="s">
        <v>667</v>
      </c>
      <c r="C183" s="413">
        <v>137605</v>
      </c>
      <c r="D183" s="414">
        <v>84467</v>
      </c>
      <c r="E183" s="415">
        <v>49577</v>
      </c>
      <c r="F183" s="452">
        <v>3561</v>
      </c>
    </row>
    <row r="184" spans="1:6" ht="18.75" customHeight="1" thickBot="1">
      <c r="A184" s="1146"/>
      <c r="B184" s="457" t="s">
        <v>668</v>
      </c>
      <c r="C184" s="413">
        <v>175062</v>
      </c>
      <c r="D184" s="414">
        <v>142344</v>
      </c>
      <c r="E184" s="415">
        <v>24944</v>
      </c>
      <c r="F184" s="452">
        <v>7774</v>
      </c>
    </row>
    <row r="185" spans="1:6" ht="18.75" customHeight="1" thickBot="1">
      <c r="A185" s="1146"/>
      <c r="B185" s="457" t="s">
        <v>670</v>
      </c>
      <c r="C185" s="413">
        <v>135258</v>
      </c>
      <c r="D185" s="414">
        <v>101041</v>
      </c>
      <c r="E185" s="415">
        <v>29639</v>
      </c>
      <c r="F185" s="452">
        <v>4578</v>
      </c>
    </row>
    <row r="186" spans="1:6" ht="18.75" customHeight="1" thickBot="1">
      <c r="A186" s="1146"/>
      <c r="B186" s="457" t="s">
        <v>671</v>
      </c>
      <c r="C186" s="413">
        <v>126429</v>
      </c>
      <c r="D186" s="414">
        <v>78624</v>
      </c>
      <c r="E186" s="415">
        <v>30302</v>
      </c>
      <c r="F186" s="452">
        <v>17503</v>
      </c>
    </row>
    <row r="187" spans="1:6" ht="18.75" customHeight="1" thickBot="1">
      <c r="A187" s="1146"/>
      <c r="B187" s="457" t="s">
        <v>669</v>
      </c>
      <c r="C187" s="413">
        <v>90971</v>
      </c>
      <c r="D187" s="414">
        <v>61365</v>
      </c>
      <c r="E187" s="415">
        <v>20260</v>
      </c>
      <c r="F187" s="452">
        <v>9346</v>
      </c>
    </row>
    <row r="188" spans="1:6" ht="18.75" customHeight="1" thickBot="1">
      <c r="A188" s="1146"/>
      <c r="B188" s="457" t="s">
        <v>672</v>
      </c>
      <c r="C188" s="413">
        <v>262304</v>
      </c>
      <c r="D188" s="414">
        <v>249693</v>
      </c>
      <c r="E188" s="415">
        <v>3414</v>
      </c>
      <c r="F188" s="452">
        <v>9197</v>
      </c>
    </row>
    <row r="189" spans="1:6" ht="18.75" customHeight="1" thickBot="1">
      <c r="A189" s="1146"/>
      <c r="B189" s="451" t="s">
        <v>673</v>
      </c>
      <c r="C189" s="413">
        <v>259599</v>
      </c>
      <c r="D189" s="414">
        <v>253612</v>
      </c>
      <c r="E189" s="415">
        <v>305</v>
      </c>
      <c r="F189" s="452">
        <v>5682</v>
      </c>
    </row>
    <row r="190" spans="1:6" ht="18.75" customHeight="1" thickBot="1">
      <c r="A190" s="1146"/>
      <c r="B190" s="451" t="s">
        <v>674</v>
      </c>
      <c r="C190" s="413">
        <v>122700</v>
      </c>
      <c r="D190" s="414">
        <v>104578</v>
      </c>
      <c r="E190" s="415">
        <v>15700</v>
      </c>
      <c r="F190" s="452">
        <v>2422</v>
      </c>
    </row>
    <row r="191" spans="1:6" ht="18.75" customHeight="1" thickBot="1">
      <c r="A191" s="1146"/>
      <c r="B191" s="451" t="s">
        <v>675</v>
      </c>
      <c r="C191" s="413">
        <v>57296</v>
      </c>
      <c r="D191" s="414">
        <v>57296</v>
      </c>
      <c r="E191" s="415">
        <v>0</v>
      </c>
      <c r="F191" s="452">
        <v>0</v>
      </c>
    </row>
    <row r="192" spans="1:6" ht="18.75" customHeight="1" thickBot="1">
      <c r="A192" s="1146"/>
      <c r="B192" s="451" t="s">
        <v>676</v>
      </c>
      <c r="C192" s="413">
        <v>761</v>
      </c>
      <c r="D192" s="414">
        <v>761</v>
      </c>
      <c r="E192" s="415">
        <v>0</v>
      </c>
      <c r="F192" s="452">
        <v>0</v>
      </c>
    </row>
    <row r="193" spans="1:6" ht="18.75" customHeight="1" thickBot="1">
      <c r="A193" s="1146"/>
      <c r="B193" s="451" t="s">
        <v>677</v>
      </c>
      <c r="C193" s="413">
        <v>136243</v>
      </c>
      <c r="D193" s="414">
        <v>131087</v>
      </c>
      <c r="E193" s="415">
        <v>917</v>
      </c>
      <c r="F193" s="452">
        <v>4239</v>
      </c>
    </row>
    <row r="194" spans="1:6" ht="18.75" customHeight="1" thickBot="1">
      <c r="A194" s="1146"/>
      <c r="B194" s="451" t="s">
        <v>678</v>
      </c>
      <c r="C194" s="413">
        <v>246377</v>
      </c>
      <c r="D194" s="414">
        <v>232301</v>
      </c>
      <c r="E194" s="415">
        <v>4204</v>
      </c>
      <c r="F194" s="452">
        <v>9872</v>
      </c>
    </row>
    <row r="195" spans="1:6" ht="18.75" customHeight="1" thickBot="1">
      <c r="A195" s="1147"/>
      <c r="B195" s="451" t="s">
        <v>679</v>
      </c>
      <c r="C195" s="413">
        <v>207453</v>
      </c>
      <c r="D195" s="414">
        <v>172921</v>
      </c>
      <c r="E195" s="415">
        <v>20353</v>
      </c>
      <c r="F195" s="452">
        <v>14179</v>
      </c>
    </row>
    <row r="196" spans="1:6" ht="18.75" customHeight="1" thickBot="1">
      <c r="A196" s="1145" t="s">
        <v>18</v>
      </c>
      <c r="B196" s="451" t="s">
        <v>680</v>
      </c>
      <c r="C196" s="413">
        <v>373994</v>
      </c>
      <c r="D196" s="414">
        <v>302083</v>
      </c>
      <c r="E196" s="415">
        <v>54080</v>
      </c>
      <c r="F196" s="452">
        <v>17831</v>
      </c>
    </row>
    <row r="197" spans="1:6" ht="18.75" customHeight="1" thickBot="1">
      <c r="A197" s="1146"/>
      <c r="B197" s="451" t="s">
        <v>681</v>
      </c>
      <c r="C197" s="413">
        <v>222763</v>
      </c>
      <c r="D197" s="414">
        <v>170496</v>
      </c>
      <c r="E197" s="415">
        <v>50497</v>
      </c>
      <c r="F197" s="452">
        <v>1770</v>
      </c>
    </row>
    <row r="198" spans="1:6" ht="18.75" customHeight="1" thickBot="1">
      <c r="A198" s="1146"/>
      <c r="B198" s="451" t="s">
        <v>682</v>
      </c>
      <c r="C198" s="413">
        <v>138771</v>
      </c>
      <c r="D198" s="414">
        <v>108441</v>
      </c>
      <c r="E198" s="415">
        <v>16552</v>
      </c>
      <c r="F198" s="452">
        <v>13778</v>
      </c>
    </row>
    <row r="199" spans="1:6" ht="18.75" customHeight="1" thickBot="1">
      <c r="A199" s="1146"/>
      <c r="B199" s="451" t="s">
        <v>683</v>
      </c>
      <c r="C199" s="413">
        <v>77590</v>
      </c>
      <c r="D199" s="414">
        <v>53783</v>
      </c>
      <c r="E199" s="415">
        <v>13070</v>
      </c>
      <c r="F199" s="452">
        <v>10737</v>
      </c>
    </row>
    <row r="200" spans="1:6" ht="18.75" customHeight="1" thickBot="1">
      <c r="A200" s="1146"/>
      <c r="B200" s="451" t="s">
        <v>684</v>
      </c>
      <c r="C200" s="413">
        <v>74510</v>
      </c>
      <c r="D200" s="414">
        <v>63705</v>
      </c>
      <c r="E200" s="415">
        <v>1552</v>
      </c>
      <c r="F200" s="452">
        <v>9253</v>
      </c>
    </row>
    <row r="201" spans="1:6" ht="18.75" customHeight="1" thickBot="1">
      <c r="A201" s="1146"/>
      <c r="B201" s="451" t="s">
        <v>685</v>
      </c>
      <c r="C201" s="413">
        <v>56664</v>
      </c>
      <c r="D201" s="414">
        <v>55789</v>
      </c>
      <c r="E201" s="415">
        <v>0</v>
      </c>
      <c r="F201" s="452">
        <v>875</v>
      </c>
    </row>
    <row r="202" spans="1:6" ht="18.75" customHeight="1" thickBot="1">
      <c r="A202" s="1147"/>
      <c r="B202" s="451" t="s">
        <v>686</v>
      </c>
      <c r="C202" s="413">
        <v>112235</v>
      </c>
      <c r="D202" s="414">
        <v>100554</v>
      </c>
      <c r="E202" s="415">
        <v>6216</v>
      </c>
      <c r="F202" s="452">
        <v>5465</v>
      </c>
    </row>
    <row r="203" spans="1:6" ht="18.75" customHeight="1" thickBot="1">
      <c r="A203" s="1145" t="s">
        <v>19</v>
      </c>
      <c r="B203" s="451" t="s">
        <v>687</v>
      </c>
      <c r="C203" s="413">
        <v>232970</v>
      </c>
      <c r="D203" s="414">
        <v>169561</v>
      </c>
      <c r="E203" s="415">
        <v>53112</v>
      </c>
      <c r="F203" s="452">
        <v>10297</v>
      </c>
    </row>
    <row r="204" spans="1:6" ht="18.75" customHeight="1" thickBot="1">
      <c r="A204" s="1146"/>
      <c r="B204" s="451" t="s">
        <v>688</v>
      </c>
      <c r="C204" s="413">
        <v>335266</v>
      </c>
      <c r="D204" s="414">
        <v>293971</v>
      </c>
      <c r="E204" s="415">
        <v>35513</v>
      </c>
      <c r="F204" s="452">
        <v>5782</v>
      </c>
    </row>
    <row r="205" spans="1:6" ht="18.75" customHeight="1" thickBot="1">
      <c r="A205" s="1146"/>
      <c r="B205" s="455" t="s">
        <v>689</v>
      </c>
      <c r="C205" s="413">
        <v>198923</v>
      </c>
      <c r="D205" s="414">
        <v>187782</v>
      </c>
      <c r="E205" s="415">
        <v>2330</v>
      </c>
      <c r="F205" s="452">
        <v>8811</v>
      </c>
    </row>
    <row r="206" spans="1:6" ht="18.75" customHeight="1" thickBot="1">
      <c r="A206" s="1146"/>
      <c r="B206" s="451" t="s">
        <v>690</v>
      </c>
      <c r="C206" s="413">
        <v>277934</v>
      </c>
      <c r="D206" s="414">
        <v>252977</v>
      </c>
      <c r="E206" s="415">
        <v>18482</v>
      </c>
      <c r="F206" s="452">
        <v>6475</v>
      </c>
    </row>
    <row r="207" spans="1:6" ht="18.75" customHeight="1" thickBot="1">
      <c r="A207" s="1146"/>
      <c r="B207" s="451" t="s">
        <v>691</v>
      </c>
      <c r="C207" s="413">
        <v>174521</v>
      </c>
      <c r="D207" s="414">
        <v>173559</v>
      </c>
      <c r="E207" s="415">
        <v>193</v>
      </c>
      <c r="F207" s="452">
        <v>769</v>
      </c>
    </row>
    <row r="208" spans="1:6" ht="18.75" customHeight="1" thickBot="1">
      <c r="A208" s="1146" t="s">
        <v>19</v>
      </c>
      <c r="B208" s="451" t="s">
        <v>692</v>
      </c>
      <c r="C208" s="413">
        <v>24928</v>
      </c>
      <c r="D208" s="414">
        <v>24756</v>
      </c>
      <c r="E208" s="415">
        <v>172</v>
      </c>
      <c r="F208" s="452">
        <v>0</v>
      </c>
    </row>
    <row r="209" spans="1:6" ht="18.75" customHeight="1" thickBot="1">
      <c r="A209" s="1146"/>
      <c r="B209" s="451" t="s">
        <v>693</v>
      </c>
      <c r="C209" s="413">
        <v>65091</v>
      </c>
      <c r="D209" s="414">
        <v>63076</v>
      </c>
      <c r="E209" s="415">
        <v>694</v>
      </c>
      <c r="F209" s="452">
        <v>1321</v>
      </c>
    </row>
    <row r="210" spans="1:6" ht="18.75" customHeight="1" thickBot="1">
      <c r="A210" s="1146"/>
      <c r="B210" s="451" t="s">
        <v>694</v>
      </c>
      <c r="C210" s="413">
        <v>99454</v>
      </c>
      <c r="D210" s="414">
        <v>90406</v>
      </c>
      <c r="E210" s="415">
        <v>5905</v>
      </c>
      <c r="F210" s="452">
        <v>3143</v>
      </c>
    </row>
    <row r="211" spans="1:6" ht="18.75" customHeight="1" thickBot="1">
      <c r="A211" s="1147"/>
      <c r="B211" s="451" t="s">
        <v>695</v>
      </c>
      <c r="C211" s="413">
        <v>40120</v>
      </c>
      <c r="D211" s="414">
        <v>36327</v>
      </c>
      <c r="E211" s="415">
        <v>1466</v>
      </c>
      <c r="F211" s="452">
        <v>2327</v>
      </c>
    </row>
    <row r="212" spans="1:6" ht="19.5" customHeight="1" thickBot="1">
      <c r="A212" s="1145" t="s">
        <v>262</v>
      </c>
      <c r="B212" s="451" t="s">
        <v>696</v>
      </c>
      <c r="C212" s="413">
        <v>333376</v>
      </c>
      <c r="D212" s="414">
        <v>225662</v>
      </c>
      <c r="E212" s="415">
        <v>103489</v>
      </c>
      <c r="F212" s="452">
        <v>4225</v>
      </c>
    </row>
    <row r="213" spans="1:6" ht="19.5" customHeight="1" thickBot="1">
      <c r="A213" s="1146"/>
      <c r="B213" s="451" t="s">
        <v>697</v>
      </c>
      <c r="C213" s="413">
        <v>342751</v>
      </c>
      <c r="D213" s="414">
        <v>300318</v>
      </c>
      <c r="E213" s="415">
        <v>41070</v>
      </c>
      <c r="F213" s="452">
        <v>1363</v>
      </c>
    </row>
    <row r="214" spans="1:6" ht="19.5" customHeight="1" thickBot="1">
      <c r="A214" s="1146"/>
      <c r="B214" s="451" t="s">
        <v>698</v>
      </c>
      <c r="C214" s="413">
        <v>306445</v>
      </c>
      <c r="D214" s="414">
        <v>248060</v>
      </c>
      <c r="E214" s="415">
        <v>37968</v>
      </c>
      <c r="F214" s="452">
        <v>20417</v>
      </c>
    </row>
    <row r="215" spans="1:6" ht="19.5" customHeight="1" thickBot="1">
      <c r="A215" s="1146"/>
      <c r="B215" s="451" t="s">
        <v>699</v>
      </c>
      <c r="C215" s="413">
        <v>115975</v>
      </c>
      <c r="D215" s="414">
        <v>105111</v>
      </c>
      <c r="E215" s="415">
        <v>1360</v>
      </c>
      <c r="F215" s="452">
        <v>9504</v>
      </c>
    </row>
    <row r="216" spans="1:6" ht="19.5" customHeight="1" thickBot="1">
      <c r="A216" s="1146"/>
      <c r="B216" s="455" t="s">
        <v>700</v>
      </c>
      <c r="C216" s="413">
        <v>161428</v>
      </c>
      <c r="D216" s="414">
        <v>154132</v>
      </c>
      <c r="E216" s="415">
        <v>3261</v>
      </c>
      <c r="F216" s="452">
        <v>4035</v>
      </c>
    </row>
    <row r="217" spans="1:6" ht="19.5" customHeight="1" thickBot="1">
      <c r="A217" s="1146"/>
      <c r="B217" s="451" t="s">
        <v>701</v>
      </c>
      <c r="C217" s="413">
        <v>61485</v>
      </c>
      <c r="D217" s="414">
        <v>41125</v>
      </c>
      <c r="E217" s="415">
        <v>15128</v>
      </c>
      <c r="F217" s="452">
        <v>5232</v>
      </c>
    </row>
    <row r="218" spans="1:6" ht="19.5" customHeight="1" thickBot="1">
      <c r="A218" s="1146"/>
      <c r="B218" s="451" t="s">
        <v>702</v>
      </c>
      <c r="C218" s="413">
        <v>129138</v>
      </c>
      <c r="D218" s="414">
        <v>124947</v>
      </c>
      <c r="E218" s="415">
        <v>0</v>
      </c>
      <c r="F218" s="452">
        <v>4191</v>
      </c>
    </row>
    <row r="219" spans="1:6" ht="19.5" customHeight="1" thickBot="1">
      <c r="A219" s="1147"/>
      <c r="B219" s="451" t="s">
        <v>703</v>
      </c>
      <c r="C219" s="413">
        <v>137547</v>
      </c>
      <c r="D219" s="414">
        <v>132354</v>
      </c>
      <c r="E219" s="415">
        <v>0</v>
      </c>
      <c r="F219" s="452">
        <v>5193</v>
      </c>
    </row>
    <row r="220" spans="1:6" ht="19.5" customHeight="1" thickBot="1">
      <c r="A220" s="1145" t="s">
        <v>20</v>
      </c>
      <c r="B220" s="451" t="s">
        <v>704</v>
      </c>
      <c r="C220" s="413">
        <v>341703</v>
      </c>
      <c r="D220" s="414">
        <v>95118</v>
      </c>
      <c r="E220" s="415">
        <v>224631</v>
      </c>
      <c r="F220" s="452">
        <v>21954</v>
      </c>
    </row>
    <row r="221" spans="1:6" ht="19.5" customHeight="1" thickBot="1">
      <c r="A221" s="1146"/>
      <c r="B221" s="451" t="s">
        <v>705</v>
      </c>
      <c r="C221" s="413">
        <v>131677</v>
      </c>
      <c r="D221" s="414">
        <v>90379</v>
      </c>
      <c r="E221" s="415">
        <v>28636</v>
      </c>
      <c r="F221" s="452">
        <v>12662</v>
      </c>
    </row>
    <row r="222" spans="1:6" ht="19.5" customHeight="1" thickBot="1">
      <c r="A222" s="1146"/>
      <c r="B222" s="451" t="s">
        <v>706</v>
      </c>
      <c r="C222" s="413">
        <v>149821</v>
      </c>
      <c r="D222" s="414">
        <v>67086</v>
      </c>
      <c r="E222" s="415">
        <v>58813</v>
      </c>
      <c r="F222" s="452">
        <v>23922</v>
      </c>
    </row>
    <row r="223" spans="1:6" ht="19.5" customHeight="1" thickBot="1">
      <c r="A223" s="1146"/>
      <c r="B223" s="451" t="s">
        <v>707</v>
      </c>
      <c r="C223" s="413">
        <v>95321</v>
      </c>
      <c r="D223" s="414">
        <v>60925</v>
      </c>
      <c r="E223" s="415">
        <v>18088</v>
      </c>
      <c r="F223" s="452">
        <v>16308</v>
      </c>
    </row>
    <row r="224" spans="1:6" ht="19.5" customHeight="1" thickBot="1">
      <c r="A224" s="1146"/>
      <c r="B224" s="451" t="s">
        <v>708</v>
      </c>
      <c r="C224" s="413">
        <v>91843</v>
      </c>
      <c r="D224" s="414">
        <v>39373</v>
      </c>
      <c r="E224" s="415">
        <v>38570</v>
      </c>
      <c r="F224" s="452">
        <v>13900</v>
      </c>
    </row>
    <row r="225" spans="1:6" ht="19.5" customHeight="1" thickBot="1">
      <c r="A225" s="1146"/>
      <c r="B225" s="451" t="s">
        <v>709</v>
      </c>
      <c r="C225" s="413">
        <v>105960</v>
      </c>
      <c r="D225" s="414">
        <v>93527</v>
      </c>
      <c r="E225" s="415">
        <v>5447</v>
      </c>
      <c r="F225" s="452">
        <v>6986</v>
      </c>
    </row>
    <row r="226" spans="1:6" ht="19.5" customHeight="1" thickBot="1">
      <c r="A226" s="1146"/>
      <c r="B226" s="451" t="s">
        <v>710</v>
      </c>
      <c r="C226" s="413">
        <v>64708</v>
      </c>
      <c r="D226" s="414">
        <v>57751</v>
      </c>
      <c r="E226" s="415">
        <v>5751</v>
      </c>
      <c r="F226" s="452">
        <v>1206</v>
      </c>
    </row>
    <row r="227" spans="1:6" ht="19.5" customHeight="1" thickBot="1">
      <c r="A227" s="1146"/>
      <c r="B227" s="451" t="s">
        <v>711</v>
      </c>
      <c r="C227" s="413">
        <v>58633</v>
      </c>
      <c r="D227" s="414">
        <v>36101</v>
      </c>
      <c r="E227" s="415">
        <v>12411</v>
      </c>
      <c r="F227" s="452">
        <v>10121</v>
      </c>
    </row>
    <row r="228" spans="1:6" ht="19.5" customHeight="1" thickBot="1">
      <c r="A228" s="1146"/>
      <c r="B228" s="451" t="s">
        <v>712</v>
      </c>
      <c r="C228" s="413">
        <v>155073</v>
      </c>
      <c r="D228" s="414">
        <v>95141</v>
      </c>
      <c r="E228" s="415">
        <v>36337</v>
      </c>
      <c r="F228" s="452">
        <v>23595</v>
      </c>
    </row>
    <row r="229" spans="1:6" ht="19.5" customHeight="1" thickBot="1">
      <c r="A229" s="1146"/>
      <c r="B229" s="451" t="s">
        <v>714</v>
      </c>
      <c r="C229" s="413">
        <v>64387</v>
      </c>
      <c r="D229" s="414">
        <v>49104</v>
      </c>
      <c r="E229" s="415">
        <v>10790</v>
      </c>
      <c r="F229" s="452">
        <v>4493</v>
      </c>
    </row>
    <row r="230" spans="1:6" ht="19.5" customHeight="1" thickBot="1">
      <c r="A230" s="1146"/>
      <c r="B230" s="451" t="s">
        <v>713</v>
      </c>
      <c r="C230" s="413">
        <v>39318</v>
      </c>
      <c r="D230" s="414">
        <v>33787</v>
      </c>
      <c r="E230" s="415">
        <v>2303</v>
      </c>
      <c r="F230" s="452">
        <v>3228</v>
      </c>
    </row>
    <row r="231" spans="1:6" ht="19.5" customHeight="1" thickBot="1">
      <c r="A231" s="1146"/>
      <c r="B231" s="451" t="s">
        <v>715</v>
      </c>
      <c r="C231" s="413">
        <v>50456</v>
      </c>
      <c r="D231" s="414">
        <v>43676</v>
      </c>
      <c r="E231" s="415">
        <v>0</v>
      </c>
      <c r="F231" s="452">
        <v>6780</v>
      </c>
    </row>
    <row r="232" spans="1:6" ht="19.5" customHeight="1" thickBot="1">
      <c r="A232" s="1146"/>
      <c r="B232" s="451" t="s">
        <v>716</v>
      </c>
      <c r="C232" s="413">
        <v>59627</v>
      </c>
      <c r="D232" s="414">
        <v>59164</v>
      </c>
      <c r="E232" s="415">
        <v>0</v>
      </c>
      <c r="F232" s="452">
        <v>463</v>
      </c>
    </row>
    <row r="233" spans="1:6" ht="19.5" customHeight="1" thickBot="1">
      <c r="A233" s="1146"/>
      <c r="B233" s="451" t="s">
        <v>717</v>
      </c>
      <c r="C233" s="413">
        <v>53076</v>
      </c>
      <c r="D233" s="414">
        <v>47567</v>
      </c>
      <c r="E233" s="415">
        <v>112</v>
      </c>
      <c r="F233" s="452">
        <v>5397</v>
      </c>
    </row>
    <row r="234" spans="1:6" ht="19.5" customHeight="1" thickBot="1">
      <c r="A234" s="1146"/>
      <c r="B234" s="451" t="s">
        <v>718</v>
      </c>
      <c r="C234" s="413">
        <v>41661</v>
      </c>
      <c r="D234" s="414">
        <v>40547</v>
      </c>
      <c r="E234" s="415">
        <v>0</v>
      </c>
      <c r="F234" s="452">
        <v>1114</v>
      </c>
    </row>
    <row r="235" spans="1:6" ht="19.5" customHeight="1" thickBot="1">
      <c r="A235" s="1146"/>
      <c r="B235" s="451" t="s">
        <v>719</v>
      </c>
      <c r="C235" s="413">
        <v>57918</v>
      </c>
      <c r="D235" s="414">
        <v>51843</v>
      </c>
      <c r="E235" s="415">
        <v>245</v>
      </c>
      <c r="F235" s="452">
        <v>5830</v>
      </c>
    </row>
    <row r="236" spans="1:6" ht="19.5" customHeight="1" thickBot="1">
      <c r="A236" s="1146"/>
      <c r="B236" s="451" t="s">
        <v>720</v>
      </c>
      <c r="C236" s="413">
        <v>42026</v>
      </c>
      <c r="D236" s="414">
        <v>41113</v>
      </c>
      <c r="E236" s="415">
        <v>0</v>
      </c>
      <c r="F236" s="452">
        <v>913</v>
      </c>
    </row>
    <row r="237" spans="1:6" ht="19.5" customHeight="1" thickBot="1">
      <c r="A237" s="1146"/>
      <c r="B237" s="451" t="s">
        <v>900</v>
      </c>
      <c r="C237" s="413">
        <v>98821</v>
      </c>
      <c r="D237" s="414">
        <v>87576</v>
      </c>
      <c r="E237" s="415">
        <v>11245</v>
      </c>
      <c r="F237" s="452">
        <v>0</v>
      </c>
    </row>
    <row r="238" spans="1:6" ht="19.5" customHeight="1" thickBot="1">
      <c r="A238" s="1146"/>
      <c r="B238" s="451" t="s">
        <v>901</v>
      </c>
      <c r="C238" s="413">
        <v>46906</v>
      </c>
      <c r="D238" s="414">
        <v>30827</v>
      </c>
      <c r="E238" s="415">
        <v>3807</v>
      </c>
      <c r="F238" s="452">
        <v>12272</v>
      </c>
    </row>
    <row r="239" spans="1:6" ht="19.5" customHeight="1" thickBot="1">
      <c r="A239" s="1146"/>
      <c r="B239" s="451" t="s">
        <v>723</v>
      </c>
      <c r="C239" s="413">
        <v>46936</v>
      </c>
      <c r="D239" s="414">
        <v>35038</v>
      </c>
      <c r="E239" s="415">
        <v>5993</v>
      </c>
      <c r="F239" s="452">
        <v>5905</v>
      </c>
    </row>
    <row r="240" spans="1:6" ht="19.5" customHeight="1" thickBot="1">
      <c r="A240" s="1146"/>
      <c r="B240" s="451" t="s">
        <v>724</v>
      </c>
      <c r="C240" s="413">
        <v>36</v>
      </c>
      <c r="D240" s="414">
        <v>36</v>
      </c>
      <c r="E240" s="415">
        <v>0</v>
      </c>
      <c r="F240" s="452">
        <v>0</v>
      </c>
    </row>
    <row r="241" spans="1:6" ht="19.5" customHeight="1" thickBot="1">
      <c r="A241" s="1146"/>
      <c r="B241" s="451" t="s">
        <v>725</v>
      </c>
      <c r="C241" s="413">
        <v>68090</v>
      </c>
      <c r="D241" s="414">
        <v>60509</v>
      </c>
      <c r="E241" s="415">
        <v>0</v>
      </c>
      <c r="F241" s="452">
        <v>7581</v>
      </c>
    </row>
    <row r="242" spans="1:6" ht="19.5" customHeight="1" thickBot="1">
      <c r="A242" s="1147"/>
      <c r="B242" s="451" t="s">
        <v>726</v>
      </c>
      <c r="C242" s="413">
        <v>51710</v>
      </c>
      <c r="D242" s="414">
        <v>45202</v>
      </c>
      <c r="E242" s="415">
        <v>0</v>
      </c>
      <c r="F242" s="452">
        <v>6508</v>
      </c>
    </row>
    <row r="243" spans="1:6" ht="19.5" customHeight="1" thickBot="1">
      <c r="A243" s="1145" t="s">
        <v>128</v>
      </c>
      <c r="B243" s="451" t="s">
        <v>727</v>
      </c>
      <c r="C243" s="413">
        <v>152475</v>
      </c>
      <c r="D243" s="414">
        <v>152475</v>
      </c>
      <c r="E243" s="415">
        <v>0</v>
      </c>
      <c r="F243" s="452">
        <v>0</v>
      </c>
    </row>
    <row r="244" spans="1:6" ht="19.5" customHeight="1" thickBot="1">
      <c r="A244" s="1146"/>
      <c r="B244" s="451" t="s">
        <v>728</v>
      </c>
      <c r="C244" s="413">
        <v>409827</v>
      </c>
      <c r="D244" s="414">
        <v>280316</v>
      </c>
      <c r="E244" s="415">
        <v>129511</v>
      </c>
      <c r="F244" s="452">
        <v>0</v>
      </c>
    </row>
    <row r="245" spans="1:6" ht="19.5" customHeight="1" thickBot="1">
      <c r="A245" s="1146"/>
      <c r="B245" s="451" t="s">
        <v>729</v>
      </c>
      <c r="C245" s="413">
        <v>71941</v>
      </c>
      <c r="D245" s="414">
        <v>30635</v>
      </c>
      <c r="E245" s="415">
        <v>34624</v>
      </c>
      <c r="F245" s="452">
        <v>6682</v>
      </c>
    </row>
    <row r="246" spans="1:6" ht="19.5" customHeight="1" thickBot="1">
      <c r="A246" s="1146"/>
      <c r="B246" s="451" t="s">
        <v>730</v>
      </c>
      <c r="C246" s="413">
        <v>220777</v>
      </c>
      <c r="D246" s="414">
        <v>192776</v>
      </c>
      <c r="E246" s="415">
        <v>19474</v>
      </c>
      <c r="F246" s="452">
        <v>8527</v>
      </c>
    </row>
    <row r="247" spans="1:6" ht="19.5" customHeight="1" thickBot="1">
      <c r="A247" s="1146"/>
      <c r="B247" s="451" t="s">
        <v>731</v>
      </c>
      <c r="C247" s="413">
        <v>153664</v>
      </c>
      <c r="D247" s="414">
        <v>134685</v>
      </c>
      <c r="E247" s="415">
        <v>9250</v>
      </c>
      <c r="F247" s="452">
        <v>9729</v>
      </c>
    </row>
    <row r="248" spans="1:6" ht="19.5" customHeight="1" thickBot="1">
      <c r="A248" s="1146"/>
      <c r="B248" s="451" t="s">
        <v>732</v>
      </c>
      <c r="C248" s="413">
        <v>197605</v>
      </c>
      <c r="D248" s="414">
        <v>180161</v>
      </c>
      <c r="E248" s="415">
        <v>6397</v>
      </c>
      <c r="F248" s="452">
        <v>11047</v>
      </c>
    </row>
    <row r="249" spans="1:6" ht="19.5" customHeight="1" thickBot="1">
      <c r="A249" s="1146"/>
      <c r="B249" s="451" t="s">
        <v>733</v>
      </c>
      <c r="C249" s="413">
        <v>165891</v>
      </c>
      <c r="D249" s="414">
        <v>154687</v>
      </c>
      <c r="E249" s="415">
        <v>659</v>
      </c>
      <c r="F249" s="452">
        <v>10545</v>
      </c>
    </row>
    <row r="250" spans="1:6" ht="19.5" customHeight="1" thickBot="1">
      <c r="A250" s="1146"/>
      <c r="B250" s="451" t="s">
        <v>734</v>
      </c>
      <c r="C250" s="413">
        <v>67254</v>
      </c>
      <c r="D250" s="414">
        <v>52517</v>
      </c>
      <c r="E250" s="415">
        <v>0</v>
      </c>
      <c r="F250" s="452">
        <v>14737</v>
      </c>
    </row>
    <row r="251" spans="1:6" ht="19.5" customHeight="1" thickBot="1">
      <c r="A251" s="1146"/>
      <c r="B251" s="451" t="s">
        <v>735</v>
      </c>
      <c r="C251" s="413">
        <v>51841</v>
      </c>
      <c r="D251" s="414">
        <v>50274</v>
      </c>
      <c r="E251" s="415">
        <v>0</v>
      </c>
      <c r="F251" s="452">
        <v>1567</v>
      </c>
    </row>
    <row r="252" spans="1:6" ht="19.5" customHeight="1" thickBot="1">
      <c r="A252" s="1147"/>
      <c r="B252" s="451" t="s">
        <v>736</v>
      </c>
      <c r="C252" s="413">
        <v>102573</v>
      </c>
      <c r="D252" s="414">
        <v>66910</v>
      </c>
      <c r="E252" s="415">
        <v>15370</v>
      </c>
      <c r="F252" s="452">
        <v>20293</v>
      </c>
    </row>
    <row r="253" spans="1:6" ht="19.5" customHeight="1" thickBot="1">
      <c r="A253" s="1145" t="s">
        <v>22</v>
      </c>
      <c r="B253" s="451" t="s">
        <v>737</v>
      </c>
      <c r="C253" s="413">
        <v>302793</v>
      </c>
      <c r="D253" s="414">
        <v>245685</v>
      </c>
      <c r="E253" s="415">
        <v>56270</v>
      </c>
      <c r="F253" s="452">
        <v>838</v>
      </c>
    </row>
    <row r="254" spans="1:6" ht="19.5" customHeight="1" thickBot="1">
      <c r="A254" s="1146"/>
      <c r="B254" s="451" t="s">
        <v>738</v>
      </c>
      <c r="C254" s="413">
        <v>211959</v>
      </c>
      <c r="D254" s="414">
        <v>192646</v>
      </c>
      <c r="E254" s="415">
        <v>15197</v>
      </c>
      <c r="F254" s="452">
        <v>4116</v>
      </c>
    </row>
    <row r="255" spans="1:6" ht="19.5" customHeight="1" thickBot="1">
      <c r="A255" s="1146"/>
      <c r="B255" s="451" t="s">
        <v>739</v>
      </c>
      <c r="C255" s="413">
        <v>314869</v>
      </c>
      <c r="D255" s="414">
        <v>283697</v>
      </c>
      <c r="E255" s="415">
        <v>29186</v>
      </c>
      <c r="F255" s="452">
        <v>1986</v>
      </c>
    </row>
    <row r="256" spans="1:6" ht="19.5" customHeight="1" thickBot="1">
      <c r="A256" s="458" t="s">
        <v>22</v>
      </c>
      <c r="B256" s="451" t="s">
        <v>740</v>
      </c>
      <c r="C256" s="413">
        <v>258952</v>
      </c>
      <c r="D256" s="414">
        <v>243097</v>
      </c>
      <c r="E256" s="415">
        <v>8369</v>
      </c>
      <c r="F256" s="452">
        <v>7486</v>
      </c>
    </row>
    <row r="257" spans="1:6" ht="19.5" customHeight="1" thickBot="1">
      <c r="A257" s="1145" t="s">
        <v>741</v>
      </c>
      <c r="B257" s="451" t="s">
        <v>742</v>
      </c>
      <c r="C257" s="413">
        <v>68048</v>
      </c>
      <c r="D257" s="414">
        <v>37580</v>
      </c>
      <c r="E257" s="415">
        <v>24411</v>
      </c>
      <c r="F257" s="452">
        <v>6057</v>
      </c>
    </row>
    <row r="258" spans="1:6" ht="19.5" customHeight="1" thickBot="1">
      <c r="A258" s="1146"/>
      <c r="B258" s="451" t="s">
        <v>743</v>
      </c>
      <c r="C258" s="413">
        <v>194719</v>
      </c>
      <c r="D258" s="414">
        <v>104140</v>
      </c>
      <c r="E258" s="415">
        <v>78123</v>
      </c>
      <c r="F258" s="452">
        <v>12456</v>
      </c>
    </row>
    <row r="259" spans="1:6" ht="19.5" customHeight="1" thickBot="1">
      <c r="A259" s="1146"/>
      <c r="B259" s="451" t="s">
        <v>744</v>
      </c>
      <c r="C259" s="413">
        <v>111929</v>
      </c>
      <c r="D259" s="414">
        <v>79336</v>
      </c>
      <c r="E259" s="415">
        <v>23171</v>
      </c>
      <c r="F259" s="452">
        <v>9422</v>
      </c>
    </row>
    <row r="260" spans="1:6" ht="19.5" customHeight="1" thickBot="1">
      <c r="A260" s="1147"/>
      <c r="B260" s="451" t="s">
        <v>745</v>
      </c>
      <c r="C260" s="413">
        <v>61349</v>
      </c>
      <c r="D260" s="414">
        <v>61349</v>
      </c>
      <c r="E260" s="415">
        <v>0</v>
      </c>
      <c r="F260" s="452">
        <v>0</v>
      </c>
    </row>
    <row r="261" spans="1:6" ht="18" customHeight="1" thickBot="1">
      <c r="A261" s="1145" t="s">
        <v>220</v>
      </c>
      <c r="B261" s="451" t="s">
        <v>746</v>
      </c>
      <c r="C261" s="413">
        <v>192852</v>
      </c>
      <c r="D261" s="414">
        <v>160742</v>
      </c>
      <c r="E261" s="415">
        <v>18757</v>
      </c>
      <c r="F261" s="452">
        <v>13353</v>
      </c>
    </row>
    <row r="262" spans="1:6" ht="18" customHeight="1" thickBot="1">
      <c r="A262" s="1146"/>
      <c r="B262" s="451" t="s">
        <v>747</v>
      </c>
      <c r="C262" s="413">
        <v>378374</v>
      </c>
      <c r="D262" s="414">
        <v>295154</v>
      </c>
      <c r="E262" s="415">
        <v>81800</v>
      </c>
      <c r="F262" s="452">
        <v>1420</v>
      </c>
    </row>
    <row r="263" spans="1:6" ht="18" customHeight="1" thickBot="1">
      <c r="A263" s="1146"/>
      <c r="B263" s="451" t="s">
        <v>748</v>
      </c>
      <c r="C263" s="413">
        <v>186196</v>
      </c>
      <c r="D263" s="414">
        <v>140869</v>
      </c>
      <c r="E263" s="415">
        <v>35074</v>
      </c>
      <c r="F263" s="452">
        <v>10253</v>
      </c>
    </row>
    <row r="264" spans="1:6" ht="18" customHeight="1" thickBot="1">
      <c r="A264" s="1146"/>
      <c r="B264" s="451" t="s">
        <v>749</v>
      </c>
      <c r="C264" s="413">
        <v>13176</v>
      </c>
      <c r="D264" s="414">
        <v>13176</v>
      </c>
      <c r="E264" s="415">
        <v>0</v>
      </c>
      <c r="F264" s="452">
        <v>0</v>
      </c>
    </row>
    <row r="265" spans="1:6" ht="18" customHeight="1" thickBot="1">
      <c r="A265" s="1146"/>
      <c r="B265" s="451" t="s">
        <v>750</v>
      </c>
      <c r="C265" s="413">
        <v>95572</v>
      </c>
      <c r="D265" s="414">
        <v>87264</v>
      </c>
      <c r="E265" s="415">
        <v>3129</v>
      </c>
      <c r="F265" s="452">
        <v>5179</v>
      </c>
    </row>
    <row r="266" spans="1:6" ht="18" customHeight="1" thickBot="1">
      <c r="A266" s="1146"/>
      <c r="B266" s="451" t="s">
        <v>751</v>
      </c>
      <c r="C266" s="413">
        <v>117143</v>
      </c>
      <c r="D266" s="414">
        <v>112430</v>
      </c>
      <c r="E266" s="415">
        <v>993</v>
      </c>
      <c r="F266" s="452">
        <v>3720</v>
      </c>
    </row>
    <row r="267" spans="1:6" ht="18" customHeight="1" thickBot="1">
      <c r="A267" s="1146"/>
      <c r="B267" s="451" t="s">
        <v>752</v>
      </c>
      <c r="C267" s="413">
        <v>84586</v>
      </c>
      <c r="D267" s="414">
        <v>74653</v>
      </c>
      <c r="E267" s="415">
        <v>1958</v>
      </c>
      <c r="F267" s="452">
        <v>7975</v>
      </c>
    </row>
    <row r="268" spans="1:6" ht="18" customHeight="1" thickBot="1">
      <c r="A268" s="1146"/>
      <c r="B268" s="451" t="s">
        <v>753</v>
      </c>
      <c r="C268" s="413">
        <v>56995</v>
      </c>
      <c r="D268" s="414">
        <v>49474</v>
      </c>
      <c r="E268" s="415">
        <v>0</v>
      </c>
      <c r="F268" s="452">
        <v>7521</v>
      </c>
    </row>
    <row r="269" spans="1:6" ht="18" customHeight="1" thickBot="1">
      <c r="A269" s="1147"/>
      <c r="B269" s="451" t="s">
        <v>754</v>
      </c>
      <c r="C269" s="413">
        <v>63256</v>
      </c>
      <c r="D269" s="414">
        <v>60257</v>
      </c>
      <c r="E269" s="415">
        <v>0</v>
      </c>
      <c r="F269" s="452">
        <v>2999</v>
      </c>
    </row>
    <row r="270" spans="1:6" ht="18" customHeight="1" thickBot="1">
      <c r="A270" s="1145" t="s">
        <v>221</v>
      </c>
      <c r="B270" s="451" t="s">
        <v>755</v>
      </c>
      <c r="C270" s="413">
        <v>594941</v>
      </c>
      <c r="D270" s="414">
        <v>407459</v>
      </c>
      <c r="E270" s="415">
        <v>172451</v>
      </c>
      <c r="F270" s="452">
        <v>15031</v>
      </c>
    </row>
    <row r="271" spans="1:6" ht="18" customHeight="1" thickBot="1">
      <c r="A271" s="1146"/>
      <c r="B271" s="451" t="s">
        <v>756</v>
      </c>
      <c r="C271" s="413">
        <v>224717</v>
      </c>
      <c r="D271" s="414">
        <v>158984</v>
      </c>
      <c r="E271" s="415">
        <v>57196</v>
      </c>
      <c r="F271" s="452">
        <v>8537</v>
      </c>
    </row>
    <row r="272" spans="1:6" ht="18" customHeight="1" thickBot="1">
      <c r="A272" s="1146"/>
      <c r="B272" s="451" t="s">
        <v>757</v>
      </c>
      <c r="C272" s="413">
        <v>187359</v>
      </c>
      <c r="D272" s="414">
        <v>159271</v>
      </c>
      <c r="E272" s="415">
        <v>28088</v>
      </c>
      <c r="F272" s="452">
        <v>0</v>
      </c>
    </row>
    <row r="273" spans="1:6" ht="18" customHeight="1" thickBot="1">
      <c r="A273" s="1146"/>
      <c r="B273" s="451" t="s">
        <v>758</v>
      </c>
      <c r="C273" s="413">
        <v>146658</v>
      </c>
      <c r="D273" s="414">
        <v>130235</v>
      </c>
      <c r="E273" s="415">
        <v>11300</v>
      </c>
      <c r="F273" s="452">
        <v>5123</v>
      </c>
    </row>
    <row r="274" spans="1:6" ht="18" customHeight="1" thickBot="1">
      <c r="A274" s="1146"/>
      <c r="B274" s="451" t="s">
        <v>759</v>
      </c>
      <c r="C274" s="413">
        <v>86470</v>
      </c>
      <c r="D274" s="414">
        <v>50058</v>
      </c>
      <c r="E274" s="415">
        <v>29557</v>
      </c>
      <c r="F274" s="452">
        <v>6855</v>
      </c>
    </row>
    <row r="275" spans="1:6" ht="18" customHeight="1" thickBot="1">
      <c r="A275" s="1146"/>
      <c r="B275" s="451" t="s">
        <v>760</v>
      </c>
      <c r="C275" s="413">
        <v>83506</v>
      </c>
      <c r="D275" s="414">
        <v>68109</v>
      </c>
      <c r="E275" s="415">
        <v>0</v>
      </c>
      <c r="F275" s="452">
        <v>15397</v>
      </c>
    </row>
    <row r="276" spans="1:6" ht="18" customHeight="1" thickBot="1">
      <c r="A276" s="1146"/>
      <c r="B276" s="451" t="s">
        <v>761</v>
      </c>
      <c r="C276" s="413">
        <v>42697</v>
      </c>
      <c r="D276" s="414">
        <v>31025</v>
      </c>
      <c r="E276" s="415">
        <v>1640</v>
      </c>
      <c r="F276" s="452">
        <v>10032</v>
      </c>
    </row>
    <row r="277" spans="1:6" ht="18" customHeight="1" thickBot="1">
      <c r="A277" s="1146"/>
      <c r="B277" s="451" t="s">
        <v>762</v>
      </c>
      <c r="C277" s="413">
        <v>93298</v>
      </c>
      <c r="D277" s="414">
        <v>49536</v>
      </c>
      <c r="E277" s="415">
        <v>30354</v>
      </c>
      <c r="F277" s="452">
        <v>13408</v>
      </c>
    </row>
    <row r="278" spans="1:6" ht="18" customHeight="1" thickBot="1">
      <c r="A278" s="1146"/>
      <c r="B278" s="451" t="s">
        <v>763</v>
      </c>
      <c r="C278" s="413">
        <v>128342</v>
      </c>
      <c r="D278" s="414">
        <v>67444</v>
      </c>
      <c r="E278" s="415">
        <v>47901</v>
      </c>
      <c r="F278" s="452">
        <v>12997</v>
      </c>
    </row>
    <row r="279" spans="1:6" ht="18" customHeight="1" thickBot="1">
      <c r="A279" s="1146"/>
      <c r="B279" s="451" t="s">
        <v>764</v>
      </c>
      <c r="C279" s="413">
        <v>121229</v>
      </c>
      <c r="D279" s="414">
        <v>82899</v>
      </c>
      <c r="E279" s="415">
        <v>29041</v>
      </c>
      <c r="F279" s="452">
        <v>9289</v>
      </c>
    </row>
    <row r="280" spans="1:6" ht="18" customHeight="1" thickBot="1">
      <c r="A280" s="1146"/>
      <c r="B280" s="451" t="s">
        <v>765</v>
      </c>
      <c r="C280" s="413">
        <v>98913</v>
      </c>
      <c r="D280" s="414">
        <v>64866</v>
      </c>
      <c r="E280" s="415">
        <v>28633</v>
      </c>
      <c r="F280" s="452">
        <v>5414</v>
      </c>
    </row>
    <row r="281" spans="1:6" ht="18" customHeight="1" thickBot="1">
      <c r="A281" s="1146"/>
      <c r="B281" s="451" t="s">
        <v>766</v>
      </c>
      <c r="C281" s="413">
        <v>69638</v>
      </c>
      <c r="D281" s="414">
        <v>59348</v>
      </c>
      <c r="E281" s="415">
        <v>1234</v>
      </c>
      <c r="F281" s="452">
        <v>9056</v>
      </c>
    </row>
    <row r="282" spans="1:6" ht="18" customHeight="1" thickBot="1">
      <c r="A282" s="1146"/>
      <c r="B282" s="451" t="s">
        <v>767</v>
      </c>
      <c r="C282" s="413">
        <v>85434</v>
      </c>
      <c r="D282" s="414">
        <v>79976</v>
      </c>
      <c r="E282" s="415">
        <v>0</v>
      </c>
      <c r="F282" s="452">
        <v>5458</v>
      </c>
    </row>
    <row r="283" spans="1:6" ht="18" customHeight="1" thickBot="1">
      <c r="A283" s="1146"/>
      <c r="B283" s="451" t="s">
        <v>768</v>
      </c>
      <c r="C283" s="413">
        <v>60740</v>
      </c>
      <c r="D283" s="414">
        <v>60501</v>
      </c>
      <c r="E283" s="415">
        <v>0</v>
      </c>
      <c r="F283" s="452">
        <v>239</v>
      </c>
    </row>
    <row r="284" spans="1:6" ht="18" customHeight="1" thickBot="1">
      <c r="A284" s="1146"/>
      <c r="B284" s="451" t="s">
        <v>769</v>
      </c>
      <c r="C284" s="413">
        <v>28903</v>
      </c>
      <c r="D284" s="414">
        <v>24476</v>
      </c>
      <c r="E284" s="415">
        <v>0</v>
      </c>
      <c r="F284" s="452">
        <v>4427</v>
      </c>
    </row>
    <row r="285" spans="1:6" ht="18" customHeight="1" thickBot="1">
      <c r="A285" s="1146"/>
      <c r="B285" s="451" t="s">
        <v>770</v>
      </c>
      <c r="C285" s="413">
        <v>33942</v>
      </c>
      <c r="D285" s="414">
        <v>33604</v>
      </c>
      <c r="E285" s="415">
        <v>0</v>
      </c>
      <c r="F285" s="452">
        <v>338</v>
      </c>
    </row>
    <row r="286" spans="1:6" ht="18" customHeight="1" thickBot="1">
      <c r="A286" s="1147"/>
      <c r="B286" s="451" t="s">
        <v>771</v>
      </c>
      <c r="C286" s="413">
        <v>21902</v>
      </c>
      <c r="D286" s="414">
        <v>18759</v>
      </c>
      <c r="E286" s="415">
        <v>0</v>
      </c>
      <c r="F286" s="452">
        <v>3143</v>
      </c>
    </row>
    <row r="287" spans="1:6" ht="18" customHeight="1" thickBot="1">
      <c r="A287" s="1145" t="s">
        <v>222</v>
      </c>
      <c r="B287" s="451" t="s">
        <v>772</v>
      </c>
      <c r="C287" s="413">
        <v>282778</v>
      </c>
      <c r="D287" s="414">
        <v>211468</v>
      </c>
      <c r="E287" s="415">
        <v>63123</v>
      </c>
      <c r="F287" s="452">
        <v>8187</v>
      </c>
    </row>
    <row r="288" spans="1:6" ht="18" customHeight="1" thickBot="1">
      <c r="A288" s="1146"/>
      <c r="B288" s="451" t="s">
        <v>773</v>
      </c>
      <c r="C288" s="413">
        <v>353508</v>
      </c>
      <c r="D288" s="414">
        <v>262875</v>
      </c>
      <c r="E288" s="415">
        <v>80712</v>
      </c>
      <c r="F288" s="452">
        <v>9921</v>
      </c>
    </row>
    <row r="289" spans="1:6" ht="18" customHeight="1" thickBot="1">
      <c r="A289" s="1146"/>
      <c r="B289" s="451" t="s">
        <v>774</v>
      </c>
      <c r="C289" s="413">
        <v>367690</v>
      </c>
      <c r="D289" s="414">
        <v>320519</v>
      </c>
      <c r="E289" s="415">
        <v>37637</v>
      </c>
      <c r="F289" s="452">
        <v>9534</v>
      </c>
    </row>
    <row r="290" spans="1:6" ht="18" customHeight="1" thickBot="1">
      <c r="A290" s="1146"/>
      <c r="B290" s="451" t="s">
        <v>775</v>
      </c>
      <c r="C290" s="413">
        <v>290188</v>
      </c>
      <c r="D290" s="414">
        <v>228798</v>
      </c>
      <c r="E290" s="415">
        <v>54864</v>
      </c>
      <c r="F290" s="452">
        <v>6526</v>
      </c>
    </row>
    <row r="291" spans="1:6" ht="18" customHeight="1" thickBot="1">
      <c r="A291" s="1146"/>
      <c r="B291" s="451" t="s">
        <v>776</v>
      </c>
      <c r="C291" s="413">
        <v>116972</v>
      </c>
      <c r="D291" s="414">
        <v>87943</v>
      </c>
      <c r="E291" s="415">
        <v>18995</v>
      </c>
      <c r="F291" s="452">
        <v>10034</v>
      </c>
    </row>
    <row r="292" spans="1:6" ht="18" customHeight="1" thickBot="1">
      <c r="A292" s="1146"/>
      <c r="B292" s="451" t="s">
        <v>777</v>
      </c>
      <c r="C292" s="413">
        <v>47511</v>
      </c>
      <c r="D292" s="414">
        <v>45298</v>
      </c>
      <c r="E292" s="415">
        <v>0</v>
      </c>
      <c r="F292" s="452">
        <v>2213</v>
      </c>
    </row>
    <row r="293" spans="1:6" ht="18" customHeight="1" thickBot="1">
      <c r="A293" s="1146"/>
      <c r="B293" s="451" t="s">
        <v>778</v>
      </c>
      <c r="C293" s="413">
        <v>27725</v>
      </c>
      <c r="D293" s="414">
        <v>25920</v>
      </c>
      <c r="E293" s="415">
        <v>0</v>
      </c>
      <c r="F293" s="452">
        <v>1805</v>
      </c>
    </row>
    <row r="294" spans="1:6" ht="18" customHeight="1" thickBot="1">
      <c r="A294" s="1146"/>
      <c r="B294" s="451" t="s">
        <v>779</v>
      </c>
      <c r="C294" s="413">
        <v>45325</v>
      </c>
      <c r="D294" s="414">
        <v>41111</v>
      </c>
      <c r="E294" s="415">
        <v>0</v>
      </c>
      <c r="F294" s="452">
        <v>4214</v>
      </c>
    </row>
    <row r="295" spans="1:6" ht="18" customHeight="1" thickBot="1">
      <c r="A295" s="1147"/>
      <c r="B295" s="451" t="s">
        <v>780</v>
      </c>
      <c r="C295" s="413">
        <v>52091</v>
      </c>
      <c r="D295" s="414">
        <v>51749</v>
      </c>
      <c r="E295" s="415">
        <v>220</v>
      </c>
      <c r="F295" s="452">
        <v>122</v>
      </c>
    </row>
    <row r="296" spans="1:6" ht="18" customHeight="1" thickBot="1">
      <c r="A296" s="1145" t="s">
        <v>781</v>
      </c>
      <c r="B296" s="451" t="s">
        <v>782</v>
      </c>
      <c r="C296" s="413">
        <v>106229</v>
      </c>
      <c r="D296" s="414">
        <v>104641</v>
      </c>
      <c r="E296" s="415">
        <v>0</v>
      </c>
      <c r="F296" s="452">
        <v>1588</v>
      </c>
    </row>
    <row r="297" spans="1:6" ht="18" customHeight="1" thickBot="1">
      <c r="A297" s="1146"/>
      <c r="B297" s="451" t="s">
        <v>783</v>
      </c>
      <c r="C297" s="413">
        <v>330698</v>
      </c>
      <c r="D297" s="414">
        <v>201646</v>
      </c>
      <c r="E297" s="415">
        <v>98784</v>
      </c>
      <c r="F297" s="452">
        <v>30268</v>
      </c>
    </row>
    <row r="298" spans="1:6" ht="18" customHeight="1" thickBot="1">
      <c r="A298" s="1146"/>
      <c r="B298" s="451" t="s">
        <v>784</v>
      </c>
      <c r="C298" s="413">
        <v>284923</v>
      </c>
      <c r="D298" s="414">
        <v>239802</v>
      </c>
      <c r="E298" s="415">
        <v>15115</v>
      </c>
      <c r="F298" s="452">
        <v>30006</v>
      </c>
    </row>
    <row r="299" spans="1:6" ht="18" customHeight="1" thickBot="1">
      <c r="A299" s="1147"/>
      <c r="B299" s="451" t="s">
        <v>785</v>
      </c>
      <c r="C299" s="413">
        <v>180994</v>
      </c>
      <c r="D299" s="414">
        <v>154749</v>
      </c>
      <c r="E299" s="415">
        <v>14321</v>
      </c>
      <c r="F299" s="452">
        <v>11924</v>
      </c>
    </row>
    <row r="300" spans="1:6" ht="18" customHeight="1" thickBot="1">
      <c r="A300" s="1145" t="s">
        <v>132</v>
      </c>
      <c r="B300" s="451" t="s">
        <v>786</v>
      </c>
      <c r="C300" s="413">
        <v>269356</v>
      </c>
      <c r="D300" s="414">
        <v>213380</v>
      </c>
      <c r="E300" s="415">
        <v>48082</v>
      </c>
      <c r="F300" s="452">
        <v>7894</v>
      </c>
    </row>
    <row r="301" spans="1:6" ht="18" customHeight="1" thickBot="1">
      <c r="A301" s="1146"/>
      <c r="B301" s="451" t="s">
        <v>787</v>
      </c>
      <c r="C301" s="413">
        <v>371744</v>
      </c>
      <c r="D301" s="414">
        <v>290749</v>
      </c>
      <c r="E301" s="415">
        <v>68858</v>
      </c>
      <c r="F301" s="452">
        <v>12137</v>
      </c>
    </row>
    <row r="302" spans="1:6" ht="18" customHeight="1" thickBot="1">
      <c r="A302" s="1146"/>
      <c r="B302" s="451" t="s">
        <v>788</v>
      </c>
      <c r="C302" s="413">
        <v>274942</v>
      </c>
      <c r="D302" s="414">
        <v>247323</v>
      </c>
      <c r="E302" s="415">
        <v>27619</v>
      </c>
      <c r="F302" s="452">
        <v>0</v>
      </c>
    </row>
    <row r="303" spans="1:6" ht="18" customHeight="1" thickBot="1">
      <c r="A303" s="1146"/>
      <c r="B303" s="451" t="s">
        <v>789</v>
      </c>
      <c r="C303" s="413">
        <v>196027</v>
      </c>
      <c r="D303" s="414">
        <v>176493</v>
      </c>
      <c r="E303" s="415">
        <v>2107</v>
      </c>
      <c r="F303" s="452">
        <v>17427</v>
      </c>
    </row>
    <row r="304" spans="1:6" ht="18" customHeight="1" thickBot="1">
      <c r="A304" s="1146"/>
      <c r="B304" s="451" t="s">
        <v>790</v>
      </c>
      <c r="C304" s="413">
        <v>108023</v>
      </c>
      <c r="D304" s="414">
        <v>93810</v>
      </c>
      <c r="E304" s="415">
        <v>3879</v>
      </c>
      <c r="F304" s="452">
        <v>10334</v>
      </c>
    </row>
    <row r="305" spans="1:6" ht="18" customHeight="1" thickBot="1">
      <c r="A305" s="1146"/>
      <c r="B305" s="451" t="s">
        <v>791</v>
      </c>
      <c r="C305" s="413">
        <v>108248</v>
      </c>
      <c r="D305" s="414">
        <v>99429</v>
      </c>
      <c r="E305" s="415">
        <v>0</v>
      </c>
      <c r="F305" s="452">
        <v>8819</v>
      </c>
    </row>
    <row r="306" spans="1:6" ht="18" customHeight="1" thickBot="1">
      <c r="A306" s="1146"/>
      <c r="B306" s="451" t="s">
        <v>792</v>
      </c>
      <c r="C306" s="413">
        <v>36832</v>
      </c>
      <c r="D306" s="414">
        <v>36832</v>
      </c>
      <c r="E306" s="415">
        <v>0</v>
      </c>
      <c r="F306" s="452">
        <v>0</v>
      </c>
    </row>
    <row r="307" spans="1:6" ht="18" customHeight="1" thickBot="1">
      <c r="A307" s="1146"/>
      <c r="B307" s="451" t="s">
        <v>793</v>
      </c>
      <c r="C307" s="413">
        <v>69453</v>
      </c>
      <c r="D307" s="414">
        <v>64701</v>
      </c>
      <c r="E307" s="415">
        <v>0</v>
      </c>
      <c r="F307" s="452">
        <v>4752</v>
      </c>
    </row>
    <row r="308" spans="1:6" ht="18" customHeight="1" thickBot="1">
      <c r="A308" s="1146" t="s">
        <v>132</v>
      </c>
      <c r="B308" s="451" t="s">
        <v>794</v>
      </c>
      <c r="C308" s="413">
        <v>2915</v>
      </c>
      <c r="D308" s="414">
        <v>2753</v>
      </c>
      <c r="E308" s="415">
        <v>0</v>
      </c>
      <c r="F308" s="452">
        <v>162</v>
      </c>
    </row>
    <row r="309" spans="1:6" ht="18" customHeight="1" thickBot="1">
      <c r="A309" s="1146"/>
      <c r="B309" s="451" t="s">
        <v>795</v>
      </c>
      <c r="C309" s="413">
        <v>39601</v>
      </c>
      <c r="D309" s="414">
        <v>39601</v>
      </c>
      <c r="E309" s="415">
        <v>0</v>
      </c>
      <c r="F309" s="452">
        <v>0</v>
      </c>
    </row>
    <row r="310" spans="1:6" ht="18" customHeight="1" thickBot="1">
      <c r="A310" s="1147"/>
      <c r="B310" s="451" t="s">
        <v>796</v>
      </c>
      <c r="C310" s="413">
        <v>42955</v>
      </c>
      <c r="D310" s="414">
        <v>0</v>
      </c>
      <c r="E310" s="415">
        <v>0</v>
      </c>
      <c r="F310" s="452">
        <v>42955</v>
      </c>
    </row>
    <row r="311" spans="1:6" s="421" customFormat="1" ht="18" customHeight="1" thickBot="1">
      <c r="A311" s="459"/>
      <c r="B311" s="451" t="s">
        <v>797</v>
      </c>
      <c r="C311" s="413">
        <v>269928</v>
      </c>
      <c r="D311" s="414">
        <v>165623</v>
      </c>
      <c r="E311" s="415">
        <v>104305</v>
      </c>
      <c r="F311" s="452">
        <v>0</v>
      </c>
    </row>
    <row r="312" spans="1:6" s="421" customFormat="1" ht="18" customHeight="1" thickBot="1">
      <c r="A312" s="460"/>
      <c r="B312" s="451" t="s">
        <v>798</v>
      </c>
      <c r="C312" s="413">
        <v>544</v>
      </c>
      <c r="D312" s="414">
        <v>538</v>
      </c>
      <c r="E312" s="415">
        <v>6</v>
      </c>
      <c r="F312" s="452">
        <v>0</v>
      </c>
    </row>
    <row r="313" spans="1:6" s="421" customFormat="1" ht="18" customHeight="1" thickBot="1">
      <c r="A313" s="460"/>
      <c r="B313" s="451" t="s">
        <v>799</v>
      </c>
      <c r="C313" s="413">
        <v>121880</v>
      </c>
      <c r="D313" s="414">
        <v>87417</v>
      </c>
      <c r="E313" s="415">
        <v>28380</v>
      </c>
      <c r="F313" s="452">
        <v>6083</v>
      </c>
    </row>
    <row r="314" spans="1:6" s="421" customFormat="1" ht="18" customHeight="1" thickBot="1">
      <c r="A314" s="460"/>
      <c r="B314" s="451" t="s">
        <v>800</v>
      </c>
      <c r="C314" s="413">
        <v>438436</v>
      </c>
      <c r="D314" s="414">
        <v>371678</v>
      </c>
      <c r="E314" s="415">
        <v>66758</v>
      </c>
      <c r="F314" s="452">
        <v>0</v>
      </c>
    </row>
    <row r="315" spans="1:6" s="421" customFormat="1" ht="17.850000000000001" customHeight="1" thickBot="1">
      <c r="A315" s="460"/>
      <c r="B315" s="451" t="s">
        <v>801</v>
      </c>
      <c r="C315" s="413">
        <v>99044</v>
      </c>
      <c r="D315" s="414">
        <v>76327</v>
      </c>
      <c r="E315" s="415">
        <v>14697</v>
      </c>
      <c r="F315" s="452">
        <v>8020</v>
      </c>
    </row>
    <row r="316" spans="1:6" s="421" customFormat="1" ht="17.850000000000001" customHeight="1" thickBot="1">
      <c r="A316" s="460" t="s">
        <v>23</v>
      </c>
      <c r="B316" s="451" t="s">
        <v>802</v>
      </c>
      <c r="C316" s="413">
        <v>80575</v>
      </c>
      <c r="D316" s="414">
        <v>45006</v>
      </c>
      <c r="E316" s="415">
        <v>32982</v>
      </c>
      <c r="F316" s="452">
        <v>2587</v>
      </c>
    </row>
    <row r="317" spans="1:6" s="421" customFormat="1" ht="17.850000000000001" customHeight="1" thickBot="1">
      <c r="A317" s="460"/>
      <c r="B317" s="451" t="s">
        <v>803</v>
      </c>
      <c r="C317" s="413">
        <v>97683</v>
      </c>
      <c r="D317" s="414">
        <v>73024</v>
      </c>
      <c r="E317" s="415">
        <v>13766</v>
      </c>
      <c r="F317" s="452">
        <v>10893</v>
      </c>
    </row>
    <row r="318" spans="1:6" s="421" customFormat="1" ht="17.850000000000001" customHeight="1" thickBot="1">
      <c r="A318" s="460"/>
      <c r="B318" s="451" t="s">
        <v>804</v>
      </c>
      <c r="C318" s="413">
        <v>145071</v>
      </c>
      <c r="D318" s="414">
        <v>94302</v>
      </c>
      <c r="E318" s="415">
        <v>35943</v>
      </c>
      <c r="F318" s="452">
        <v>14826</v>
      </c>
    </row>
    <row r="319" spans="1:6" s="421" customFormat="1" ht="17.850000000000001" customHeight="1" thickBot="1">
      <c r="A319" s="460"/>
      <c r="B319" s="451" t="s">
        <v>805</v>
      </c>
      <c r="C319" s="413">
        <v>68984</v>
      </c>
      <c r="D319" s="414">
        <v>53582</v>
      </c>
      <c r="E319" s="415">
        <v>13923</v>
      </c>
      <c r="F319" s="452">
        <v>1479</v>
      </c>
    </row>
    <row r="320" spans="1:6" s="421" customFormat="1" ht="17.850000000000001" customHeight="1" thickBot="1">
      <c r="A320" s="460"/>
      <c r="B320" s="451" t="s">
        <v>806</v>
      </c>
      <c r="C320" s="413">
        <v>159800</v>
      </c>
      <c r="D320" s="414">
        <v>125944</v>
      </c>
      <c r="E320" s="415">
        <v>33856</v>
      </c>
      <c r="F320" s="452">
        <v>0</v>
      </c>
    </row>
    <row r="321" spans="1:6" s="421" customFormat="1" ht="17.850000000000001" customHeight="1" thickBot="1">
      <c r="A321" s="460"/>
      <c r="B321" s="451" t="s">
        <v>807</v>
      </c>
      <c r="C321" s="413">
        <v>55036</v>
      </c>
      <c r="D321" s="414">
        <v>49954</v>
      </c>
      <c r="E321" s="415">
        <v>68</v>
      </c>
      <c r="F321" s="452">
        <v>5014</v>
      </c>
    </row>
    <row r="322" spans="1:6" s="421" customFormat="1" ht="17.850000000000001" customHeight="1" thickBot="1">
      <c r="A322" s="460"/>
      <c r="B322" s="451" t="s">
        <v>808</v>
      </c>
      <c r="C322" s="413">
        <v>55488</v>
      </c>
      <c r="D322" s="414">
        <v>54496</v>
      </c>
      <c r="E322" s="415">
        <v>0</v>
      </c>
      <c r="F322" s="452">
        <v>992</v>
      </c>
    </row>
    <row r="323" spans="1:6" s="421" customFormat="1" ht="17.850000000000001" customHeight="1" thickBot="1">
      <c r="A323" s="460"/>
      <c r="B323" s="451" t="s">
        <v>809</v>
      </c>
      <c r="C323" s="413">
        <v>95714</v>
      </c>
      <c r="D323" s="414">
        <v>78156</v>
      </c>
      <c r="E323" s="415">
        <v>10752</v>
      </c>
      <c r="F323" s="452">
        <v>6806</v>
      </c>
    </row>
    <row r="324" spans="1:6" s="421" customFormat="1" ht="17.850000000000001" customHeight="1" thickBot="1">
      <c r="A324" s="460"/>
      <c r="B324" s="451" t="s">
        <v>810</v>
      </c>
      <c r="C324" s="413">
        <v>62632</v>
      </c>
      <c r="D324" s="414">
        <v>46260</v>
      </c>
      <c r="E324" s="415">
        <v>8510</v>
      </c>
      <c r="F324" s="452">
        <v>7862</v>
      </c>
    </row>
    <row r="325" spans="1:6" s="421" customFormat="1" ht="17.850000000000001" customHeight="1" thickBot="1">
      <c r="A325" s="458"/>
      <c r="B325" s="451" t="s">
        <v>811</v>
      </c>
      <c r="C325" s="413">
        <v>50668</v>
      </c>
      <c r="D325" s="414">
        <v>0</v>
      </c>
      <c r="E325" s="415">
        <v>0</v>
      </c>
      <c r="F325" s="452">
        <v>50668</v>
      </c>
    </row>
    <row r="326" spans="1:6" ht="17.850000000000001" customHeight="1" thickBot="1">
      <c r="A326" s="1145" t="s">
        <v>24</v>
      </c>
      <c r="B326" s="451" t="s">
        <v>812</v>
      </c>
      <c r="C326" s="413">
        <v>346044</v>
      </c>
      <c r="D326" s="414">
        <v>270199</v>
      </c>
      <c r="E326" s="415">
        <v>68354</v>
      </c>
      <c r="F326" s="452">
        <v>7491</v>
      </c>
    </row>
    <row r="327" spans="1:6" ht="17.850000000000001" customHeight="1" thickBot="1">
      <c r="A327" s="1146"/>
      <c r="B327" s="451" t="s">
        <v>813</v>
      </c>
      <c r="C327" s="413">
        <v>193338</v>
      </c>
      <c r="D327" s="414">
        <v>151688</v>
      </c>
      <c r="E327" s="415">
        <v>41650</v>
      </c>
      <c r="F327" s="452">
        <v>0</v>
      </c>
    </row>
    <row r="328" spans="1:6" ht="17.850000000000001" customHeight="1" thickBot="1">
      <c r="A328" s="1146"/>
      <c r="B328" s="451" t="s">
        <v>814</v>
      </c>
      <c r="C328" s="413">
        <v>306974</v>
      </c>
      <c r="D328" s="414">
        <v>282106</v>
      </c>
      <c r="E328" s="415">
        <v>20621</v>
      </c>
      <c r="F328" s="452">
        <v>4247</v>
      </c>
    </row>
    <row r="329" spans="1:6" ht="17.850000000000001" customHeight="1" thickBot="1">
      <c r="A329" s="1146"/>
      <c r="B329" s="451" t="s">
        <v>815</v>
      </c>
      <c r="C329" s="413">
        <v>328616</v>
      </c>
      <c r="D329" s="414">
        <v>308384</v>
      </c>
      <c r="E329" s="415">
        <v>20232</v>
      </c>
      <c r="F329" s="452">
        <v>0</v>
      </c>
    </row>
    <row r="330" spans="1:6" ht="17.850000000000001" customHeight="1" thickBot="1">
      <c r="A330" s="1146"/>
      <c r="B330" s="451" t="s">
        <v>816</v>
      </c>
      <c r="C330" s="413">
        <v>360146</v>
      </c>
      <c r="D330" s="414">
        <v>319651</v>
      </c>
      <c r="E330" s="415">
        <v>30160</v>
      </c>
      <c r="F330" s="452">
        <v>10335</v>
      </c>
    </row>
    <row r="331" spans="1:6" ht="17.850000000000001" customHeight="1" thickBot="1">
      <c r="A331" s="1146"/>
      <c r="B331" s="451" t="s">
        <v>817</v>
      </c>
      <c r="C331" s="413">
        <v>149460</v>
      </c>
      <c r="D331" s="414">
        <v>147425</v>
      </c>
      <c r="E331" s="415">
        <v>1546</v>
      </c>
      <c r="F331" s="452">
        <v>489</v>
      </c>
    </row>
    <row r="332" spans="1:6" ht="17.850000000000001" customHeight="1" thickBot="1">
      <c r="A332" s="1146"/>
      <c r="B332" s="451" t="s">
        <v>818</v>
      </c>
      <c r="C332" s="413">
        <v>183313</v>
      </c>
      <c r="D332" s="414">
        <v>165531</v>
      </c>
      <c r="E332" s="415">
        <v>11059</v>
      </c>
      <c r="F332" s="452">
        <v>6723</v>
      </c>
    </row>
    <row r="333" spans="1:6" ht="17.850000000000001" customHeight="1" thickBot="1">
      <c r="A333" s="1146"/>
      <c r="B333" s="451" t="s">
        <v>819</v>
      </c>
      <c r="C333" s="413">
        <v>147117</v>
      </c>
      <c r="D333" s="414">
        <v>141768</v>
      </c>
      <c r="E333" s="415">
        <v>2309</v>
      </c>
      <c r="F333" s="452">
        <v>3040</v>
      </c>
    </row>
    <row r="334" spans="1:6" ht="17.850000000000001" customHeight="1" thickBot="1">
      <c r="A334" s="1146"/>
      <c r="B334" s="451" t="s">
        <v>820</v>
      </c>
      <c r="C334" s="413">
        <v>138063</v>
      </c>
      <c r="D334" s="414">
        <v>129222</v>
      </c>
      <c r="E334" s="415">
        <v>1483</v>
      </c>
      <c r="F334" s="452">
        <v>7358</v>
      </c>
    </row>
    <row r="335" spans="1:6" ht="17.850000000000001" customHeight="1" thickBot="1">
      <c r="A335" s="1146"/>
      <c r="B335" s="451" t="s">
        <v>821</v>
      </c>
      <c r="C335" s="413">
        <v>111371</v>
      </c>
      <c r="D335" s="414">
        <v>107879</v>
      </c>
      <c r="E335" s="415">
        <v>0</v>
      </c>
      <c r="F335" s="452">
        <v>3492</v>
      </c>
    </row>
    <row r="336" spans="1:6" ht="17.850000000000001" customHeight="1" thickBot="1">
      <c r="A336" s="1146"/>
      <c r="B336" s="451" t="s">
        <v>822</v>
      </c>
      <c r="C336" s="413">
        <v>150530</v>
      </c>
      <c r="D336" s="414">
        <v>148044</v>
      </c>
      <c r="E336" s="415">
        <v>51</v>
      </c>
      <c r="F336" s="452">
        <v>2435</v>
      </c>
    </row>
    <row r="337" spans="1:6" ht="17.850000000000001" customHeight="1" thickBot="1">
      <c r="A337" s="1147"/>
      <c r="B337" s="451" t="s">
        <v>823</v>
      </c>
      <c r="C337" s="413">
        <v>141013</v>
      </c>
      <c r="D337" s="414">
        <v>137158</v>
      </c>
      <c r="E337" s="415">
        <v>0</v>
      </c>
      <c r="F337" s="452">
        <v>3855</v>
      </c>
    </row>
    <row r="338" spans="1:6" ht="17.850000000000001" customHeight="1" thickBot="1">
      <c r="A338" s="1145" t="s">
        <v>25</v>
      </c>
      <c r="B338" s="451" t="s">
        <v>824</v>
      </c>
      <c r="C338" s="413">
        <v>153157</v>
      </c>
      <c r="D338" s="414">
        <v>108026</v>
      </c>
      <c r="E338" s="415">
        <v>36530</v>
      </c>
      <c r="F338" s="452">
        <v>8601</v>
      </c>
    </row>
    <row r="339" spans="1:6" ht="17.850000000000001" customHeight="1" thickBot="1">
      <c r="A339" s="1146"/>
      <c r="B339" s="451" t="s">
        <v>825</v>
      </c>
      <c r="C339" s="413">
        <v>191910</v>
      </c>
      <c r="D339" s="414">
        <v>102085</v>
      </c>
      <c r="E339" s="415">
        <v>78879</v>
      </c>
      <c r="F339" s="452">
        <v>10946</v>
      </c>
    </row>
    <row r="340" spans="1:6" ht="17.850000000000001" customHeight="1" thickBot="1">
      <c r="A340" s="1146"/>
      <c r="B340" s="451" t="s">
        <v>826</v>
      </c>
      <c r="C340" s="413">
        <v>175823</v>
      </c>
      <c r="D340" s="414">
        <v>147345</v>
      </c>
      <c r="E340" s="415">
        <v>28478</v>
      </c>
      <c r="F340" s="452">
        <v>0</v>
      </c>
    </row>
    <row r="341" spans="1:6" ht="17.850000000000001" customHeight="1" thickBot="1">
      <c r="A341" s="1146"/>
      <c r="B341" s="451" t="s">
        <v>827</v>
      </c>
      <c r="C341" s="413">
        <v>155466</v>
      </c>
      <c r="D341" s="414">
        <v>86970</v>
      </c>
      <c r="E341" s="415">
        <v>68496</v>
      </c>
      <c r="F341" s="452">
        <v>0</v>
      </c>
    </row>
    <row r="342" spans="1:6" ht="17.850000000000001" customHeight="1" thickBot="1">
      <c r="A342" s="1146"/>
      <c r="B342" s="451" t="s">
        <v>828</v>
      </c>
      <c r="C342" s="413">
        <v>297287</v>
      </c>
      <c r="D342" s="414">
        <v>200463</v>
      </c>
      <c r="E342" s="415">
        <v>94265</v>
      </c>
      <c r="F342" s="452">
        <v>2559</v>
      </c>
    </row>
    <row r="343" spans="1:6" ht="17.850000000000001" customHeight="1" thickBot="1">
      <c r="A343" s="1146"/>
      <c r="B343" s="451" t="s">
        <v>829</v>
      </c>
      <c r="C343" s="413">
        <v>162815</v>
      </c>
      <c r="D343" s="414">
        <v>109659</v>
      </c>
      <c r="E343" s="415">
        <v>36036</v>
      </c>
      <c r="F343" s="452">
        <v>17120</v>
      </c>
    </row>
    <row r="344" spans="1:6" ht="17.850000000000001" customHeight="1" thickBot="1">
      <c r="A344" s="1146"/>
      <c r="B344" s="451" t="s">
        <v>830</v>
      </c>
      <c r="C344" s="413">
        <v>161323</v>
      </c>
      <c r="D344" s="414">
        <v>90270</v>
      </c>
      <c r="E344" s="415">
        <v>61778</v>
      </c>
      <c r="F344" s="452">
        <v>9275</v>
      </c>
    </row>
    <row r="345" spans="1:6" ht="17.850000000000001" customHeight="1" thickBot="1">
      <c r="A345" s="1146"/>
      <c r="B345" s="451" t="s">
        <v>831</v>
      </c>
      <c r="C345" s="413">
        <v>81547</v>
      </c>
      <c r="D345" s="414">
        <v>67594</v>
      </c>
      <c r="E345" s="415">
        <v>7141</v>
      </c>
      <c r="F345" s="452">
        <v>6812</v>
      </c>
    </row>
    <row r="346" spans="1:6" ht="17.850000000000001" customHeight="1" thickBot="1">
      <c r="A346" s="1146"/>
      <c r="B346" s="451" t="s">
        <v>832</v>
      </c>
      <c r="C346" s="413">
        <v>58220</v>
      </c>
      <c r="D346" s="414">
        <v>33900</v>
      </c>
      <c r="E346" s="415">
        <v>20268</v>
      </c>
      <c r="F346" s="452">
        <v>4052</v>
      </c>
    </row>
    <row r="347" spans="1:6" ht="17.850000000000001" customHeight="1" thickBot="1">
      <c r="A347" s="1146"/>
      <c r="B347" s="451" t="s">
        <v>833</v>
      </c>
      <c r="C347" s="413">
        <v>76798</v>
      </c>
      <c r="D347" s="414">
        <v>39163</v>
      </c>
      <c r="E347" s="415">
        <v>13631</v>
      </c>
      <c r="F347" s="452">
        <v>24004</v>
      </c>
    </row>
    <row r="348" spans="1:6" ht="17.850000000000001" customHeight="1" thickBot="1">
      <c r="A348" s="1146"/>
      <c r="B348" s="451" t="s">
        <v>834</v>
      </c>
      <c r="C348" s="413">
        <v>82954</v>
      </c>
      <c r="D348" s="414">
        <v>61960</v>
      </c>
      <c r="E348" s="415">
        <v>9880</v>
      </c>
      <c r="F348" s="452">
        <v>11114</v>
      </c>
    </row>
    <row r="349" spans="1:6" ht="17.850000000000001" customHeight="1" thickBot="1">
      <c r="A349" s="1146"/>
      <c r="B349" s="451" t="s">
        <v>835</v>
      </c>
      <c r="C349" s="413">
        <v>55155</v>
      </c>
      <c r="D349" s="414">
        <v>42580</v>
      </c>
      <c r="E349" s="415">
        <v>6014</v>
      </c>
      <c r="F349" s="452">
        <v>6561</v>
      </c>
    </row>
    <row r="350" spans="1:6" ht="17.850000000000001" customHeight="1" thickBot="1">
      <c r="A350" s="1146"/>
      <c r="B350" s="451" t="s">
        <v>836</v>
      </c>
      <c r="C350" s="413">
        <v>107547</v>
      </c>
      <c r="D350" s="414">
        <v>90169</v>
      </c>
      <c r="E350" s="415">
        <v>3152</v>
      </c>
      <c r="F350" s="452">
        <v>14226</v>
      </c>
    </row>
    <row r="351" spans="1:6" ht="17.850000000000001" customHeight="1" thickBot="1">
      <c r="A351" s="1146"/>
      <c r="B351" s="451" t="s">
        <v>837</v>
      </c>
      <c r="C351" s="413">
        <v>135896</v>
      </c>
      <c r="D351" s="414">
        <v>43182</v>
      </c>
      <c r="E351" s="415">
        <v>76035</v>
      </c>
      <c r="F351" s="452">
        <v>16679</v>
      </c>
    </row>
    <row r="352" spans="1:6" ht="17.850000000000001" customHeight="1" thickBot="1">
      <c r="A352" s="1146"/>
      <c r="B352" s="451" t="s">
        <v>838</v>
      </c>
      <c r="C352" s="413">
        <v>33954</v>
      </c>
      <c r="D352" s="414">
        <v>24348</v>
      </c>
      <c r="E352" s="415">
        <v>765</v>
      </c>
      <c r="F352" s="452">
        <v>8841</v>
      </c>
    </row>
    <row r="353" spans="1:6" ht="17.850000000000001" customHeight="1" thickBot="1">
      <c r="A353" s="1146"/>
      <c r="B353" s="451" t="s">
        <v>839</v>
      </c>
      <c r="C353" s="413">
        <v>36375</v>
      </c>
      <c r="D353" s="414">
        <v>31547</v>
      </c>
      <c r="E353" s="415">
        <v>0</v>
      </c>
      <c r="F353" s="452">
        <v>4828</v>
      </c>
    </row>
    <row r="354" spans="1:6" ht="17.850000000000001" customHeight="1" thickBot="1">
      <c r="A354" s="1146"/>
      <c r="B354" s="451" t="s">
        <v>840</v>
      </c>
      <c r="C354" s="413">
        <v>57125</v>
      </c>
      <c r="D354" s="414">
        <v>48655</v>
      </c>
      <c r="E354" s="415">
        <v>6709</v>
      </c>
      <c r="F354" s="452">
        <v>1761</v>
      </c>
    </row>
    <row r="355" spans="1:6" ht="17.850000000000001" customHeight="1" thickBot="1">
      <c r="A355" s="1146"/>
      <c r="B355" s="451" t="s">
        <v>841</v>
      </c>
      <c r="C355" s="413">
        <v>76432</v>
      </c>
      <c r="D355" s="414">
        <v>56660</v>
      </c>
      <c r="E355" s="415">
        <v>14428</v>
      </c>
      <c r="F355" s="452">
        <v>5344</v>
      </c>
    </row>
    <row r="356" spans="1:6" ht="17.850000000000001" customHeight="1" thickBot="1">
      <c r="A356" s="1147"/>
      <c r="B356" s="451" t="s">
        <v>842</v>
      </c>
      <c r="C356" s="413">
        <v>52488</v>
      </c>
      <c r="D356" s="414">
        <v>41507</v>
      </c>
      <c r="E356" s="415">
        <v>0</v>
      </c>
      <c r="F356" s="452">
        <v>10981</v>
      </c>
    </row>
    <row r="357" spans="1:6" ht="17.850000000000001" customHeight="1" thickBot="1">
      <c r="A357" s="1145" t="s">
        <v>134</v>
      </c>
      <c r="B357" s="451" t="s">
        <v>843</v>
      </c>
      <c r="C357" s="413">
        <v>428674</v>
      </c>
      <c r="D357" s="414">
        <v>338412</v>
      </c>
      <c r="E357" s="415">
        <v>90262</v>
      </c>
      <c r="F357" s="452">
        <v>0</v>
      </c>
    </row>
    <row r="358" spans="1:6" ht="17.850000000000001" customHeight="1" thickBot="1">
      <c r="A358" s="1146"/>
      <c r="B358" s="451" t="s">
        <v>844</v>
      </c>
      <c r="C358" s="413">
        <v>339719</v>
      </c>
      <c r="D358" s="414">
        <v>267900</v>
      </c>
      <c r="E358" s="415">
        <v>71819</v>
      </c>
      <c r="F358" s="452">
        <v>0</v>
      </c>
    </row>
    <row r="359" spans="1:6" ht="17.850000000000001" customHeight="1" thickBot="1">
      <c r="A359" s="1146"/>
      <c r="B359" s="451" t="s">
        <v>845</v>
      </c>
      <c r="C359" s="413">
        <v>211053</v>
      </c>
      <c r="D359" s="414">
        <v>184627</v>
      </c>
      <c r="E359" s="415">
        <v>26426</v>
      </c>
      <c r="F359" s="452">
        <v>0</v>
      </c>
    </row>
    <row r="360" spans="1:6" ht="17.850000000000001" customHeight="1" thickBot="1">
      <c r="A360" s="1146"/>
      <c r="B360" s="451" t="s">
        <v>846</v>
      </c>
      <c r="C360" s="413">
        <v>481212</v>
      </c>
      <c r="D360" s="414">
        <v>416180</v>
      </c>
      <c r="E360" s="415">
        <v>58784</v>
      </c>
      <c r="F360" s="452">
        <v>6248</v>
      </c>
    </row>
    <row r="361" spans="1:6" ht="17.850000000000001" customHeight="1" thickBot="1">
      <c r="A361" s="1146" t="s">
        <v>134</v>
      </c>
      <c r="B361" s="451" t="s">
        <v>847</v>
      </c>
      <c r="C361" s="413">
        <v>98279</v>
      </c>
      <c r="D361" s="414">
        <v>84052</v>
      </c>
      <c r="E361" s="415">
        <v>0</v>
      </c>
      <c r="F361" s="452">
        <v>14227</v>
      </c>
    </row>
    <row r="362" spans="1:6" ht="17.850000000000001" customHeight="1" thickBot="1">
      <c r="A362" s="1146"/>
      <c r="B362" s="451" t="s">
        <v>848</v>
      </c>
      <c r="C362" s="413">
        <v>80260</v>
      </c>
      <c r="D362" s="414">
        <v>69912</v>
      </c>
      <c r="E362" s="415">
        <v>5134</v>
      </c>
      <c r="F362" s="452">
        <v>5214</v>
      </c>
    </row>
    <row r="363" spans="1:6" ht="17.850000000000001" customHeight="1" thickBot="1">
      <c r="A363" s="1146"/>
      <c r="B363" s="451" t="s">
        <v>849</v>
      </c>
      <c r="C363" s="413">
        <v>133846</v>
      </c>
      <c r="D363" s="414">
        <v>117049</v>
      </c>
      <c r="E363" s="415">
        <v>7788</v>
      </c>
      <c r="F363" s="452">
        <v>9009</v>
      </c>
    </row>
    <row r="364" spans="1:6" ht="17.850000000000001" customHeight="1" thickBot="1">
      <c r="A364" s="1146"/>
      <c r="B364" s="451" t="s">
        <v>850</v>
      </c>
      <c r="C364" s="413">
        <v>193940</v>
      </c>
      <c r="D364" s="414">
        <v>147607</v>
      </c>
      <c r="E364" s="415">
        <v>46333</v>
      </c>
      <c r="F364" s="452">
        <v>0</v>
      </c>
    </row>
    <row r="365" spans="1:6" ht="17.850000000000001" customHeight="1" thickBot="1">
      <c r="A365" s="1146"/>
      <c r="B365" s="451" t="s">
        <v>851</v>
      </c>
      <c r="C365" s="413">
        <v>133889</v>
      </c>
      <c r="D365" s="414">
        <v>108783</v>
      </c>
      <c r="E365" s="415">
        <v>22900</v>
      </c>
      <c r="F365" s="452">
        <v>2206</v>
      </c>
    </row>
    <row r="366" spans="1:6" ht="17.850000000000001" customHeight="1" thickBot="1">
      <c r="A366" s="1146"/>
      <c r="B366" s="451" t="s">
        <v>852</v>
      </c>
      <c r="C366" s="413">
        <v>41401</v>
      </c>
      <c r="D366" s="414">
        <v>33531</v>
      </c>
      <c r="E366" s="415">
        <v>0</v>
      </c>
      <c r="F366" s="452">
        <v>7870</v>
      </c>
    </row>
    <row r="367" spans="1:6" ht="17.850000000000001" customHeight="1" thickBot="1">
      <c r="A367" s="1146"/>
      <c r="B367" s="451" t="s">
        <v>853</v>
      </c>
      <c r="C367" s="413">
        <v>65326</v>
      </c>
      <c r="D367" s="414">
        <v>65326</v>
      </c>
      <c r="E367" s="415">
        <v>0</v>
      </c>
      <c r="F367" s="452">
        <v>0</v>
      </c>
    </row>
    <row r="368" spans="1:6" ht="17.850000000000001" customHeight="1" thickBot="1">
      <c r="A368" s="1147"/>
      <c r="B368" s="451" t="s">
        <v>854</v>
      </c>
      <c r="C368" s="413">
        <v>28141</v>
      </c>
      <c r="D368" s="414">
        <v>28141</v>
      </c>
      <c r="E368" s="415">
        <v>0</v>
      </c>
      <c r="F368" s="452">
        <v>0</v>
      </c>
    </row>
    <row r="369" spans="1:6" ht="17.850000000000001" customHeight="1" thickBot="1">
      <c r="A369" s="1145" t="s">
        <v>26</v>
      </c>
      <c r="B369" s="451" t="s">
        <v>855</v>
      </c>
      <c r="C369" s="413">
        <v>326389</v>
      </c>
      <c r="D369" s="414">
        <v>186323</v>
      </c>
      <c r="E369" s="415">
        <v>122519</v>
      </c>
      <c r="F369" s="452">
        <v>17547</v>
      </c>
    </row>
    <row r="370" spans="1:6" ht="17.850000000000001" customHeight="1" thickBot="1">
      <c r="A370" s="1146"/>
      <c r="B370" s="451" t="s">
        <v>856</v>
      </c>
      <c r="C370" s="413">
        <v>140084</v>
      </c>
      <c r="D370" s="414">
        <v>103079</v>
      </c>
      <c r="E370" s="415">
        <v>22166</v>
      </c>
      <c r="F370" s="452">
        <v>14839</v>
      </c>
    </row>
    <row r="371" spans="1:6" ht="17.850000000000001" customHeight="1" thickBot="1">
      <c r="A371" s="1146"/>
      <c r="B371" s="451" t="s">
        <v>857</v>
      </c>
      <c r="C371" s="413">
        <v>61333</v>
      </c>
      <c r="D371" s="414">
        <v>35673</v>
      </c>
      <c r="E371" s="415">
        <v>17113</v>
      </c>
      <c r="F371" s="452">
        <v>8547</v>
      </c>
    </row>
    <row r="372" spans="1:6" ht="17.850000000000001" customHeight="1" thickBot="1">
      <c r="A372" s="1146"/>
      <c r="B372" s="451" t="s">
        <v>858</v>
      </c>
      <c r="C372" s="413">
        <v>48595</v>
      </c>
      <c r="D372" s="414">
        <v>38884</v>
      </c>
      <c r="E372" s="415">
        <v>1095</v>
      </c>
      <c r="F372" s="452">
        <v>8616</v>
      </c>
    </row>
    <row r="373" spans="1:6" ht="17.850000000000001" customHeight="1" thickBot="1">
      <c r="A373" s="1146"/>
      <c r="B373" s="451" t="s">
        <v>859</v>
      </c>
      <c r="C373" s="413">
        <v>35577</v>
      </c>
      <c r="D373" s="414">
        <v>31586</v>
      </c>
      <c r="E373" s="415">
        <v>0</v>
      </c>
      <c r="F373" s="452">
        <v>3991</v>
      </c>
    </row>
    <row r="374" spans="1:6" ht="17.850000000000001" customHeight="1" thickBot="1">
      <c r="A374" s="1146"/>
      <c r="B374" s="451" t="s">
        <v>860</v>
      </c>
      <c r="C374" s="413">
        <v>63328</v>
      </c>
      <c r="D374" s="414">
        <v>57526</v>
      </c>
      <c r="E374" s="415">
        <v>853</v>
      </c>
      <c r="F374" s="452">
        <v>4949</v>
      </c>
    </row>
    <row r="375" spans="1:6" ht="17.850000000000001" customHeight="1" thickBot="1">
      <c r="A375" s="1146"/>
      <c r="B375" s="451" t="s">
        <v>861</v>
      </c>
      <c r="C375" s="413">
        <v>11651</v>
      </c>
      <c r="D375" s="414">
        <v>11651</v>
      </c>
      <c r="E375" s="415">
        <v>0</v>
      </c>
      <c r="F375" s="452">
        <v>0</v>
      </c>
    </row>
    <row r="376" spans="1:6" ht="17.850000000000001" customHeight="1" thickBot="1">
      <c r="A376" s="1146"/>
      <c r="B376" s="451" t="s">
        <v>862</v>
      </c>
      <c r="C376" s="413">
        <v>21325</v>
      </c>
      <c r="D376" s="414">
        <v>16452</v>
      </c>
      <c r="E376" s="415">
        <v>0</v>
      </c>
      <c r="F376" s="452">
        <v>4873</v>
      </c>
    </row>
    <row r="377" spans="1:6" ht="17.850000000000001" customHeight="1" thickBot="1">
      <c r="A377" s="1147"/>
      <c r="B377" s="451" t="s">
        <v>863</v>
      </c>
      <c r="C377" s="413">
        <v>36196</v>
      </c>
      <c r="D377" s="414">
        <v>34297</v>
      </c>
      <c r="E377" s="415">
        <v>514</v>
      </c>
      <c r="F377" s="452">
        <v>1385</v>
      </c>
    </row>
    <row r="378" spans="1:6" ht="17.850000000000001" customHeight="1" thickBot="1">
      <c r="A378" s="1145" t="s">
        <v>27</v>
      </c>
      <c r="B378" s="451" t="s">
        <v>864</v>
      </c>
      <c r="C378" s="413">
        <v>498432</v>
      </c>
      <c r="D378" s="414">
        <v>343171</v>
      </c>
      <c r="E378" s="415">
        <v>145072</v>
      </c>
      <c r="F378" s="452">
        <v>10189</v>
      </c>
    </row>
    <row r="379" spans="1:6" ht="17.850000000000001" customHeight="1" thickBot="1">
      <c r="A379" s="1146"/>
      <c r="B379" s="451" t="s">
        <v>865</v>
      </c>
      <c r="C379" s="413">
        <v>395752</v>
      </c>
      <c r="D379" s="414">
        <v>356148</v>
      </c>
      <c r="E379" s="415">
        <v>39604</v>
      </c>
      <c r="F379" s="452">
        <v>0</v>
      </c>
    </row>
    <row r="380" spans="1:6" ht="17.850000000000001" customHeight="1" thickBot="1">
      <c r="A380" s="1146"/>
      <c r="B380" s="451" t="s">
        <v>866</v>
      </c>
      <c r="C380" s="413">
        <v>210134</v>
      </c>
      <c r="D380" s="414">
        <v>154357</v>
      </c>
      <c r="E380" s="415">
        <v>51933</v>
      </c>
      <c r="F380" s="452">
        <v>3844</v>
      </c>
    </row>
    <row r="381" spans="1:6" ht="17.850000000000001" customHeight="1" thickBot="1">
      <c r="A381" s="1146"/>
      <c r="B381" s="451" t="s">
        <v>867</v>
      </c>
      <c r="C381" s="413">
        <v>114134</v>
      </c>
      <c r="D381" s="414">
        <v>106600</v>
      </c>
      <c r="E381" s="415">
        <v>3102</v>
      </c>
      <c r="F381" s="452">
        <v>4432</v>
      </c>
    </row>
    <row r="382" spans="1:6" ht="17.850000000000001" customHeight="1" thickBot="1">
      <c r="A382" s="1146"/>
      <c r="B382" s="451" t="s">
        <v>868</v>
      </c>
      <c r="C382" s="413">
        <v>91695</v>
      </c>
      <c r="D382" s="414">
        <v>91442</v>
      </c>
      <c r="E382" s="415">
        <v>253</v>
      </c>
      <c r="F382" s="452">
        <v>0</v>
      </c>
    </row>
    <row r="383" spans="1:6" ht="17.850000000000001" customHeight="1" thickBot="1">
      <c r="A383" s="1146"/>
      <c r="B383" s="451" t="s">
        <v>869</v>
      </c>
      <c r="C383" s="413">
        <v>113080</v>
      </c>
      <c r="D383" s="414">
        <v>68522</v>
      </c>
      <c r="E383" s="415">
        <v>39047</v>
      </c>
      <c r="F383" s="452">
        <v>5511</v>
      </c>
    </row>
    <row r="384" spans="1:6" ht="17.850000000000001" customHeight="1" thickBot="1">
      <c r="A384" s="1146"/>
      <c r="B384" s="451" t="s">
        <v>870</v>
      </c>
      <c r="C384" s="413">
        <v>158667</v>
      </c>
      <c r="D384" s="414">
        <v>158667</v>
      </c>
      <c r="E384" s="415">
        <v>0</v>
      </c>
      <c r="F384" s="452">
        <v>0</v>
      </c>
    </row>
    <row r="385" spans="1:6" ht="17.850000000000001" customHeight="1" thickBot="1">
      <c r="A385" s="1146"/>
      <c r="B385" s="451" t="s">
        <v>871</v>
      </c>
      <c r="C385" s="413">
        <v>4684</v>
      </c>
      <c r="D385" s="414">
        <v>4684</v>
      </c>
      <c r="E385" s="415">
        <v>0</v>
      </c>
      <c r="F385" s="452">
        <v>0</v>
      </c>
    </row>
    <row r="386" spans="1:6" ht="17.850000000000001" customHeight="1" thickBot="1">
      <c r="A386" s="1147"/>
      <c r="B386" s="451" t="s">
        <v>872</v>
      </c>
      <c r="C386" s="413">
        <v>46993</v>
      </c>
      <c r="D386" s="414">
        <v>46803</v>
      </c>
      <c r="E386" s="415">
        <v>0</v>
      </c>
      <c r="F386" s="452">
        <v>190</v>
      </c>
    </row>
    <row r="387" spans="1:6" ht="17.850000000000001" customHeight="1" thickBot="1">
      <c r="A387" s="1145" t="s">
        <v>135</v>
      </c>
      <c r="B387" s="451" t="s">
        <v>873</v>
      </c>
      <c r="C387" s="413">
        <v>456985</v>
      </c>
      <c r="D387" s="414">
        <v>316231</v>
      </c>
      <c r="E387" s="415">
        <v>130586</v>
      </c>
      <c r="F387" s="452">
        <v>10168</v>
      </c>
    </row>
    <row r="388" spans="1:6" ht="17.850000000000001" customHeight="1" thickBot="1">
      <c r="A388" s="1146"/>
      <c r="B388" s="451" t="s">
        <v>874</v>
      </c>
      <c r="C388" s="413">
        <v>119949</v>
      </c>
      <c r="D388" s="414">
        <v>106506</v>
      </c>
      <c r="E388" s="415">
        <v>3639</v>
      </c>
      <c r="F388" s="452">
        <v>9804</v>
      </c>
    </row>
    <row r="389" spans="1:6" ht="17.850000000000001" customHeight="1" thickBot="1">
      <c r="A389" s="1146"/>
      <c r="B389" s="451" t="s">
        <v>875</v>
      </c>
      <c r="C389" s="413">
        <v>77806</v>
      </c>
      <c r="D389" s="414">
        <v>58604</v>
      </c>
      <c r="E389" s="415">
        <v>5027</v>
      </c>
      <c r="F389" s="452">
        <v>14175</v>
      </c>
    </row>
    <row r="390" spans="1:6" ht="17.850000000000001" customHeight="1" thickBot="1">
      <c r="A390" s="1146"/>
      <c r="B390" s="451" t="s">
        <v>876</v>
      </c>
      <c r="C390" s="413">
        <v>184820</v>
      </c>
      <c r="D390" s="414">
        <v>122214</v>
      </c>
      <c r="E390" s="415">
        <v>62606</v>
      </c>
      <c r="F390" s="452">
        <v>0</v>
      </c>
    </row>
    <row r="391" spans="1:6" ht="17.850000000000001" customHeight="1" thickBot="1">
      <c r="A391" s="1146"/>
      <c r="B391" s="451" t="s">
        <v>877</v>
      </c>
      <c r="C391" s="413">
        <v>110012</v>
      </c>
      <c r="D391" s="414">
        <v>100734</v>
      </c>
      <c r="E391" s="415">
        <v>2547</v>
      </c>
      <c r="F391" s="452">
        <v>6731</v>
      </c>
    </row>
    <row r="392" spans="1:6" ht="17.850000000000001" customHeight="1" thickBot="1">
      <c r="A392" s="1146"/>
      <c r="B392" s="451" t="s">
        <v>878</v>
      </c>
      <c r="C392" s="413">
        <v>82824</v>
      </c>
      <c r="D392" s="414">
        <v>62060</v>
      </c>
      <c r="E392" s="415">
        <v>14851</v>
      </c>
      <c r="F392" s="452">
        <v>5913</v>
      </c>
    </row>
    <row r="393" spans="1:6" ht="17.850000000000001" customHeight="1" thickBot="1">
      <c r="A393" s="1146"/>
      <c r="B393" s="451" t="s">
        <v>879</v>
      </c>
      <c r="C393" s="413">
        <v>84492</v>
      </c>
      <c r="D393" s="414">
        <v>53751</v>
      </c>
      <c r="E393" s="415">
        <v>24611</v>
      </c>
      <c r="F393" s="452">
        <v>6130</v>
      </c>
    </row>
    <row r="394" spans="1:6" ht="17.850000000000001" customHeight="1" thickBot="1">
      <c r="A394" s="1146"/>
      <c r="B394" s="451" t="s">
        <v>880</v>
      </c>
      <c r="C394" s="413">
        <v>58501</v>
      </c>
      <c r="D394" s="414">
        <v>49272</v>
      </c>
      <c r="E394" s="415">
        <v>6623</v>
      </c>
      <c r="F394" s="452">
        <v>2606</v>
      </c>
    </row>
    <row r="395" spans="1:6" ht="17.850000000000001" customHeight="1" thickBot="1">
      <c r="A395" s="1146"/>
      <c r="B395" s="451" t="s">
        <v>881</v>
      </c>
      <c r="C395" s="413">
        <v>298764</v>
      </c>
      <c r="D395" s="414">
        <v>242555</v>
      </c>
      <c r="E395" s="415">
        <v>47554</v>
      </c>
      <c r="F395" s="452">
        <v>8655</v>
      </c>
    </row>
    <row r="396" spans="1:6" ht="17.850000000000001" customHeight="1" thickBot="1">
      <c r="A396" s="1146"/>
      <c r="B396" s="451" t="s">
        <v>882</v>
      </c>
      <c r="C396" s="413">
        <v>214743</v>
      </c>
      <c r="D396" s="414">
        <v>189668</v>
      </c>
      <c r="E396" s="415">
        <v>25075</v>
      </c>
      <c r="F396" s="452">
        <v>0</v>
      </c>
    </row>
    <row r="397" spans="1:6" ht="17.850000000000001" customHeight="1" thickBot="1">
      <c r="A397" s="1146"/>
      <c r="B397" s="451" t="s">
        <v>883</v>
      </c>
      <c r="C397" s="413">
        <v>79956</v>
      </c>
      <c r="D397" s="414">
        <v>53838</v>
      </c>
      <c r="E397" s="415">
        <v>19621</v>
      </c>
      <c r="F397" s="452">
        <v>6497</v>
      </c>
    </row>
    <row r="398" spans="1:6" ht="17.850000000000001" customHeight="1" thickBot="1">
      <c r="A398" s="1146"/>
      <c r="B398" s="451" t="s">
        <v>884</v>
      </c>
      <c r="C398" s="413">
        <v>53034</v>
      </c>
      <c r="D398" s="414">
        <v>49027</v>
      </c>
      <c r="E398" s="415">
        <v>0</v>
      </c>
      <c r="F398" s="452">
        <v>4007</v>
      </c>
    </row>
    <row r="399" spans="1:6" ht="17.850000000000001" customHeight="1" thickBot="1">
      <c r="A399" s="1147"/>
      <c r="B399" s="461" t="s">
        <v>885</v>
      </c>
      <c r="C399" s="462">
        <v>16522</v>
      </c>
      <c r="D399" s="463">
        <v>0</v>
      </c>
      <c r="E399" s="464">
        <v>0</v>
      </c>
      <c r="F399" s="465">
        <v>16522</v>
      </c>
    </row>
    <row r="400" spans="1:6" ht="21">
      <c r="A400" s="424"/>
      <c r="B400" s="466"/>
      <c r="C400" s="426"/>
      <c r="D400" s="427"/>
      <c r="E400" s="427"/>
      <c r="F400" s="427"/>
    </row>
    <row r="401" ht="19.5" customHeight="1"/>
  </sheetData>
  <mergeCells count="38">
    <mergeCell ref="A378:A386"/>
    <mergeCell ref="A387:A399"/>
    <mergeCell ref="A308:A310"/>
    <mergeCell ref="A326:A337"/>
    <mergeCell ref="A338:A356"/>
    <mergeCell ref="A357:A360"/>
    <mergeCell ref="A361:A368"/>
    <mergeCell ref="A369:A377"/>
    <mergeCell ref="A257:A260"/>
    <mergeCell ref="A261:A269"/>
    <mergeCell ref="A270:A286"/>
    <mergeCell ref="A287:A295"/>
    <mergeCell ref="A296:A299"/>
    <mergeCell ref="A300:A307"/>
    <mergeCell ref="A203:A207"/>
    <mergeCell ref="A208:A211"/>
    <mergeCell ref="A212:A219"/>
    <mergeCell ref="A220:A242"/>
    <mergeCell ref="A243:A252"/>
    <mergeCell ref="A253:A255"/>
    <mergeCell ref="A135:A139"/>
    <mergeCell ref="A140:A157"/>
    <mergeCell ref="A158:A160"/>
    <mergeCell ref="A161:A164"/>
    <mergeCell ref="A165:A195"/>
    <mergeCell ref="A196:A202"/>
    <mergeCell ref="A69:A75"/>
    <mergeCell ref="A76:A79"/>
    <mergeCell ref="A80:A90"/>
    <mergeCell ref="A91:A108"/>
    <mergeCell ref="A109:A128"/>
    <mergeCell ref="A129:A134"/>
    <mergeCell ref="A1:F1"/>
    <mergeCell ref="A4:A20"/>
    <mergeCell ref="A21:A31"/>
    <mergeCell ref="A32:A37"/>
    <mergeCell ref="A38:A56"/>
    <mergeCell ref="A57:A68"/>
  </mergeCells>
  <printOptions horizontalCentered="1"/>
  <pageMargins left="0.11811023622047245" right="0.31496062992125984" top="0.74803149606299213" bottom="0.55118110236220474" header="0.31496062992125984" footer="0.31496062992125984"/>
  <pageSetup paperSize="9" scale="75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35CDE-6116-4906-8DE8-77D19A9CB76F}">
  <sheetPr>
    <tabColor rgb="FF339933"/>
  </sheetPr>
  <dimension ref="A1:BV43"/>
  <sheetViews>
    <sheetView rightToLeft="1" view="pageBreakPreview" zoomScaleNormal="100" zoomScaleSheetLayoutView="100" workbookViewId="0">
      <selection activeCell="A20" sqref="A20"/>
    </sheetView>
  </sheetViews>
  <sheetFormatPr defaultColWidth="9.140625" defaultRowHeight="18" customHeight="1"/>
  <cols>
    <col min="1" max="1" width="16.5703125" style="371" customWidth="1"/>
    <col min="2" max="2" width="9" style="404" bestFit="1" customWidth="1"/>
    <col min="3" max="3" width="7.85546875" style="495" customWidth="1"/>
    <col min="4" max="4" width="7.42578125" style="495" customWidth="1"/>
    <col min="5" max="5" width="7.7109375" style="495" customWidth="1"/>
    <col min="6" max="6" width="7.5703125" style="496" customWidth="1"/>
    <col min="7" max="7" width="7.28515625" style="386" customWidth="1"/>
    <col min="8" max="8" width="7.28515625" style="404" customWidth="1"/>
    <col min="9" max="9" width="6.42578125" style="495" customWidth="1"/>
    <col min="10" max="10" width="7.7109375" style="495" customWidth="1"/>
    <col min="11" max="11" width="6.140625" style="496" customWidth="1"/>
    <col min="12" max="12" width="6.42578125" style="386" customWidth="1"/>
    <col min="13" max="13" width="6.85546875" style="495" customWidth="1"/>
    <col min="14" max="14" width="7.85546875" style="495" customWidth="1"/>
    <col min="15" max="15" width="0.140625" style="496" customWidth="1"/>
    <col min="16" max="16" width="7.42578125" style="386" customWidth="1"/>
    <col min="17" max="17" width="7.7109375" style="404" customWidth="1"/>
    <col min="18" max="18" width="8.140625" style="495" customWidth="1"/>
    <col min="19" max="19" width="8.28515625" style="495" customWidth="1"/>
    <col min="20" max="20" width="8.28515625" style="495" hidden="1" customWidth="1"/>
    <col min="21" max="21" width="6.42578125" style="495" customWidth="1"/>
    <col min="22" max="22" width="6" style="496" customWidth="1"/>
    <col min="23" max="23" width="6.7109375" style="386" bestFit="1" customWidth="1"/>
    <col min="24" max="24" width="7" style="404" customWidth="1"/>
    <col min="25" max="25" width="7.28515625" style="495" bestFit="1" customWidth="1"/>
    <col min="26" max="26" width="7.42578125" style="495" bestFit="1" customWidth="1"/>
    <col min="27" max="27" width="8.42578125" style="496" customWidth="1"/>
    <col min="28" max="28" width="6.5703125" style="386" customWidth="1"/>
    <col min="29" max="29" width="7.5703125" style="404" customWidth="1"/>
    <col min="30" max="30" width="7.42578125" style="495" hidden="1" customWidth="1"/>
    <col min="31" max="31" width="7.42578125" style="495" customWidth="1"/>
    <col min="32" max="32" width="8" style="386" customWidth="1"/>
    <col min="33" max="33" width="7.5703125" style="404" customWidth="1"/>
    <col min="34" max="36" width="7.7109375" style="495" customWidth="1"/>
    <col min="37" max="37" width="7.7109375" style="496" customWidth="1"/>
    <col min="38" max="38" width="7.7109375" style="386" customWidth="1"/>
    <col min="39" max="39" width="7.7109375" style="404" customWidth="1"/>
    <col min="40" max="40" width="5.42578125" style="495" bestFit="1" customWidth="1"/>
    <col min="41" max="41" width="7" style="495" customWidth="1"/>
    <col min="42" max="42" width="6.28515625" style="495" customWidth="1"/>
    <col min="43" max="43" width="6.5703125" style="386" customWidth="1"/>
    <col min="44" max="44" width="0.140625" style="404" hidden="1" customWidth="1"/>
    <col min="45" max="45" width="6.7109375" style="495" customWidth="1"/>
    <col min="46" max="46" width="9.140625" style="495" customWidth="1"/>
    <col min="47" max="47" width="6.42578125" style="496" bestFit="1" customWidth="1"/>
    <col min="48" max="48" width="6.5703125" style="386" bestFit="1" customWidth="1"/>
    <col min="49" max="49" width="8.28515625" style="404" customWidth="1"/>
    <col min="50" max="50" width="8.140625" style="495" customWidth="1"/>
    <col min="51" max="51" width="7.5703125" style="495" customWidth="1"/>
    <col min="52" max="52" width="7.140625" style="495" customWidth="1"/>
    <col min="53" max="53" width="5.5703125" style="496" customWidth="1"/>
    <col min="54" max="54" width="7.28515625" style="386" customWidth="1"/>
    <col min="55" max="55" width="8.140625" style="404" customWidth="1"/>
    <col min="56" max="56" width="7.140625" style="495" customWidth="1"/>
    <col min="57" max="57" width="7" style="495" customWidth="1"/>
    <col min="58" max="58" width="7.85546875" style="495" hidden="1" customWidth="1"/>
    <col min="59" max="59" width="7.42578125" style="496" bestFit="1" customWidth="1"/>
    <col min="60" max="60" width="5.7109375" style="386" bestFit="1" customWidth="1"/>
    <col min="61" max="61" width="5.140625" style="404" bestFit="1" customWidth="1"/>
    <col min="62" max="62" width="5.5703125" style="495" bestFit="1" customWidth="1"/>
    <col min="63" max="63" width="4.85546875" style="495" customWidth="1"/>
    <col min="64" max="64" width="6" style="495" customWidth="1"/>
    <col min="65" max="65" width="6.5703125" style="496" customWidth="1"/>
    <col min="66" max="67" width="6.7109375" style="496" customWidth="1"/>
    <col min="68" max="68" width="8.85546875" style="386" customWidth="1"/>
    <col min="69" max="69" width="7.28515625" style="404" customWidth="1"/>
    <col min="70" max="70" width="6.140625" style="495" customWidth="1"/>
    <col min="71" max="71" width="6.7109375" style="404" bestFit="1" customWidth="1"/>
    <col min="72" max="72" width="5" style="495" bestFit="1" customWidth="1"/>
    <col min="73" max="73" width="6.5703125" style="495" customWidth="1"/>
    <col min="74" max="74" width="7.42578125" style="496" hidden="1" customWidth="1"/>
    <col min="75" max="16384" width="9.140625" style="371"/>
  </cols>
  <sheetData>
    <row r="1" spans="1:74" s="403" customFormat="1" ht="42.75" customHeight="1" thickBot="1">
      <c r="A1" s="1148" t="s">
        <v>902</v>
      </c>
      <c r="B1" s="1148"/>
      <c r="C1" s="1148"/>
      <c r="D1" s="1148"/>
      <c r="E1" s="1148"/>
      <c r="F1" s="1148"/>
      <c r="G1" s="1148"/>
      <c r="H1" s="1148"/>
      <c r="I1" s="1148"/>
      <c r="J1" s="1148"/>
      <c r="K1" s="1148"/>
      <c r="L1" s="1148"/>
      <c r="M1" s="1148"/>
      <c r="N1" s="1148"/>
      <c r="O1" s="1148"/>
      <c r="P1" s="1148" t="s">
        <v>903</v>
      </c>
      <c r="Q1" s="1148"/>
      <c r="R1" s="1148"/>
      <c r="S1" s="1148"/>
      <c r="T1" s="1148"/>
      <c r="U1" s="1148"/>
      <c r="V1" s="1148"/>
      <c r="W1" s="1148"/>
      <c r="X1" s="1148"/>
      <c r="Y1" s="1148"/>
      <c r="Z1" s="1148"/>
      <c r="AA1" s="1148"/>
      <c r="AB1" s="1148"/>
      <c r="AC1" s="1148"/>
      <c r="AD1" s="1148"/>
      <c r="AE1" s="1148" t="s">
        <v>904</v>
      </c>
      <c r="AF1" s="1148"/>
      <c r="AG1" s="1148"/>
      <c r="AH1" s="1148"/>
      <c r="AI1" s="1148"/>
      <c r="AJ1" s="1148"/>
      <c r="AK1" s="1148"/>
      <c r="AL1" s="1148"/>
      <c r="AM1" s="1148"/>
      <c r="AN1" s="1148"/>
      <c r="AO1" s="1148"/>
      <c r="AP1" s="1148"/>
      <c r="AQ1" s="1148"/>
      <c r="AR1" s="1148"/>
      <c r="AS1" s="1148" t="s">
        <v>904</v>
      </c>
      <c r="AT1" s="1148"/>
      <c r="AU1" s="1148"/>
      <c r="AV1" s="1148"/>
      <c r="AW1" s="1148"/>
      <c r="AX1" s="1148"/>
      <c r="AY1" s="1148"/>
      <c r="AZ1" s="1148"/>
      <c r="BA1" s="1148"/>
      <c r="BB1" s="1148"/>
      <c r="BC1" s="1148"/>
      <c r="BD1" s="1148"/>
      <c r="BE1" s="1148"/>
      <c r="BF1" s="1148"/>
      <c r="BG1" s="1148" t="s">
        <v>904</v>
      </c>
      <c r="BH1" s="1148"/>
      <c r="BI1" s="1148"/>
      <c r="BJ1" s="1148"/>
      <c r="BK1" s="1148"/>
      <c r="BL1" s="1148"/>
      <c r="BM1" s="1148"/>
      <c r="BN1" s="1148"/>
      <c r="BO1" s="1148"/>
      <c r="BP1" s="1148"/>
      <c r="BQ1" s="1148"/>
      <c r="BR1" s="1148"/>
      <c r="BS1" s="1148"/>
      <c r="BT1" s="1148"/>
      <c r="BU1" s="1148"/>
      <c r="BV1" s="1148"/>
    </row>
    <row r="2" spans="1:74" s="472" customFormat="1" ht="54" customHeight="1">
      <c r="A2" s="467" t="s">
        <v>905</v>
      </c>
      <c r="B2" s="468" t="s">
        <v>906</v>
      </c>
      <c r="C2" s="468" t="s">
        <v>907</v>
      </c>
      <c r="D2" s="468" t="s">
        <v>908</v>
      </c>
      <c r="E2" s="468" t="s">
        <v>909</v>
      </c>
      <c r="F2" s="468" t="s">
        <v>910</v>
      </c>
      <c r="G2" s="468" t="s">
        <v>911</v>
      </c>
      <c r="H2" s="469" t="s">
        <v>912</v>
      </c>
      <c r="I2" s="468" t="s">
        <v>913</v>
      </c>
      <c r="J2" s="468" t="s">
        <v>914</v>
      </c>
      <c r="K2" s="468" t="s">
        <v>915</v>
      </c>
      <c r="L2" s="468" t="s">
        <v>916</v>
      </c>
      <c r="M2" s="468" t="s">
        <v>917</v>
      </c>
      <c r="N2" s="468" t="s">
        <v>918</v>
      </c>
      <c r="O2" s="468" t="s">
        <v>919</v>
      </c>
      <c r="P2" s="468" t="s">
        <v>920</v>
      </c>
      <c r="Q2" s="468" t="s">
        <v>921</v>
      </c>
      <c r="R2" s="469" t="s">
        <v>922</v>
      </c>
      <c r="S2" s="468" t="s">
        <v>923</v>
      </c>
      <c r="T2" s="468" t="s">
        <v>924</v>
      </c>
      <c r="U2" s="468" t="s">
        <v>925</v>
      </c>
      <c r="V2" s="468" t="s">
        <v>926</v>
      </c>
      <c r="W2" s="468" t="s">
        <v>927</v>
      </c>
      <c r="X2" s="469" t="s">
        <v>928</v>
      </c>
      <c r="Y2" s="470" t="s">
        <v>929</v>
      </c>
      <c r="Z2" s="470" t="s">
        <v>930</v>
      </c>
      <c r="AA2" s="471" t="s">
        <v>931</v>
      </c>
      <c r="AB2" s="468" t="s">
        <v>932</v>
      </c>
      <c r="AC2" s="468" t="s">
        <v>933</v>
      </c>
      <c r="AD2" s="470" t="s">
        <v>934</v>
      </c>
      <c r="AE2" s="468" t="s">
        <v>935</v>
      </c>
      <c r="AF2" s="468" t="s">
        <v>936</v>
      </c>
      <c r="AG2" s="468" t="s">
        <v>937</v>
      </c>
      <c r="AH2" s="468" t="s">
        <v>938</v>
      </c>
      <c r="AI2" s="468" t="s">
        <v>939</v>
      </c>
      <c r="AJ2" s="468" t="s">
        <v>940</v>
      </c>
      <c r="AK2" s="468" t="s">
        <v>941</v>
      </c>
      <c r="AL2" s="468" t="s">
        <v>942</v>
      </c>
      <c r="AM2" s="468" t="s">
        <v>943</v>
      </c>
      <c r="AN2" s="468" t="s">
        <v>944</v>
      </c>
      <c r="AO2" s="468" t="s">
        <v>945</v>
      </c>
      <c r="AP2" s="468" t="s">
        <v>946</v>
      </c>
      <c r="AQ2" s="468" t="s">
        <v>947</v>
      </c>
      <c r="AR2" s="468" t="s">
        <v>948</v>
      </c>
      <c r="AS2" s="468" t="s">
        <v>949</v>
      </c>
      <c r="AT2" s="468" t="s">
        <v>950</v>
      </c>
      <c r="AU2" s="468" t="s">
        <v>951</v>
      </c>
      <c r="AV2" s="468" t="s">
        <v>952</v>
      </c>
      <c r="AW2" s="468" t="s">
        <v>953</v>
      </c>
      <c r="AX2" s="468" t="s">
        <v>954</v>
      </c>
      <c r="AY2" s="468" t="s">
        <v>955</v>
      </c>
      <c r="AZ2" s="468" t="s">
        <v>956</v>
      </c>
      <c r="BA2" s="469" t="s">
        <v>957</v>
      </c>
      <c r="BB2" s="469" t="s">
        <v>958</v>
      </c>
      <c r="BC2" s="469" t="s">
        <v>959</v>
      </c>
      <c r="BD2" s="468" t="s">
        <v>960</v>
      </c>
      <c r="BE2" s="468" t="s">
        <v>961</v>
      </c>
      <c r="BF2" s="468" t="s">
        <v>962</v>
      </c>
      <c r="BG2" s="468" t="s">
        <v>963</v>
      </c>
      <c r="BH2" s="468" t="s">
        <v>964</v>
      </c>
      <c r="BI2" s="468" t="s">
        <v>965</v>
      </c>
      <c r="BJ2" s="468" t="s">
        <v>966</v>
      </c>
      <c r="BK2" s="468" t="s">
        <v>967</v>
      </c>
      <c r="BL2" s="468" t="s">
        <v>968</v>
      </c>
      <c r="BM2" s="468" t="s">
        <v>969</v>
      </c>
      <c r="BN2" s="468" t="s">
        <v>970</v>
      </c>
      <c r="BO2" s="468" t="s">
        <v>971</v>
      </c>
      <c r="BP2" s="468" t="s">
        <v>972</v>
      </c>
      <c r="BQ2" s="468" t="s">
        <v>973</v>
      </c>
      <c r="BR2" s="468" t="s">
        <v>974</v>
      </c>
      <c r="BS2" s="468" t="s">
        <v>975</v>
      </c>
      <c r="BT2" s="468" t="s">
        <v>976</v>
      </c>
      <c r="BU2" s="468" t="s">
        <v>977</v>
      </c>
      <c r="BV2" s="469" t="s">
        <v>978</v>
      </c>
    </row>
    <row r="3" spans="1:74" s="475" customFormat="1" ht="21" customHeight="1">
      <c r="A3" s="473">
        <v>1395</v>
      </c>
      <c r="B3" s="474">
        <v>46787912</v>
      </c>
      <c r="C3" s="474">
        <v>9494351</v>
      </c>
      <c r="D3" s="474">
        <v>192309</v>
      </c>
      <c r="E3" s="474">
        <v>2942782</v>
      </c>
      <c r="F3" s="474">
        <v>728424</v>
      </c>
      <c r="G3" s="474">
        <v>12380</v>
      </c>
      <c r="H3" s="474">
        <v>335106</v>
      </c>
      <c r="I3" s="474">
        <v>4515</v>
      </c>
      <c r="J3" s="474">
        <v>1852934</v>
      </c>
      <c r="K3" s="474">
        <v>57101</v>
      </c>
      <c r="L3" s="474">
        <v>34223</v>
      </c>
      <c r="M3" s="474">
        <v>104298</v>
      </c>
      <c r="N3" s="474">
        <v>17360</v>
      </c>
      <c r="O3" s="474">
        <v>223</v>
      </c>
      <c r="P3" s="474">
        <v>17626</v>
      </c>
      <c r="Q3" s="474">
        <v>7320</v>
      </c>
      <c r="R3" s="474">
        <v>5668</v>
      </c>
      <c r="S3" s="474">
        <v>2088</v>
      </c>
      <c r="T3" s="474"/>
      <c r="U3" s="474">
        <v>3495</v>
      </c>
      <c r="V3" s="474">
        <v>10180</v>
      </c>
      <c r="W3" s="474">
        <v>226200</v>
      </c>
      <c r="X3" s="474">
        <v>1611</v>
      </c>
      <c r="Y3" s="474">
        <v>421</v>
      </c>
      <c r="Z3" s="474">
        <v>51193</v>
      </c>
      <c r="AA3" s="474">
        <v>233</v>
      </c>
      <c r="AB3" s="474">
        <v>448</v>
      </c>
      <c r="AC3" s="474">
        <v>15969</v>
      </c>
      <c r="AD3" s="474">
        <v>4274</v>
      </c>
      <c r="AE3" s="474">
        <v>33750</v>
      </c>
      <c r="AF3" s="474">
        <v>1679</v>
      </c>
      <c r="AG3" s="474">
        <v>55792</v>
      </c>
      <c r="AH3" s="474">
        <v>459817</v>
      </c>
      <c r="AI3" s="474">
        <v>4260</v>
      </c>
      <c r="AJ3" s="474">
        <v>788</v>
      </c>
      <c r="AK3" s="474">
        <v>105417</v>
      </c>
      <c r="AL3" s="474">
        <v>825843</v>
      </c>
      <c r="AM3" s="474">
        <v>986</v>
      </c>
      <c r="AN3" s="474">
        <v>10125</v>
      </c>
      <c r="AO3" s="474">
        <v>17256</v>
      </c>
      <c r="AP3" s="474">
        <v>2408</v>
      </c>
      <c r="AQ3" s="474">
        <v>90882</v>
      </c>
      <c r="AR3" s="474">
        <v>231</v>
      </c>
      <c r="AS3" s="474">
        <v>2608</v>
      </c>
      <c r="AT3" s="474">
        <v>6823</v>
      </c>
      <c r="AU3" s="474">
        <v>5355</v>
      </c>
      <c r="AV3" s="474">
        <v>1817</v>
      </c>
      <c r="AW3" s="474">
        <v>876</v>
      </c>
      <c r="AX3" s="474">
        <v>57</v>
      </c>
      <c r="AY3" s="474">
        <v>13320</v>
      </c>
      <c r="AZ3" s="474">
        <v>213542</v>
      </c>
      <c r="BA3" s="474">
        <v>6725</v>
      </c>
      <c r="BB3" s="474">
        <v>10555</v>
      </c>
      <c r="BC3" s="474">
        <v>2681</v>
      </c>
      <c r="BD3" s="474">
        <v>1863</v>
      </c>
      <c r="BE3" s="474">
        <v>108464</v>
      </c>
      <c r="BF3" s="474">
        <v>20777</v>
      </c>
      <c r="BG3" s="474">
        <v>1719782</v>
      </c>
      <c r="BH3" s="474">
        <v>65408</v>
      </c>
      <c r="BI3" s="474">
        <v>14059</v>
      </c>
      <c r="BJ3" s="474">
        <v>2485</v>
      </c>
      <c r="BK3" s="474">
        <v>553</v>
      </c>
      <c r="BL3" s="474">
        <v>33032</v>
      </c>
      <c r="BM3" s="474">
        <v>25754</v>
      </c>
      <c r="BN3" s="474">
        <v>706</v>
      </c>
      <c r="BO3" s="474">
        <v>10090</v>
      </c>
      <c r="BP3" s="474">
        <v>12306777</v>
      </c>
      <c r="BQ3" s="474">
        <v>173209</v>
      </c>
      <c r="BR3" s="474">
        <v>5737</v>
      </c>
      <c r="BS3" s="474">
        <v>400002</v>
      </c>
      <c r="BT3" s="474">
        <v>14990</v>
      </c>
      <c r="BU3" s="474">
        <v>106873</v>
      </c>
      <c r="BV3" s="474">
        <v>467059</v>
      </c>
    </row>
    <row r="4" spans="1:74" s="475" customFormat="1" ht="21" customHeight="1">
      <c r="A4" s="473">
        <v>1396</v>
      </c>
      <c r="B4" s="474">
        <v>49314315</v>
      </c>
      <c r="C4" s="474">
        <v>9953678</v>
      </c>
      <c r="D4" s="474">
        <v>200573</v>
      </c>
      <c r="E4" s="474">
        <v>2999117</v>
      </c>
      <c r="F4" s="474">
        <v>798611</v>
      </c>
      <c r="G4" s="474">
        <v>21284</v>
      </c>
      <c r="H4" s="474">
        <v>354148</v>
      </c>
      <c r="I4" s="474">
        <v>4901</v>
      </c>
      <c r="J4" s="474">
        <v>2008919</v>
      </c>
      <c r="K4" s="474">
        <v>63247</v>
      </c>
      <c r="L4" s="474">
        <v>36350</v>
      </c>
      <c r="M4" s="474">
        <v>118045</v>
      </c>
      <c r="N4" s="474">
        <v>17452</v>
      </c>
      <c r="O4" s="474">
        <v>727</v>
      </c>
      <c r="P4" s="474">
        <v>18971</v>
      </c>
      <c r="Q4" s="474">
        <v>8184</v>
      </c>
      <c r="R4" s="474">
        <v>5139</v>
      </c>
      <c r="S4" s="474">
        <v>2059</v>
      </c>
      <c r="T4" s="474"/>
      <c r="U4" s="474">
        <v>3923</v>
      </c>
      <c r="V4" s="474">
        <v>10072</v>
      </c>
      <c r="W4" s="474">
        <v>253993</v>
      </c>
      <c r="X4" s="474">
        <v>881</v>
      </c>
      <c r="Y4" s="474">
        <v>339</v>
      </c>
      <c r="Z4" s="474">
        <v>52383</v>
      </c>
      <c r="AA4" s="474">
        <v>420</v>
      </c>
      <c r="AB4" s="474">
        <v>392</v>
      </c>
      <c r="AC4" s="474">
        <v>16597</v>
      </c>
      <c r="AD4" s="474">
        <v>5500</v>
      </c>
      <c r="AE4" s="474">
        <v>36200</v>
      </c>
      <c r="AF4" s="474">
        <v>1943</v>
      </c>
      <c r="AG4" s="474">
        <v>59763</v>
      </c>
      <c r="AH4" s="474">
        <v>551437</v>
      </c>
      <c r="AI4" s="474">
        <v>4523</v>
      </c>
      <c r="AJ4" s="474">
        <v>1289</v>
      </c>
      <c r="AK4" s="474">
        <v>108581</v>
      </c>
      <c r="AL4" s="474">
        <v>887746</v>
      </c>
      <c r="AM4" s="474">
        <v>0</v>
      </c>
      <c r="AN4" s="474">
        <v>11473</v>
      </c>
      <c r="AO4" s="474">
        <v>17216</v>
      </c>
      <c r="AP4" s="474">
        <v>2227</v>
      </c>
      <c r="AQ4" s="474">
        <v>93618</v>
      </c>
      <c r="AR4" s="474">
        <v>161</v>
      </c>
      <c r="AS4" s="474">
        <v>3238</v>
      </c>
      <c r="AT4" s="474">
        <v>8142</v>
      </c>
      <c r="AU4" s="474">
        <v>5311</v>
      </c>
      <c r="AV4" s="474">
        <v>1954</v>
      </c>
      <c r="AW4" s="474">
        <v>253</v>
      </c>
      <c r="AX4" s="474">
        <v>35</v>
      </c>
      <c r="AY4" s="474">
        <v>13325</v>
      </c>
      <c r="AZ4" s="474">
        <v>242660</v>
      </c>
      <c r="BA4" s="474">
        <v>6505</v>
      </c>
      <c r="BB4" s="474">
        <v>10796</v>
      </c>
      <c r="BC4" s="474">
        <v>2711</v>
      </c>
      <c r="BD4" s="474">
        <v>1829</v>
      </c>
      <c r="BE4" s="474">
        <v>118868</v>
      </c>
      <c r="BF4" s="474">
        <v>25001</v>
      </c>
      <c r="BG4" s="474">
        <v>1834567</v>
      </c>
      <c r="BH4" s="474">
        <v>55692</v>
      </c>
      <c r="BI4" s="474">
        <v>10239</v>
      </c>
      <c r="BJ4" s="474">
        <v>2127</v>
      </c>
      <c r="BK4" s="474">
        <v>411</v>
      </c>
      <c r="BL4" s="474">
        <v>25178</v>
      </c>
      <c r="BM4" s="474">
        <v>28283</v>
      </c>
      <c r="BN4" s="474">
        <v>14313</v>
      </c>
      <c r="BO4" s="474">
        <v>17352</v>
      </c>
      <c r="BP4" s="474">
        <v>12405235</v>
      </c>
      <c r="BQ4" s="474">
        <v>194100</v>
      </c>
      <c r="BR4" s="474">
        <v>5278</v>
      </c>
      <c r="BS4" s="474">
        <v>411153</v>
      </c>
      <c r="BT4" s="474">
        <v>16321</v>
      </c>
      <c r="BU4" s="474">
        <v>108104</v>
      </c>
      <c r="BV4" s="474">
        <v>597845</v>
      </c>
    </row>
    <row r="5" spans="1:74" s="475" customFormat="1" ht="21" customHeight="1">
      <c r="A5" s="473">
        <v>1397</v>
      </c>
      <c r="B5" s="474">
        <v>51576613</v>
      </c>
      <c r="C5" s="474">
        <v>9971267</v>
      </c>
      <c r="D5" s="474">
        <v>209435</v>
      </c>
      <c r="E5" s="474">
        <v>3015361</v>
      </c>
      <c r="F5" s="474">
        <v>737252</v>
      </c>
      <c r="G5" s="474">
        <v>28377</v>
      </c>
      <c r="H5" s="474">
        <v>367275</v>
      </c>
      <c r="I5" s="474">
        <v>5047</v>
      </c>
      <c r="J5" s="474">
        <v>2105016</v>
      </c>
      <c r="K5" s="474">
        <v>60891</v>
      </c>
      <c r="L5" s="474">
        <v>36959</v>
      </c>
      <c r="M5" s="474">
        <v>152069</v>
      </c>
      <c r="N5" s="474">
        <v>19524</v>
      </c>
      <c r="O5" s="474">
        <v>559</v>
      </c>
      <c r="P5" s="474">
        <v>19974</v>
      </c>
      <c r="Q5" s="474">
        <v>7463</v>
      </c>
      <c r="R5" s="474">
        <v>4800</v>
      </c>
      <c r="S5" s="474">
        <v>1681</v>
      </c>
      <c r="T5" s="474"/>
      <c r="U5" s="474">
        <v>4693</v>
      </c>
      <c r="V5" s="474">
        <v>14896</v>
      </c>
      <c r="W5" s="474">
        <v>279059</v>
      </c>
      <c r="X5" s="474">
        <v>1532</v>
      </c>
      <c r="Y5" s="474">
        <v>308</v>
      </c>
      <c r="Z5" s="474">
        <v>51912</v>
      </c>
      <c r="AA5" s="474">
        <v>1604</v>
      </c>
      <c r="AB5" s="474">
        <v>200</v>
      </c>
      <c r="AC5" s="474">
        <v>18403</v>
      </c>
      <c r="AD5" s="474">
        <v>1964</v>
      </c>
      <c r="AE5" s="474">
        <v>41619</v>
      </c>
      <c r="AF5" s="474">
        <v>2132</v>
      </c>
      <c r="AG5" s="474">
        <v>56066</v>
      </c>
      <c r="AH5" s="474">
        <v>620434</v>
      </c>
      <c r="AI5" s="474">
        <v>4721</v>
      </c>
      <c r="AJ5" s="474">
        <v>2157</v>
      </c>
      <c r="AK5" s="474">
        <v>117952</v>
      </c>
      <c r="AL5" s="474">
        <v>860742</v>
      </c>
      <c r="AM5" s="474">
        <v>38214</v>
      </c>
      <c r="AN5" s="474">
        <v>11408</v>
      </c>
      <c r="AO5" s="474">
        <v>19355</v>
      </c>
      <c r="AP5" s="474">
        <v>2162</v>
      </c>
      <c r="AQ5" s="474">
        <v>94349</v>
      </c>
      <c r="AR5" s="474">
        <v>112</v>
      </c>
      <c r="AS5" s="474">
        <v>2954</v>
      </c>
      <c r="AT5" s="474">
        <v>6548</v>
      </c>
      <c r="AU5" s="474">
        <v>112</v>
      </c>
      <c r="AV5" s="474">
        <v>6409</v>
      </c>
      <c r="AW5" s="474">
        <v>1017</v>
      </c>
      <c r="AX5" s="474">
        <v>723</v>
      </c>
      <c r="AY5" s="474">
        <v>14560</v>
      </c>
      <c r="AZ5" s="474">
        <v>281462</v>
      </c>
      <c r="BA5" s="474">
        <v>6450</v>
      </c>
      <c r="BB5" s="474">
        <v>11852</v>
      </c>
      <c r="BC5" s="474">
        <v>2079</v>
      </c>
      <c r="BD5" s="474">
        <v>761</v>
      </c>
      <c r="BE5" s="474">
        <v>131886</v>
      </c>
      <c r="BF5" s="474">
        <v>29623</v>
      </c>
      <c r="BG5" s="474">
        <v>1874173</v>
      </c>
      <c r="BH5" s="474">
        <v>52090</v>
      </c>
      <c r="BI5" s="474">
        <v>5222</v>
      </c>
      <c r="BJ5" s="474">
        <v>1980</v>
      </c>
      <c r="BK5" s="474">
        <v>460</v>
      </c>
      <c r="BL5" s="474">
        <v>23402</v>
      </c>
      <c r="BM5" s="474">
        <v>28240</v>
      </c>
      <c r="BN5" s="474">
        <v>22360</v>
      </c>
      <c r="BO5" s="474">
        <v>16687</v>
      </c>
      <c r="BP5" s="474">
        <v>12195971</v>
      </c>
      <c r="BQ5" s="474">
        <v>205609</v>
      </c>
      <c r="BR5" s="474">
        <v>6327</v>
      </c>
      <c r="BS5" s="474">
        <v>418944</v>
      </c>
      <c r="BT5" s="474">
        <v>14791</v>
      </c>
      <c r="BU5" s="474">
        <v>104375</v>
      </c>
      <c r="BV5" s="474">
        <v>736893</v>
      </c>
    </row>
    <row r="6" spans="1:74" s="478" customFormat="1" ht="21" customHeight="1">
      <c r="A6" s="476">
        <v>1398</v>
      </c>
      <c r="B6" s="477">
        <v>50972009</v>
      </c>
      <c r="C6" s="474">
        <v>9022443</v>
      </c>
      <c r="D6" s="474">
        <v>201846</v>
      </c>
      <c r="E6" s="474">
        <v>2913036</v>
      </c>
      <c r="F6" s="474">
        <v>659891</v>
      </c>
      <c r="G6" s="474">
        <v>28601</v>
      </c>
      <c r="H6" s="474">
        <v>341361</v>
      </c>
      <c r="I6" s="474">
        <v>3412</v>
      </c>
      <c r="J6" s="474">
        <v>2122212</v>
      </c>
      <c r="K6" s="474">
        <v>57947</v>
      </c>
      <c r="L6" s="474">
        <v>37852</v>
      </c>
      <c r="M6" s="474">
        <v>150888</v>
      </c>
      <c r="N6" s="474">
        <v>17593</v>
      </c>
      <c r="O6" s="474">
        <v>419</v>
      </c>
      <c r="P6" s="474">
        <v>16670</v>
      </c>
      <c r="Q6" s="474">
        <v>6293</v>
      </c>
      <c r="R6" s="474">
        <v>143</v>
      </c>
      <c r="S6" s="474">
        <v>1304</v>
      </c>
      <c r="T6" s="474"/>
      <c r="U6" s="474">
        <v>4363</v>
      </c>
      <c r="V6" s="474">
        <v>13201</v>
      </c>
      <c r="W6" s="474">
        <v>301276</v>
      </c>
      <c r="X6" s="474">
        <v>1605</v>
      </c>
      <c r="Y6" s="474">
        <v>235</v>
      </c>
      <c r="Z6" s="474">
        <v>36000</v>
      </c>
      <c r="AA6" s="474">
        <v>1931</v>
      </c>
      <c r="AB6" s="474">
        <v>199</v>
      </c>
      <c r="AC6" s="474">
        <v>15540</v>
      </c>
      <c r="AD6" s="474">
        <v>1591</v>
      </c>
      <c r="AE6" s="474">
        <v>46372</v>
      </c>
      <c r="AF6" s="474">
        <v>2169</v>
      </c>
      <c r="AG6" s="474">
        <v>53072</v>
      </c>
      <c r="AH6" s="474">
        <v>557672</v>
      </c>
      <c r="AI6" s="474">
        <v>5065</v>
      </c>
      <c r="AJ6" s="474">
        <v>2350</v>
      </c>
      <c r="AK6" s="474">
        <v>101731</v>
      </c>
      <c r="AL6" s="474">
        <v>823187</v>
      </c>
      <c r="AM6" s="474">
        <v>57525</v>
      </c>
      <c r="AN6" s="474">
        <v>12858</v>
      </c>
      <c r="AO6" s="474">
        <v>19649</v>
      </c>
      <c r="AP6" s="474">
        <v>1871</v>
      </c>
      <c r="AQ6" s="474">
        <v>84749</v>
      </c>
      <c r="AR6" s="474">
        <v>132</v>
      </c>
      <c r="AS6" s="474">
        <v>3439</v>
      </c>
      <c r="AT6" s="474">
        <v>5660</v>
      </c>
      <c r="AU6" s="474">
        <v>879</v>
      </c>
      <c r="AV6" s="474">
        <v>4933</v>
      </c>
      <c r="AW6" s="474">
        <v>618</v>
      </c>
      <c r="AX6" s="474">
        <v>681</v>
      </c>
      <c r="AY6" s="474">
        <v>14863</v>
      </c>
      <c r="AZ6" s="474">
        <v>252775</v>
      </c>
      <c r="BA6" s="474">
        <v>6853</v>
      </c>
      <c r="BB6" s="474">
        <v>12386</v>
      </c>
      <c r="BC6" s="474">
        <v>1888</v>
      </c>
      <c r="BD6" s="474">
        <v>1044</v>
      </c>
      <c r="BE6" s="474">
        <v>127853</v>
      </c>
      <c r="BF6" s="474">
        <v>31993</v>
      </c>
      <c r="BG6" s="474">
        <v>1698786</v>
      </c>
      <c r="BH6" s="474">
        <v>46864</v>
      </c>
      <c r="BI6" s="474">
        <v>4288</v>
      </c>
      <c r="BJ6" s="474">
        <v>1864</v>
      </c>
      <c r="BK6" s="474">
        <v>345</v>
      </c>
      <c r="BL6" s="474">
        <v>21500</v>
      </c>
      <c r="BM6" s="474">
        <v>23708</v>
      </c>
      <c r="BN6" s="474">
        <v>18787</v>
      </c>
      <c r="BO6" s="474">
        <v>16830</v>
      </c>
      <c r="BP6" s="474">
        <v>11723434</v>
      </c>
      <c r="BQ6" s="474">
        <v>202294</v>
      </c>
      <c r="BR6" s="474">
        <v>10095</v>
      </c>
      <c r="BS6" s="474">
        <v>418322</v>
      </c>
      <c r="BT6" s="474">
        <v>11813</v>
      </c>
      <c r="BU6" s="474">
        <v>81020</v>
      </c>
      <c r="BV6" s="474">
        <v>731197</v>
      </c>
    </row>
    <row r="7" spans="1:74" s="475" customFormat="1" ht="21" customHeight="1">
      <c r="A7" s="479">
        <v>1399</v>
      </c>
      <c r="B7" s="477">
        <v>35209596</v>
      </c>
      <c r="C7" s="477">
        <v>6932409</v>
      </c>
      <c r="D7" s="477">
        <v>127464</v>
      </c>
      <c r="E7" s="477">
        <v>2001352</v>
      </c>
      <c r="F7" s="477">
        <v>450944</v>
      </c>
      <c r="G7" s="477">
        <v>13860</v>
      </c>
      <c r="H7" s="477">
        <v>245538</v>
      </c>
      <c r="I7" s="477">
        <v>5534</v>
      </c>
      <c r="J7" s="477">
        <v>1528347</v>
      </c>
      <c r="K7" s="477">
        <v>43359</v>
      </c>
      <c r="L7" s="477">
        <v>26233</v>
      </c>
      <c r="M7" s="477">
        <v>117048</v>
      </c>
      <c r="N7" s="477">
        <v>15140</v>
      </c>
      <c r="O7" s="477">
        <v>1001</v>
      </c>
      <c r="P7" s="477">
        <v>11715</v>
      </c>
      <c r="Q7" s="477">
        <v>5355</v>
      </c>
      <c r="R7" s="477">
        <v>115</v>
      </c>
      <c r="S7" s="477">
        <v>1070</v>
      </c>
      <c r="T7" s="477"/>
      <c r="U7" s="477">
        <v>3167</v>
      </c>
      <c r="V7" s="477">
        <v>13381</v>
      </c>
      <c r="W7" s="477">
        <v>568386</v>
      </c>
      <c r="X7" s="477">
        <v>1323</v>
      </c>
      <c r="Y7" s="477">
        <v>87</v>
      </c>
      <c r="Z7" s="477">
        <v>18327</v>
      </c>
      <c r="AA7" s="477">
        <v>1391</v>
      </c>
      <c r="AB7" s="477">
        <v>143</v>
      </c>
      <c r="AC7" s="477">
        <v>9569</v>
      </c>
      <c r="AD7" s="477">
        <v>950</v>
      </c>
      <c r="AE7" s="477">
        <v>22571</v>
      </c>
      <c r="AF7" s="477">
        <v>1387</v>
      </c>
      <c r="AG7" s="477">
        <v>4555</v>
      </c>
      <c r="AH7" s="477">
        <v>393187</v>
      </c>
      <c r="AI7" s="477">
        <v>3188</v>
      </c>
      <c r="AJ7" s="477">
        <v>2230</v>
      </c>
      <c r="AK7" s="477">
        <v>58540</v>
      </c>
      <c r="AL7" s="477">
        <v>549829</v>
      </c>
      <c r="AM7" s="477">
        <v>63265</v>
      </c>
      <c r="AN7" s="477">
        <v>11451</v>
      </c>
      <c r="AO7" s="477">
        <v>24772</v>
      </c>
      <c r="AP7" s="477">
        <v>701</v>
      </c>
      <c r="AQ7" s="477">
        <v>52697</v>
      </c>
      <c r="AR7" s="477">
        <v>149</v>
      </c>
      <c r="AS7" s="477">
        <v>3461</v>
      </c>
      <c r="AT7" s="477">
        <v>5015</v>
      </c>
      <c r="AU7" s="477">
        <v>5302</v>
      </c>
      <c r="AV7" s="477">
        <v>3898</v>
      </c>
      <c r="AW7" s="477">
        <v>326</v>
      </c>
      <c r="AX7" s="477">
        <v>399</v>
      </c>
      <c r="AY7" s="477">
        <v>11219</v>
      </c>
      <c r="AZ7" s="477">
        <v>195424</v>
      </c>
      <c r="BA7" s="477">
        <v>6659</v>
      </c>
      <c r="BB7" s="477">
        <v>17703</v>
      </c>
      <c r="BC7" s="477">
        <v>490</v>
      </c>
      <c r="BD7" s="477">
        <v>583</v>
      </c>
      <c r="BE7" s="477">
        <v>93951</v>
      </c>
      <c r="BF7" s="477">
        <v>25316</v>
      </c>
      <c r="BG7" s="477">
        <v>1110479</v>
      </c>
      <c r="BH7" s="477">
        <v>22666</v>
      </c>
      <c r="BI7" s="477">
        <v>7213</v>
      </c>
      <c r="BJ7" s="477">
        <v>1378</v>
      </c>
      <c r="BK7" s="477">
        <v>267</v>
      </c>
      <c r="BL7" s="477">
        <v>22990</v>
      </c>
      <c r="BM7" s="477">
        <v>15354</v>
      </c>
      <c r="BN7" s="477">
        <v>20085</v>
      </c>
      <c r="BO7" s="477">
        <v>11377</v>
      </c>
      <c r="BP7" s="477">
        <v>6289634</v>
      </c>
      <c r="BQ7" s="477">
        <v>134680</v>
      </c>
      <c r="BR7" s="477">
        <v>6628</v>
      </c>
      <c r="BS7" s="477">
        <v>312902</v>
      </c>
      <c r="BT7" s="477">
        <v>7161</v>
      </c>
      <c r="BU7" s="477">
        <v>54149</v>
      </c>
      <c r="BV7" s="477">
        <v>628478</v>
      </c>
    </row>
    <row r="8" spans="1:74" s="475" customFormat="1" ht="21" customHeight="1">
      <c r="A8" s="473">
        <v>1400</v>
      </c>
      <c r="B8" s="474">
        <v>43765503</v>
      </c>
      <c r="C8" s="474">
        <v>8138322</v>
      </c>
      <c r="D8" s="473">
        <v>161193</v>
      </c>
      <c r="E8" s="474">
        <v>2281118</v>
      </c>
      <c r="F8" s="474">
        <v>557675</v>
      </c>
      <c r="G8" s="473">
        <v>21371</v>
      </c>
      <c r="H8" s="474">
        <v>305127</v>
      </c>
      <c r="I8" s="474">
        <v>8675</v>
      </c>
      <c r="J8" s="473">
        <v>1759513</v>
      </c>
      <c r="K8" s="474">
        <v>52380</v>
      </c>
      <c r="L8" s="474">
        <v>27756</v>
      </c>
      <c r="M8" s="473">
        <v>151090</v>
      </c>
      <c r="N8" s="474">
        <v>16825</v>
      </c>
      <c r="O8" s="474">
        <v>448</v>
      </c>
      <c r="P8" s="473">
        <v>14131</v>
      </c>
      <c r="Q8" s="474">
        <v>6053</v>
      </c>
      <c r="R8" s="474">
        <v>91</v>
      </c>
      <c r="S8" s="473">
        <v>1091</v>
      </c>
      <c r="T8" s="474"/>
      <c r="U8" s="474">
        <v>4014</v>
      </c>
      <c r="V8" s="473">
        <v>19940</v>
      </c>
      <c r="W8" s="474">
        <v>723905</v>
      </c>
      <c r="X8" s="474">
        <v>5273</v>
      </c>
      <c r="Y8" s="473">
        <v>169</v>
      </c>
      <c r="Z8" s="474">
        <v>22289</v>
      </c>
      <c r="AA8" s="474">
        <v>1451</v>
      </c>
      <c r="AB8" s="473">
        <v>84</v>
      </c>
      <c r="AC8" s="474">
        <v>13823</v>
      </c>
      <c r="AD8" s="474">
        <v>1293</v>
      </c>
      <c r="AE8" s="473">
        <v>30338</v>
      </c>
      <c r="AF8" s="474">
        <v>1846</v>
      </c>
      <c r="AG8" s="474">
        <v>6413</v>
      </c>
      <c r="AH8" s="473">
        <v>416902</v>
      </c>
      <c r="AI8" s="474">
        <v>4575</v>
      </c>
      <c r="AJ8" s="474">
        <v>3015</v>
      </c>
      <c r="AK8" s="473">
        <v>63785</v>
      </c>
      <c r="AL8" s="474">
        <v>694981</v>
      </c>
      <c r="AM8" s="474">
        <v>58991</v>
      </c>
      <c r="AN8" s="473">
        <v>11961</v>
      </c>
      <c r="AO8" s="474">
        <v>18068</v>
      </c>
      <c r="AP8" s="474">
        <v>730</v>
      </c>
      <c r="AQ8" s="473">
        <v>62762</v>
      </c>
      <c r="AR8" s="474">
        <v>110</v>
      </c>
      <c r="AS8" s="474">
        <v>4730</v>
      </c>
      <c r="AT8" s="473">
        <v>5405</v>
      </c>
      <c r="AU8" s="474">
        <v>9</v>
      </c>
      <c r="AV8" s="474">
        <v>13267</v>
      </c>
      <c r="AW8" s="473">
        <v>617</v>
      </c>
      <c r="AX8" s="474">
        <v>586</v>
      </c>
      <c r="AY8" s="474">
        <v>14802</v>
      </c>
      <c r="AZ8" s="473">
        <v>209793</v>
      </c>
      <c r="BA8" s="474">
        <v>7732</v>
      </c>
      <c r="BB8" s="474">
        <v>19325</v>
      </c>
      <c r="BC8" s="473">
        <v>1033</v>
      </c>
      <c r="BD8" s="474">
        <v>902</v>
      </c>
      <c r="BE8" s="474">
        <v>97525</v>
      </c>
      <c r="BF8" s="473">
        <v>27825</v>
      </c>
      <c r="BG8" s="474">
        <v>1381406</v>
      </c>
      <c r="BH8" s="474">
        <v>38920</v>
      </c>
      <c r="BI8" s="473">
        <v>9468</v>
      </c>
      <c r="BJ8" s="474">
        <v>1965</v>
      </c>
      <c r="BK8" s="474">
        <v>219</v>
      </c>
      <c r="BL8" s="473">
        <v>18547</v>
      </c>
      <c r="BM8" s="474">
        <v>18427</v>
      </c>
      <c r="BN8" s="474">
        <v>27206</v>
      </c>
      <c r="BO8" s="473">
        <v>20271</v>
      </c>
      <c r="BP8" s="474">
        <v>9552159</v>
      </c>
      <c r="BQ8" s="474">
        <v>157497</v>
      </c>
      <c r="BR8" s="473">
        <v>6129</v>
      </c>
      <c r="BS8" s="474">
        <v>347055</v>
      </c>
      <c r="BT8" s="474">
        <v>7355</v>
      </c>
      <c r="BU8" s="473">
        <v>53291</v>
      </c>
      <c r="BV8" s="474">
        <v>985214</v>
      </c>
    </row>
    <row r="9" spans="1:74" s="475" customFormat="1" ht="21" customHeight="1" thickBot="1">
      <c r="A9" s="476">
        <v>1401</v>
      </c>
      <c r="B9" s="480">
        <v>51533908</v>
      </c>
      <c r="C9" s="480">
        <v>8648665</v>
      </c>
      <c r="D9" s="480">
        <v>178824</v>
      </c>
      <c r="E9" s="480">
        <v>2633066</v>
      </c>
      <c r="F9" s="480">
        <v>658583</v>
      </c>
      <c r="G9" s="480">
        <v>32178</v>
      </c>
      <c r="H9" s="480">
        <v>349648</v>
      </c>
      <c r="I9" s="480">
        <v>9465</v>
      </c>
      <c r="J9" s="480">
        <v>1882582</v>
      </c>
      <c r="K9" s="480">
        <v>62476</v>
      </c>
      <c r="L9" s="480">
        <v>32021</v>
      </c>
      <c r="M9" s="480">
        <v>171917</v>
      </c>
      <c r="N9" s="480">
        <v>22371</v>
      </c>
      <c r="O9" s="480">
        <v>440</v>
      </c>
      <c r="P9" s="480">
        <v>17683</v>
      </c>
      <c r="Q9" s="480">
        <v>7606</v>
      </c>
      <c r="R9" s="480">
        <v>67</v>
      </c>
      <c r="S9" s="480">
        <v>1621</v>
      </c>
      <c r="T9" s="480">
        <v>754</v>
      </c>
      <c r="U9" s="480">
        <v>3587</v>
      </c>
      <c r="V9" s="480">
        <v>19535</v>
      </c>
      <c r="W9" s="480">
        <v>426414</v>
      </c>
      <c r="X9" s="480">
        <v>7980</v>
      </c>
      <c r="Y9" s="480">
        <v>313</v>
      </c>
      <c r="Z9" s="480">
        <v>30657</v>
      </c>
      <c r="AA9" s="480">
        <v>2527</v>
      </c>
      <c r="AB9" s="480">
        <v>107</v>
      </c>
      <c r="AC9" s="480">
        <v>19426</v>
      </c>
      <c r="AD9" s="480">
        <v>1680</v>
      </c>
      <c r="AE9" s="480">
        <v>37298</v>
      </c>
      <c r="AF9" s="480">
        <v>2426</v>
      </c>
      <c r="AG9" s="480">
        <v>13329</v>
      </c>
      <c r="AH9" s="480">
        <v>485868</v>
      </c>
      <c r="AI9" s="480">
        <v>5759</v>
      </c>
      <c r="AJ9" s="480">
        <v>3269</v>
      </c>
      <c r="AK9" s="480">
        <v>76889</v>
      </c>
      <c r="AL9" s="480">
        <v>812802</v>
      </c>
      <c r="AM9" s="480">
        <v>44072</v>
      </c>
      <c r="AN9" s="480">
        <v>13339</v>
      </c>
      <c r="AO9" s="480">
        <v>18250</v>
      </c>
      <c r="AP9" s="480">
        <v>633</v>
      </c>
      <c r="AQ9" s="480">
        <v>69484</v>
      </c>
      <c r="AR9" s="480">
        <v>204</v>
      </c>
      <c r="AS9" s="480">
        <v>7755</v>
      </c>
      <c r="AT9" s="480">
        <v>6831</v>
      </c>
      <c r="AU9" s="480">
        <v>4</v>
      </c>
      <c r="AV9" s="480">
        <v>10576</v>
      </c>
      <c r="AW9" s="480">
        <v>559</v>
      </c>
      <c r="AX9" s="480">
        <v>423</v>
      </c>
      <c r="AY9" s="480">
        <v>14236</v>
      </c>
      <c r="AZ9" s="480">
        <v>220738</v>
      </c>
      <c r="BA9" s="480">
        <v>5764</v>
      </c>
      <c r="BB9" s="480">
        <v>12576</v>
      </c>
      <c r="BC9" s="480">
        <v>1355</v>
      </c>
      <c r="BD9" s="480">
        <v>1190</v>
      </c>
      <c r="BE9" s="480">
        <v>112921</v>
      </c>
      <c r="BF9" s="480">
        <v>30232</v>
      </c>
      <c r="BG9" s="480">
        <v>1592964</v>
      </c>
      <c r="BH9" s="480">
        <v>63145</v>
      </c>
      <c r="BI9" s="480">
        <v>4930</v>
      </c>
      <c r="BJ9" s="480">
        <v>2405</v>
      </c>
      <c r="BK9" s="480">
        <v>117</v>
      </c>
      <c r="BL9" s="480">
        <v>18958</v>
      </c>
      <c r="BM9" s="480">
        <v>16246</v>
      </c>
      <c r="BN9" s="480">
        <v>16531</v>
      </c>
      <c r="BO9" s="480">
        <v>27694</v>
      </c>
      <c r="BP9" s="480">
        <v>12025077</v>
      </c>
      <c r="BQ9" s="480">
        <v>201914</v>
      </c>
      <c r="BR9" s="480">
        <v>7966</v>
      </c>
      <c r="BS9" s="480">
        <v>380690</v>
      </c>
      <c r="BT9" s="480">
        <v>6720</v>
      </c>
      <c r="BU9" s="480">
        <v>58475</v>
      </c>
      <c r="BV9" s="480">
        <v>1156548</v>
      </c>
    </row>
    <row r="10" spans="1:74" s="475" customFormat="1" ht="21" customHeight="1" thickBot="1">
      <c r="A10" s="481" t="s">
        <v>259</v>
      </c>
      <c r="B10" s="482">
        <v>2333659</v>
      </c>
      <c r="C10" s="483">
        <v>396275</v>
      </c>
      <c r="D10" s="482">
        <v>11846</v>
      </c>
      <c r="E10" s="483">
        <v>65409</v>
      </c>
      <c r="F10" s="482">
        <v>17695</v>
      </c>
      <c r="G10" s="483">
        <v>731</v>
      </c>
      <c r="H10" s="482">
        <v>18418</v>
      </c>
      <c r="I10" s="483">
        <v>0</v>
      </c>
      <c r="J10" s="482">
        <v>71479</v>
      </c>
      <c r="K10" s="483">
        <v>2212</v>
      </c>
      <c r="L10" s="482">
        <v>1119</v>
      </c>
      <c r="M10" s="483">
        <v>14372</v>
      </c>
      <c r="N10" s="482">
        <v>479</v>
      </c>
      <c r="O10" s="482">
        <v>0</v>
      </c>
      <c r="P10" s="482">
        <v>3994</v>
      </c>
      <c r="Q10" s="483">
        <v>2197</v>
      </c>
      <c r="R10" s="482">
        <v>0</v>
      </c>
      <c r="S10" s="483">
        <v>264</v>
      </c>
      <c r="T10" s="482"/>
      <c r="U10" s="482">
        <v>0</v>
      </c>
      <c r="V10" s="483">
        <v>0</v>
      </c>
      <c r="W10" s="482">
        <v>21621</v>
      </c>
      <c r="X10" s="483">
        <v>0</v>
      </c>
      <c r="Y10" s="482">
        <v>0</v>
      </c>
      <c r="Z10" s="483">
        <v>3466</v>
      </c>
      <c r="AA10" s="482">
        <v>29</v>
      </c>
      <c r="AB10" s="483">
        <v>95</v>
      </c>
      <c r="AC10" s="482">
        <v>1499</v>
      </c>
      <c r="AD10" s="482">
        <v>0</v>
      </c>
      <c r="AE10" s="482">
        <v>407</v>
      </c>
      <c r="AF10" s="483">
        <v>238</v>
      </c>
      <c r="AG10" s="482">
        <v>753</v>
      </c>
      <c r="AH10" s="483">
        <v>9023</v>
      </c>
      <c r="AI10" s="482">
        <v>0</v>
      </c>
      <c r="AJ10" s="483">
        <v>0</v>
      </c>
      <c r="AK10" s="482">
        <v>2421</v>
      </c>
      <c r="AL10" s="483">
        <v>15776</v>
      </c>
      <c r="AM10" s="482">
        <v>0</v>
      </c>
      <c r="AN10" s="483">
        <v>0</v>
      </c>
      <c r="AO10" s="482">
        <v>1100</v>
      </c>
      <c r="AP10" s="483">
        <v>0</v>
      </c>
      <c r="AQ10" s="482">
        <v>3999</v>
      </c>
      <c r="AR10" s="482">
        <v>0</v>
      </c>
      <c r="AS10" s="482">
        <v>0</v>
      </c>
      <c r="AT10" s="483">
        <v>2115</v>
      </c>
      <c r="AU10" s="482">
        <v>0</v>
      </c>
      <c r="AV10" s="483">
        <v>0</v>
      </c>
      <c r="AW10" s="482">
        <v>0</v>
      </c>
      <c r="AX10" s="483">
        <v>0</v>
      </c>
      <c r="AY10" s="482">
        <v>775</v>
      </c>
      <c r="AZ10" s="483">
        <v>9252</v>
      </c>
      <c r="BA10" s="482">
        <v>171</v>
      </c>
      <c r="BB10" s="483">
        <v>697</v>
      </c>
      <c r="BC10" s="482">
        <v>0</v>
      </c>
      <c r="BD10" s="483">
        <v>0</v>
      </c>
      <c r="BE10" s="482">
        <v>2021</v>
      </c>
      <c r="BF10" s="482">
        <v>0</v>
      </c>
      <c r="BG10" s="482">
        <v>63443</v>
      </c>
      <c r="BH10" s="483">
        <v>1591</v>
      </c>
      <c r="BI10" s="482">
        <v>0</v>
      </c>
      <c r="BJ10" s="483">
        <v>123</v>
      </c>
      <c r="BK10" s="482">
        <v>0</v>
      </c>
      <c r="BL10" s="483">
        <v>0</v>
      </c>
      <c r="BM10" s="482">
        <v>189</v>
      </c>
      <c r="BN10" s="483">
        <v>0</v>
      </c>
      <c r="BO10" s="482">
        <v>2208</v>
      </c>
      <c r="BP10" s="483">
        <v>398514</v>
      </c>
      <c r="BQ10" s="482">
        <v>78</v>
      </c>
      <c r="BR10" s="483">
        <v>0</v>
      </c>
      <c r="BS10" s="482">
        <v>9361</v>
      </c>
      <c r="BT10" s="483">
        <v>0</v>
      </c>
      <c r="BU10" s="482">
        <v>0</v>
      </c>
      <c r="BV10" s="484">
        <v>978</v>
      </c>
    </row>
    <row r="11" spans="1:74" s="475" customFormat="1" ht="21" customHeight="1" thickBot="1">
      <c r="A11" s="485" t="s">
        <v>260</v>
      </c>
      <c r="B11" s="486">
        <v>1638212</v>
      </c>
      <c r="C11" s="487">
        <v>333181</v>
      </c>
      <c r="D11" s="486">
        <v>7122</v>
      </c>
      <c r="E11" s="487">
        <v>101471</v>
      </c>
      <c r="F11" s="486">
        <v>33780</v>
      </c>
      <c r="G11" s="487">
        <v>0</v>
      </c>
      <c r="H11" s="486">
        <v>8610</v>
      </c>
      <c r="I11" s="487">
        <v>0</v>
      </c>
      <c r="J11" s="486">
        <v>42700</v>
      </c>
      <c r="K11" s="487">
        <v>3178</v>
      </c>
      <c r="L11" s="486">
        <v>868</v>
      </c>
      <c r="M11" s="487">
        <v>16136</v>
      </c>
      <c r="N11" s="486">
        <v>332</v>
      </c>
      <c r="O11" s="486">
        <v>0</v>
      </c>
      <c r="P11" s="486">
        <v>0</v>
      </c>
      <c r="Q11" s="487">
        <v>0</v>
      </c>
      <c r="R11" s="486">
        <v>0</v>
      </c>
      <c r="S11" s="487">
        <v>0</v>
      </c>
      <c r="T11" s="486"/>
      <c r="U11" s="486">
        <v>0</v>
      </c>
      <c r="V11" s="487">
        <v>0</v>
      </c>
      <c r="W11" s="486">
        <v>13888</v>
      </c>
      <c r="X11" s="487">
        <v>0</v>
      </c>
      <c r="Y11" s="486">
        <v>0</v>
      </c>
      <c r="Z11" s="487">
        <v>0</v>
      </c>
      <c r="AA11" s="486">
        <v>2</v>
      </c>
      <c r="AB11" s="487">
        <v>0</v>
      </c>
      <c r="AC11" s="486">
        <v>223</v>
      </c>
      <c r="AD11" s="486">
        <v>151</v>
      </c>
      <c r="AE11" s="486">
        <v>1621</v>
      </c>
      <c r="AF11" s="487">
        <v>0</v>
      </c>
      <c r="AG11" s="486">
        <v>461</v>
      </c>
      <c r="AH11" s="487">
        <v>11003</v>
      </c>
      <c r="AI11" s="486">
        <v>0</v>
      </c>
      <c r="AJ11" s="487">
        <v>0</v>
      </c>
      <c r="AK11" s="486">
        <v>1101</v>
      </c>
      <c r="AL11" s="487">
        <v>34539</v>
      </c>
      <c r="AM11" s="486">
        <v>0</v>
      </c>
      <c r="AN11" s="487">
        <v>0</v>
      </c>
      <c r="AO11" s="486">
        <v>403</v>
      </c>
      <c r="AP11" s="487">
        <v>0</v>
      </c>
      <c r="AQ11" s="486">
        <v>1053</v>
      </c>
      <c r="AR11" s="486">
        <v>0</v>
      </c>
      <c r="AS11" s="486">
        <v>0</v>
      </c>
      <c r="AT11" s="487">
        <v>0</v>
      </c>
      <c r="AU11" s="486">
        <v>0</v>
      </c>
      <c r="AV11" s="487">
        <v>0</v>
      </c>
      <c r="AW11" s="486">
        <v>0</v>
      </c>
      <c r="AX11" s="487">
        <v>0</v>
      </c>
      <c r="AY11" s="486">
        <v>232</v>
      </c>
      <c r="AZ11" s="487">
        <v>5519</v>
      </c>
      <c r="BA11" s="486">
        <v>192</v>
      </c>
      <c r="BB11" s="487">
        <v>353</v>
      </c>
      <c r="BC11" s="486">
        <v>0</v>
      </c>
      <c r="BD11" s="487">
        <v>0</v>
      </c>
      <c r="BE11" s="486">
        <v>569</v>
      </c>
      <c r="BF11" s="486">
        <v>23</v>
      </c>
      <c r="BG11" s="486">
        <v>36983</v>
      </c>
      <c r="BH11" s="487">
        <v>3324</v>
      </c>
      <c r="BI11" s="486">
        <v>96</v>
      </c>
      <c r="BJ11" s="487">
        <v>55</v>
      </c>
      <c r="BK11" s="486">
        <v>0</v>
      </c>
      <c r="BL11" s="487">
        <v>0</v>
      </c>
      <c r="BM11" s="486">
        <v>3</v>
      </c>
      <c r="BN11" s="487">
        <v>0</v>
      </c>
      <c r="BO11" s="486">
        <v>0</v>
      </c>
      <c r="BP11" s="487">
        <v>410558</v>
      </c>
      <c r="BQ11" s="486">
        <v>1732</v>
      </c>
      <c r="BR11" s="487">
        <v>788</v>
      </c>
      <c r="BS11" s="486">
        <v>13240</v>
      </c>
      <c r="BT11" s="487">
        <v>199</v>
      </c>
      <c r="BU11" s="486">
        <v>2280</v>
      </c>
      <c r="BV11" s="488">
        <v>4324</v>
      </c>
    </row>
    <row r="12" spans="1:74" s="475" customFormat="1" ht="21" customHeight="1" thickBot="1">
      <c r="A12" s="489" t="s">
        <v>13</v>
      </c>
      <c r="B12" s="486">
        <v>1040571</v>
      </c>
      <c r="C12" s="487">
        <v>144978</v>
      </c>
      <c r="D12" s="486">
        <v>655</v>
      </c>
      <c r="E12" s="487">
        <v>31909</v>
      </c>
      <c r="F12" s="486">
        <v>5361</v>
      </c>
      <c r="G12" s="487">
        <v>443</v>
      </c>
      <c r="H12" s="486">
        <v>2598</v>
      </c>
      <c r="I12" s="487">
        <v>0</v>
      </c>
      <c r="J12" s="486">
        <v>37451</v>
      </c>
      <c r="K12" s="487">
        <v>0</v>
      </c>
      <c r="L12" s="486">
        <v>363</v>
      </c>
      <c r="M12" s="487">
        <v>474</v>
      </c>
      <c r="N12" s="486">
        <v>194</v>
      </c>
      <c r="O12" s="487">
        <v>0</v>
      </c>
      <c r="P12" s="486">
        <v>0</v>
      </c>
      <c r="Q12" s="487">
        <v>0</v>
      </c>
      <c r="R12" s="486">
        <v>0</v>
      </c>
      <c r="S12" s="487">
        <v>0</v>
      </c>
      <c r="T12" s="487"/>
      <c r="U12" s="486">
        <v>0</v>
      </c>
      <c r="V12" s="487">
        <v>0</v>
      </c>
      <c r="W12" s="486">
        <v>9137</v>
      </c>
      <c r="X12" s="487">
        <v>0</v>
      </c>
      <c r="Y12" s="486">
        <v>0</v>
      </c>
      <c r="Z12" s="487">
        <v>227</v>
      </c>
      <c r="AA12" s="486">
        <v>0</v>
      </c>
      <c r="AB12" s="487">
        <v>0</v>
      </c>
      <c r="AC12" s="486">
        <v>0</v>
      </c>
      <c r="AD12" s="487">
        <v>0</v>
      </c>
      <c r="AE12" s="486">
        <v>320</v>
      </c>
      <c r="AF12" s="487">
        <v>0</v>
      </c>
      <c r="AG12" s="486">
        <v>305</v>
      </c>
      <c r="AH12" s="487">
        <v>0</v>
      </c>
      <c r="AI12" s="486">
        <v>0</v>
      </c>
      <c r="AJ12" s="487">
        <v>0</v>
      </c>
      <c r="AK12" s="486">
        <v>0</v>
      </c>
      <c r="AL12" s="487">
        <v>10671</v>
      </c>
      <c r="AM12" s="486">
        <v>0</v>
      </c>
      <c r="AN12" s="487">
        <v>0</v>
      </c>
      <c r="AO12" s="486">
        <v>522</v>
      </c>
      <c r="AP12" s="487">
        <v>0</v>
      </c>
      <c r="AQ12" s="486">
        <v>20</v>
      </c>
      <c r="AR12" s="487">
        <v>0</v>
      </c>
      <c r="AS12" s="486">
        <v>0</v>
      </c>
      <c r="AT12" s="487">
        <v>0</v>
      </c>
      <c r="AU12" s="486">
        <v>0</v>
      </c>
      <c r="AV12" s="487">
        <v>0</v>
      </c>
      <c r="AW12" s="486">
        <v>0</v>
      </c>
      <c r="AX12" s="487">
        <v>0</v>
      </c>
      <c r="AY12" s="486">
        <v>875</v>
      </c>
      <c r="AZ12" s="487">
        <v>6504</v>
      </c>
      <c r="BA12" s="486">
        <v>131</v>
      </c>
      <c r="BB12" s="487">
        <v>142</v>
      </c>
      <c r="BC12" s="486">
        <v>0</v>
      </c>
      <c r="BD12" s="487">
        <v>559</v>
      </c>
      <c r="BE12" s="486">
        <v>1291</v>
      </c>
      <c r="BF12" s="487">
        <v>632</v>
      </c>
      <c r="BG12" s="486">
        <v>39097</v>
      </c>
      <c r="BH12" s="487">
        <v>501</v>
      </c>
      <c r="BI12" s="486">
        <v>0</v>
      </c>
      <c r="BJ12" s="487">
        <v>0</v>
      </c>
      <c r="BK12" s="486">
        <v>0</v>
      </c>
      <c r="BL12" s="487">
        <v>0</v>
      </c>
      <c r="BM12" s="486">
        <v>0</v>
      </c>
      <c r="BN12" s="487">
        <v>0</v>
      </c>
      <c r="BO12" s="486">
        <v>466</v>
      </c>
      <c r="BP12" s="487">
        <v>385290</v>
      </c>
      <c r="BQ12" s="486">
        <v>0</v>
      </c>
      <c r="BR12" s="487">
        <v>0</v>
      </c>
      <c r="BS12" s="486">
        <v>3702</v>
      </c>
      <c r="BT12" s="487">
        <v>0</v>
      </c>
      <c r="BU12" s="486">
        <v>0</v>
      </c>
      <c r="BV12" s="490">
        <v>0</v>
      </c>
    </row>
    <row r="13" spans="1:74" s="475" customFormat="1" ht="21" customHeight="1" thickBot="1">
      <c r="A13" s="489" t="s">
        <v>14</v>
      </c>
      <c r="B13" s="486">
        <v>4273744</v>
      </c>
      <c r="C13" s="487">
        <v>738361</v>
      </c>
      <c r="D13" s="486">
        <v>23041</v>
      </c>
      <c r="E13" s="487">
        <v>198974</v>
      </c>
      <c r="F13" s="486">
        <v>44743</v>
      </c>
      <c r="G13" s="487">
        <v>3687</v>
      </c>
      <c r="H13" s="486">
        <v>34462</v>
      </c>
      <c r="I13" s="487">
        <v>0</v>
      </c>
      <c r="J13" s="486">
        <v>182949</v>
      </c>
      <c r="K13" s="487">
        <v>5186</v>
      </c>
      <c r="L13" s="486">
        <v>4407</v>
      </c>
      <c r="M13" s="487">
        <v>12715</v>
      </c>
      <c r="N13" s="486">
        <v>1970</v>
      </c>
      <c r="O13" s="487">
        <v>1</v>
      </c>
      <c r="P13" s="486">
        <v>1478</v>
      </c>
      <c r="Q13" s="487">
        <v>471</v>
      </c>
      <c r="R13" s="486">
        <v>0</v>
      </c>
      <c r="S13" s="487">
        <v>165</v>
      </c>
      <c r="T13" s="487"/>
      <c r="U13" s="486">
        <v>0</v>
      </c>
      <c r="V13" s="487">
        <v>621</v>
      </c>
      <c r="W13" s="486">
        <v>53250</v>
      </c>
      <c r="X13" s="487">
        <v>2678</v>
      </c>
      <c r="Y13" s="486">
        <v>0</v>
      </c>
      <c r="Z13" s="487">
        <v>0</v>
      </c>
      <c r="AA13" s="486">
        <v>0</v>
      </c>
      <c r="AB13" s="487">
        <v>0</v>
      </c>
      <c r="AC13" s="486">
        <v>3420</v>
      </c>
      <c r="AD13" s="487">
        <v>810</v>
      </c>
      <c r="AE13" s="486">
        <v>5577</v>
      </c>
      <c r="AF13" s="487">
        <v>895</v>
      </c>
      <c r="AG13" s="486">
        <v>604</v>
      </c>
      <c r="AH13" s="487">
        <v>63087</v>
      </c>
      <c r="AI13" s="486">
        <v>3012</v>
      </c>
      <c r="AJ13" s="487">
        <v>0</v>
      </c>
      <c r="AK13" s="486">
        <v>14622</v>
      </c>
      <c r="AL13" s="487">
        <v>125263</v>
      </c>
      <c r="AM13" s="486">
        <v>0</v>
      </c>
      <c r="AN13" s="487">
        <v>0</v>
      </c>
      <c r="AO13" s="486">
        <v>1693</v>
      </c>
      <c r="AP13" s="487">
        <v>0</v>
      </c>
      <c r="AQ13" s="486">
        <v>7788</v>
      </c>
      <c r="AR13" s="487">
        <v>0</v>
      </c>
      <c r="AS13" s="486">
        <v>920</v>
      </c>
      <c r="AT13" s="487">
        <v>96</v>
      </c>
      <c r="AU13" s="486">
        <v>0</v>
      </c>
      <c r="AV13" s="487">
        <v>1410</v>
      </c>
      <c r="AW13" s="486">
        <v>0</v>
      </c>
      <c r="AX13" s="487">
        <v>0</v>
      </c>
      <c r="AY13" s="486">
        <v>2774</v>
      </c>
      <c r="AZ13" s="487">
        <v>26512</v>
      </c>
      <c r="BA13" s="486">
        <v>489</v>
      </c>
      <c r="BB13" s="487">
        <v>1391</v>
      </c>
      <c r="BC13" s="486">
        <v>0</v>
      </c>
      <c r="BD13" s="487">
        <v>480</v>
      </c>
      <c r="BE13" s="486">
        <v>8997</v>
      </c>
      <c r="BF13" s="487">
        <v>6979</v>
      </c>
      <c r="BG13" s="486">
        <v>115150</v>
      </c>
      <c r="BH13" s="487">
        <v>13023</v>
      </c>
      <c r="BI13" s="486">
        <v>0</v>
      </c>
      <c r="BJ13" s="487">
        <v>0</v>
      </c>
      <c r="BK13" s="486">
        <v>0</v>
      </c>
      <c r="BL13" s="487">
        <v>0</v>
      </c>
      <c r="BM13" s="486">
        <v>2599</v>
      </c>
      <c r="BN13" s="487">
        <v>1877</v>
      </c>
      <c r="BO13" s="486">
        <v>5601</v>
      </c>
      <c r="BP13" s="487">
        <v>462419</v>
      </c>
      <c r="BQ13" s="486">
        <v>24801</v>
      </c>
      <c r="BR13" s="487">
        <v>1634</v>
      </c>
      <c r="BS13" s="486">
        <v>40211</v>
      </c>
      <c r="BT13" s="487">
        <v>0</v>
      </c>
      <c r="BU13" s="486">
        <v>8932</v>
      </c>
      <c r="BV13" s="490">
        <v>171421</v>
      </c>
    </row>
    <row r="14" spans="1:74" s="475" customFormat="1" ht="21" customHeight="1" thickBot="1">
      <c r="A14" s="489" t="s">
        <v>33</v>
      </c>
      <c r="B14" s="486">
        <v>1254013</v>
      </c>
      <c r="C14" s="487">
        <v>139997</v>
      </c>
      <c r="D14" s="486">
        <v>2221</v>
      </c>
      <c r="E14" s="487">
        <v>40710</v>
      </c>
      <c r="F14" s="486">
        <v>1827</v>
      </c>
      <c r="G14" s="487">
        <v>0</v>
      </c>
      <c r="H14" s="486">
        <v>6144</v>
      </c>
      <c r="I14" s="487">
        <v>0</v>
      </c>
      <c r="J14" s="486">
        <v>41275</v>
      </c>
      <c r="K14" s="487">
        <v>2215</v>
      </c>
      <c r="L14" s="486">
        <v>410</v>
      </c>
      <c r="M14" s="487">
        <v>0</v>
      </c>
      <c r="N14" s="486">
        <v>770</v>
      </c>
      <c r="O14" s="487">
        <v>0</v>
      </c>
      <c r="P14" s="486">
        <v>0</v>
      </c>
      <c r="Q14" s="487">
        <v>0</v>
      </c>
      <c r="R14" s="486">
        <v>0</v>
      </c>
      <c r="S14" s="487">
        <v>0</v>
      </c>
      <c r="T14" s="487"/>
      <c r="U14" s="486">
        <v>0</v>
      </c>
      <c r="V14" s="487">
        <v>0</v>
      </c>
      <c r="W14" s="486">
        <v>0</v>
      </c>
      <c r="X14" s="487">
        <v>0</v>
      </c>
      <c r="Y14" s="486">
        <v>0</v>
      </c>
      <c r="Z14" s="487">
        <v>699</v>
      </c>
      <c r="AA14" s="486">
        <v>141</v>
      </c>
      <c r="AB14" s="487">
        <v>0</v>
      </c>
      <c r="AC14" s="486">
        <v>85</v>
      </c>
      <c r="AD14" s="487">
        <v>0</v>
      </c>
      <c r="AE14" s="486">
        <v>671</v>
      </c>
      <c r="AF14" s="487">
        <v>0</v>
      </c>
      <c r="AG14" s="486">
        <v>197</v>
      </c>
      <c r="AH14" s="487">
        <v>18504</v>
      </c>
      <c r="AI14" s="486">
        <v>0</v>
      </c>
      <c r="AJ14" s="487">
        <v>0</v>
      </c>
      <c r="AK14" s="486">
        <v>2354</v>
      </c>
      <c r="AL14" s="487">
        <v>16156</v>
      </c>
      <c r="AM14" s="486">
        <v>0</v>
      </c>
      <c r="AN14" s="487">
        <v>0</v>
      </c>
      <c r="AO14" s="486">
        <v>0</v>
      </c>
      <c r="AP14" s="487">
        <v>0</v>
      </c>
      <c r="AQ14" s="486">
        <v>1272</v>
      </c>
      <c r="AR14" s="487">
        <v>0</v>
      </c>
      <c r="AS14" s="486">
        <v>0</v>
      </c>
      <c r="AT14" s="487">
        <v>0</v>
      </c>
      <c r="AU14" s="486">
        <v>0</v>
      </c>
      <c r="AV14" s="487">
        <v>0</v>
      </c>
      <c r="AW14" s="486">
        <v>0</v>
      </c>
      <c r="AX14" s="487">
        <v>0</v>
      </c>
      <c r="AY14" s="486">
        <v>0</v>
      </c>
      <c r="AZ14" s="487">
        <v>26</v>
      </c>
      <c r="BA14" s="486">
        <v>3</v>
      </c>
      <c r="BB14" s="487">
        <v>5</v>
      </c>
      <c r="BC14" s="486">
        <v>0</v>
      </c>
      <c r="BD14" s="487">
        <v>0</v>
      </c>
      <c r="BE14" s="486">
        <v>926</v>
      </c>
      <c r="BF14" s="487">
        <v>534</v>
      </c>
      <c r="BG14" s="486">
        <v>37426</v>
      </c>
      <c r="BH14" s="487">
        <v>26</v>
      </c>
      <c r="BI14" s="486">
        <v>0</v>
      </c>
      <c r="BJ14" s="487">
        <v>96</v>
      </c>
      <c r="BK14" s="486">
        <v>0</v>
      </c>
      <c r="BL14" s="487">
        <v>0</v>
      </c>
      <c r="BM14" s="486">
        <v>0</v>
      </c>
      <c r="BN14" s="487">
        <v>0</v>
      </c>
      <c r="BO14" s="486">
        <v>238</v>
      </c>
      <c r="BP14" s="487">
        <v>212582</v>
      </c>
      <c r="BQ14" s="486">
        <v>1418</v>
      </c>
      <c r="BR14" s="487">
        <v>152</v>
      </c>
      <c r="BS14" s="486">
        <v>10715</v>
      </c>
      <c r="BT14" s="487">
        <v>1288</v>
      </c>
      <c r="BU14" s="486">
        <v>633</v>
      </c>
      <c r="BV14" s="490">
        <v>96621</v>
      </c>
    </row>
    <row r="15" spans="1:74" s="475" customFormat="1" ht="21" customHeight="1" thickBot="1">
      <c r="A15" s="489" t="s">
        <v>15</v>
      </c>
      <c r="B15" s="486">
        <v>514591</v>
      </c>
      <c r="C15" s="487">
        <v>40132</v>
      </c>
      <c r="D15" s="486">
        <v>0</v>
      </c>
      <c r="E15" s="487">
        <v>23209</v>
      </c>
      <c r="F15" s="486">
        <v>3594</v>
      </c>
      <c r="G15" s="487">
        <v>0</v>
      </c>
      <c r="H15" s="486">
        <v>1946</v>
      </c>
      <c r="I15" s="487">
        <v>0</v>
      </c>
      <c r="J15" s="486">
        <v>5708</v>
      </c>
      <c r="K15" s="487">
        <v>822</v>
      </c>
      <c r="L15" s="486">
        <v>354</v>
      </c>
      <c r="M15" s="487">
        <v>0</v>
      </c>
      <c r="N15" s="486">
        <v>0</v>
      </c>
      <c r="O15" s="487">
        <v>0</v>
      </c>
      <c r="P15" s="486">
        <v>0</v>
      </c>
      <c r="Q15" s="487">
        <v>0</v>
      </c>
      <c r="R15" s="486">
        <v>0</v>
      </c>
      <c r="S15" s="487">
        <v>0</v>
      </c>
      <c r="T15" s="487"/>
      <c r="U15" s="486">
        <v>0</v>
      </c>
      <c r="V15" s="487">
        <v>0</v>
      </c>
      <c r="W15" s="486">
        <v>0</v>
      </c>
      <c r="X15" s="487">
        <v>0</v>
      </c>
      <c r="Y15" s="486">
        <v>0</v>
      </c>
      <c r="Z15" s="487">
        <v>0</v>
      </c>
      <c r="AA15" s="486">
        <v>0</v>
      </c>
      <c r="AB15" s="487">
        <v>0</v>
      </c>
      <c r="AC15" s="486">
        <v>0</v>
      </c>
      <c r="AD15" s="487">
        <v>0</v>
      </c>
      <c r="AE15" s="486">
        <v>0</v>
      </c>
      <c r="AF15" s="487">
        <v>0</v>
      </c>
      <c r="AG15" s="486">
        <v>110</v>
      </c>
      <c r="AH15" s="487">
        <v>0</v>
      </c>
      <c r="AI15" s="486">
        <v>0</v>
      </c>
      <c r="AJ15" s="487">
        <v>0</v>
      </c>
      <c r="AK15" s="486">
        <v>0</v>
      </c>
      <c r="AL15" s="487">
        <v>0</v>
      </c>
      <c r="AM15" s="486">
        <v>0</v>
      </c>
      <c r="AN15" s="487">
        <v>0</v>
      </c>
      <c r="AO15" s="486">
        <v>0</v>
      </c>
      <c r="AP15" s="487">
        <v>0</v>
      </c>
      <c r="AQ15" s="486">
        <v>0</v>
      </c>
      <c r="AR15" s="487">
        <v>0</v>
      </c>
      <c r="AS15" s="486">
        <v>0</v>
      </c>
      <c r="AT15" s="487">
        <v>0</v>
      </c>
      <c r="AU15" s="486">
        <v>0</v>
      </c>
      <c r="AV15" s="487">
        <v>0</v>
      </c>
      <c r="AW15" s="486">
        <v>0</v>
      </c>
      <c r="AX15" s="487">
        <v>0</v>
      </c>
      <c r="AY15" s="486">
        <v>0</v>
      </c>
      <c r="AZ15" s="487">
        <v>78</v>
      </c>
      <c r="BA15" s="486">
        <v>0</v>
      </c>
      <c r="BB15" s="487">
        <v>0</v>
      </c>
      <c r="BC15" s="486">
        <v>0</v>
      </c>
      <c r="BD15" s="487">
        <v>0</v>
      </c>
      <c r="BE15" s="486">
        <v>0</v>
      </c>
      <c r="BF15" s="487">
        <v>0</v>
      </c>
      <c r="BG15" s="486">
        <v>12253</v>
      </c>
      <c r="BH15" s="487">
        <v>0</v>
      </c>
      <c r="BI15" s="486">
        <v>0</v>
      </c>
      <c r="BJ15" s="487">
        <v>4</v>
      </c>
      <c r="BK15" s="486">
        <v>0</v>
      </c>
      <c r="BL15" s="487">
        <v>0</v>
      </c>
      <c r="BM15" s="486">
        <v>0</v>
      </c>
      <c r="BN15" s="487">
        <v>0</v>
      </c>
      <c r="BO15" s="486">
        <v>0</v>
      </c>
      <c r="BP15" s="487">
        <v>48536</v>
      </c>
      <c r="BQ15" s="486">
        <v>0</v>
      </c>
      <c r="BR15" s="487">
        <v>0</v>
      </c>
      <c r="BS15" s="486">
        <v>593</v>
      </c>
      <c r="BT15" s="487">
        <v>0</v>
      </c>
      <c r="BU15" s="486">
        <v>0</v>
      </c>
      <c r="BV15" s="490">
        <v>1754</v>
      </c>
    </row>
    <row r="16" spans="1:74" s="475" customFormat="1" ht="21" customHeight="1" thickBot="1">
      <c r="A16" s="489" t="s">
        <v>16</v>
      </c>
      <c r="B16" s="486">
        <v>1451796</v>
      </c>
      <c r="C16" s="487">
        <v>256689</v>
      </c>
      <c r="D16" s="486">
        <v>2541</v>
      </c>
      <c r="E16" s="487">
        <v>116203</v>
      </c>
      <c r="F16" s="486">
        <v>36338</v>
      </c>
      <c r="G16" s="487">
        <v>457</v>
      </c>
      <c r="H16" s="486">
        <v>11321</v>
      </c>
      <c r="I16" s="487">
        <v>0</v>
      </c>
      <c r="J16" s="486">
        <v>52944</v>
      </c>
      <c r="K16" s="487">
        <v>1523</v>
      </c>
      <c r="L16" s="486">
        <v>203</v>
      </c>
      <c r="M16" s="487">
        <v>11921</v>
      </c>
      <c r="N16" s="486">
        <v>0</v>
      </c>
      <c r="O16" s="487">
        <v>0</v>
      </c>
      <c r="P16" s="486">
        <v>0</v>
      </c>
      <c r="Q16" s="487">
        <v>0</v>
      </c>
      <c r="R16" s="486">
        <v>0</v>
      </c>
      <c r="S16" s="487">
        <v>0</v>
      </c>
      <c r="T16" s="487"/>
      <c r="U16" s="486">
        <v>0</v>
      </c>
      <c r="V16" s="487">
        <v>743</v>
      </c>
      <c r="W16" s="486">
        <v>17933</v>
      </c>
      <c r="X16" s="487">
        <v>0</v>
      </c>
      <c r="Y16" s="486">
        <v>3</v>
      </c>
      <c r="Z16" s="487">
        <v>0</v>
      </c>
      <c r="AA16" s="486">
        <v>8</v>
      </c>
      <c r="AB16" s="487">
        <v>0</v>
      </c>
      <c r="AC16" s="486">
        <v>824</v>
      </c>
      <c r="AD16" s="487">
        <v>0</v>
      </c>
      <c r="AE16" s="486">
        <v>1631</v>
      </c>
      <c r="AF16" s="487">
        <v>0</v>
      </c>
      <c r="AG16" s="486">
        <v>6</v>
      </c>
      <c r="AH16" s="487">
        <v>4315</v>
      </c>
      <c r="AI16" s="486">
        <v>0</v>
      </c>
      <c r="AJ16" s="487">
        <v>0</v>
      </c>
      <c r="AK16" s="486">
        <v>16</v>
      </c>
      <c r="AL16" s="487">
        <v>8620</v>
      </c>
      <c r="AM16" s="486">
        <v>0</v>
      </c>
      <c r="AN16" s="487">
        <v>0</v>
      </c>
      <c r="AO16" s="486">
        <v>685</v>
      </c>
      <c r="AP16" s="487">
        <v>0</v>
      </c>
      <c r="AQ16" s="486">
        <v>345</v>
      </c>
      <c r="AR16" s="487">
        <v>0</v>
      </c>
      <c r="AS16" s="486">
        <v>0</v>
      </c>
      <c r="AT16" s="487">
        <v>0</v>
      </c>
      <c r="AU16" s="486">
        <v>4</v>
      </c>
      <c r="AV16" s="487">
        <v>4</v>
      </c>
      <c r="AW16" s="486">
        <v>0</v>
      </c>
      <c r="AX16" s="487">
        <v>0</v>
      </c>
      <c r="AY16" s="486">
        <v>228</v>
      </c>
      <c r="AZ16" s="487">
        <v>3215</v>
      </c>
      <c r="BA16" s="486">
        <v>191</v>
      </c>
      <c r="BB16" s="487">
        <v>337</v>
      </c>
      <c r="BC16" s="486">
        <v>0</v>
      </c>
      <c r="BD16" s="487">
        <v>0</v>
      </c>
      <c r="BE16" s="486">
        <v>6009</v>
      </c>
      <c r="BF16" s="487">
        <v>446</v>
      </c>
      <c r="BG16" s="486">
        <v>26162</v>
      </c>
      <c r="BH16" s="487">
        <v>454</v>
      </c>
      <c r="BI16" s="486">
        <v>0</v>
      </c>
      <c r="BJ16" s="487">
        <v>27</v>
      </c>
      <c r="BK16" s="486">
        <v>0</v>
      </c>
      <c r="BL16" s="487">
        <v>0</v>
      </c>
      <c r="BM16" s="486">
        <v>0</v>
      </c>
      <c r="BN16" s="487">
        <v>0</v>
      </c>
      <c r="BO16" s="486">
        <v>0</v>
      </c>
      <c r="BP16" s="487">
        <v>490708</v>
      </c>
      <c r="BQ16" s="486">
        <v>3589</v>
      </c>
      <c r="BR16" s="487">
        <v>422</v>
      </c>
      <c r="BS16" s="486">
        <v>25187</v>
      </c>
      <c r="BT16" s="487">
        <v>63</v>
      </c>
      <c r="BU16" s="486">
        <v>0</v>
      </c>
      <c r="BV16" s="490">
        <v>65209</v>
      </c>
    </row>
    <row r="17" spans="1:74" s="475" customFormat="1" ht="21" customHeight="1" thickBot="1">
      <c r="A17" s="489" t="s">
        <v>469</v>
      </c>
      <c r="B17" s="486">
        <v>6083150</v>
      </c>
      <c r="C17" s="487">
        <v>1341249</v>
      </c>
      <c r="D17" s="486">
        <v>28583</v>
      </c>
      <c r="E17" s="487">
        <v>502053</v>
      </c>
      <c r="F17" s="486">
        <v>124722</v>
      </c>
      <c r="G17" s="487">
        <v>7450</v>
      </c>
      <c r="H17" s="486">
        <v>92421</v>
      </c>
      <c r="I17" s="487">
        <v>7363</v>
      </c>
      <c r="J17" s="486">
        <v>332986</v>
      </c>
      <c r="K17" s="487">
        <v>11652</v>
      </c>
      <c r="L17" s="486">
        <v>10069</v>
      </c>
      <c r="M17" s="487">
        <v>6559</v>
      </c>
      <c r="N17" s="486">
        <v>9243</v>
      </c>
      <c r="O17" s="487">
        <v>439</v>
      </c>
      <c r="P17" s="486">
        <v>4847</v>
      </c>
      <c r="Q17" s="487">
        <v>2294</v>
      </c>
      <c r="R17" s="486">
        <v>67</v>
      </c>
      <c r="S17" s="487">
        <v>443</v>
      </c>
      <c r="T17" s="487">
        <v>754</v>
      </c>
      <c r="U17" s="486">
        <v>3587</v>
      </c>
      <c r="V17" s="487">
        <v>6708</v>
      </c>
      <c r="W17" s="486">
        <v>47871</v>
      </c>
      <c r="X17" s="487">
        <v>4666</v>
      </c>
      <c r="Y17" s="486">
        <v>120</v>
      </c>
      <c r="Z17" s="487">
        <v>3919</v>
      </c>
      <c r="AA17" s="486">
        <v>93</v>
      </c>
      <c r="AB17" s="487">
        <v>12</v>
      </c>
      <c r="AC17" s="486">
        <v>8189</v>
      </c>
      <c r="AD17" s="487">
        <v>81</v>
      </c>
      <c r="AE17" s="486">
        <v>13253</v>
      </c>
      <c r="AF17" s="487">
        <v>687</v>
      </c>
      <c r="AG17" s="486">
        <v>4615</v>
      </c>
      <c r="AH17" s="487">
        <v>162285</v>
      </c>
      <c r="AI17" s="486">
        <v>1630</v>
      </c>
      <c r="AJ17" s="487">
        <v>3126</v>
      </c>
      <c r="AK17" s="486">
        <v>13813</v>
      </c>
      <c r="AL17" s="487">
        <v>187247</v>
      </c>
      <c r="AM17" s="486">
        <v>44072</v>
      </c>
      <c r="AN17" s="487">
        <v>12838</v>
      </c>
      <c r="AO17" s="486">
        <v>2956</v>
      </c>
      <c r="AP17" s="487">
        <v>94</v>
      </c>
      <c r="AQ17" s="486">
        <v>20367</v>
      </c>
      <c r="AR17" s="487">
        <v>199</v>
      </c>
      <c r="AS17" s="486">
        <v>63</v>
      </c>
      <c r="AT17" s="487">
        <v>2959</v>
      </c>
      <c r="AU17" s="486">
        <v>0</v>
      </c>
      <c r="AV17" s="487">
        <v>2724</v>
      </c>
      <c r="AW17" s="486">
        <v>398</v>
      </c>
      <c r="AX17" s="487">
        <v>423</v>
      </c>
      <c r="AY17" s="486">
        <v>1986</v>
      </c>
      <c r="AZ17" s="487">
        <v>9138</v>
      </c>
      <c r="BA17" s="486">
        <v>844</v>
      </c>
      <c r="BB17" s="487">
        <v>2479</v>
      </c>
      <c r="BC17" s="486">
        <v>875</v>
      </c>
      <c r="BD17" s="487">
        <v>0</v>
      </c>
      <c r="BE17" s="486">
        <v>17528</v>
      </c>
      <c r="BF17" s="487">
        <v>5748</v>
      </c>
      <c r="BG17" s="486">
        <v>147264</v>
      </c>
      <c r="BH17" s="487">
        <v>1808</v>
      </c>
      <c r="BI17" s="486">
        <v>0</v>
      </c>
      <c r="BJ17" s="487">
        <v>272</v>
      </c>
      <c r="BK17" s="486">
        <v>0</v>
      </c>
      <c r="BL17" s="487">
        <v>7352</v>
      </c>
      <c r="BM17" s="486">
        <v>7208</v>
      </c>
      <c r="BN17" s="487">
        <v>5665</v>
      </c>
      <c r="BO17" s="486">
        <v>4532</v>
      </c>
      <c r="BP17" s="487">
        <v>1022786</v>
      </c>
      <c r="BQ17" s="486">
        <v>22251</v>
      </c>
      <c r="BR17" s="487">
        <v>2592</v>
      </c>
      <c r="BS17" s="486">
        <v>30546</v>
      </c>
      <c r="BT17" s="487">
        <v>1648</v>
      </c>
      <c r="BU17" s="486">
        <v>9462</v>
      </c>
      <c r="BV17" s="490">
        <v>148479</v>
      </c>
    </row>
    <row r="18" spans="1:74" s="475" customFormat="1" ht="21" customHeight="1" thickBot="1">
      <c r="A18" s="491" t="s">
        <v>261</v>
      </c>
      <c r="B18" s="486">
        <v>1055814</v>
      </c>
      <c r="C18" s="487">
        <v>174210</v>
      </c>
      <c r="D18" s="486">
        <v>3569</v>
      </c>
      <c r="E18" s="487">
        <v>54262</v>
      </c>
      <c r="F18" s="486">
        <v>22384</v>
      </c>
      <c r="G18" s="487">
        <v>1618</v>
      </c>
      <c r="H18" s="486">
        <v>4651</v>
      </c>
      <c r="I18" s="487">
        <v>0</v>
      </c>
      <c r="J18" s="486">
        <v>25585</v>
      </c>
      <c r="K18" s="487">
        <v>2771</v>
      </c>
      <c r="L18" s="486">
        <v>1520</v>
      </c>
      <c r="M18" s="487">
        <v>0</v>
      </c>
      <c r="N18" s="486">
        <v>293</v>
      </c>
      <c r="O18" s="487">
        <v>0</v>
      </c>
      <c r="P18" s="486">
        <v>0</v>
      </c>
      <c r="Q18" s="487">
        <v>0</v>
      </c>
      <c r="R18" s="486">
        <v>0</v>
      </c>
      <c r="S18" s="487">
        <v>0</v>
      </c>
      <c r="T18" s="487"/>
      <c r="U18" s="486">
        <v>0</v>
      </c>
      <c r="V18" s="487">
        <v>0</v>
      </c>
      <c r="W18" s="486">
        <v>6556</v>
      </c>
      <c r="X18" s="487">
        <v>0</v>
      </c>
      <c r="Y18" s="486">
        <v>0</v>
      </c>
      <c r="Z18" s="487">
        <v>0</v>
      </c>
      <c r="AA18" s="486">
        <v>0</v>
      </c>
      <c r="AB18" s="487">
        <v>0</v>
      </c>
      <c r="AC18" s="486">
        <v>0</v>
      </c>
      <c r="AD18" s="487">
        <v>0</v>
      </c>
      <c r="AE18" s="486">
        <v>0</v>
      </c>
      <c r="AF18" s="487">
        <v>0</v>
      </c>
      <c r="AG18" s="486">
        <v>121</v>
      </c>
      <c r="AH18" s="487">
        <v>2667</v>
      </c>
      <c r="AI18" s="486">
        <v>1117</v>
      </c>
      <c r="AJ18" s="487">
        <v>0</v>
      </c>
      <c r="AK18" s="486">
        <v>2363</v>
      </c>
      <c r="AL18" s="487">
        <v>12445</v>
      </c>
      <c r="AM18" s="486">
        <v>0</v>
      </c>
      <c r="AN18" s="487">
        <v>0</v>
      </c>
      <c r="AO18" s="486">
        <v>239</v>
      </c>
      <c r="AP18" s="487">
        <v>0</v>
      </c>
      <c r="AQ18" s="486">
        <v>392</v>
      </c>
      <c r="AR18" s="487">
        <v>0</v>
      </c>
      <c r="AS18" s="486">
        <v>0</v>
      </c>
      <c r="AT18" s="487">
        <v>0</v>
      </c>
      <c r="AU18" s="486">
        <v>0</v>
      </c>
      <c r="AV18" s="487">
        <v>0</v>
      </c>
      <c r="AW18" s="486">
        <v>0</v>
      </c>
      <c r="AX18" s="487">
        <v>0</v>
      </c>
      <c r="AY18" s="486">
        <v>0</v>
      </c>
      <c r="AZ18" s="487">
        <v>7105</v>
      </c>
      <c r="BA18" s="486">
        <v>87</v>
      </c>
      <c r="BB18" s="487">
        <v>75</v>
      </c>
      <c r="BC18" s="486">
        <v>0</v>
      </c>
      <c r="BD18" s="487">
        <v>0</v>
      </c>
      <c r="BE18" s="486">
        <v>1913</v>
      </c>
      <c r="BF18" s="487">
        <v>0</v>
      </c>
      <c r="BG18" s="486">
        <v>43852</v>
      </c>
      <c r="BH18" s="487">
        <v>2320</v>
      </c>
      <c r="BI18" s="486">
        <v>0</v>
      </c>
      <c r="BJ18" s="487">
        <v>182</v>
      </c>
      <c r="BK18" s="486">
        <v>28</v>
      </c>
      <c r="BL18" s="487">
        <v>0</v>
      </c>
      <c r="BM18" s="486">
        <v>0</v>
      </c>
      <c r="BN18" s="487">
        <v>0</v>
      </c>
      <c r="BO18" s="486">
        <v>0</v>
      </c>
      <c r="BP18" s="487">
        <v>181678</v>
      </c>
      <c r="BQ18" s="486">
        <v>8322</v>
      </c>
      <c r="BR18" s="487">
        <v>0</v>
      </c>
      <c r="BS18" s="486">
        <v>6345</v>
      </c>
      <c r="BT18" s="487">
        <v>698</v>
      </c>
      <c r="BU18" s="486">
        <v>0</v>
      </c>
      <c r="BV18" s="490">
        <v>6547</v>
      </c>
    </row>
    <row r="19" spans="1:74" s="475" customFormat="1" ht="21" customHeight="1" thickBot="1">
      <c r="A19" s="489" t="s">
        <v>30</v>
      </c>
      <c r="B19" s="486">
        <v>2587196</v>
      </c>
      <c r="C19" s="487">
        <v>422886</v>
      </c>
      <c r="D19" s="486">
        <v>9629</v>
      </c>
      <c r="E19" s="487">
        <v>121900</v>
      </c>
      <c r="F19" s="486">
        <v>36408</v>
      </c>
      <c r="G19" s="487">
        <v>2044</v>
      </c>
      <c r="H19" s="486">
        <v>6446</v>
      </c>
      <c r="I19" s="487">
        <v>0</v>
      </c>
      <c r="J19" s="486">
        <v>72180</v>
      </c>
      <c r="K19" s="487">
        <v>5385</v>
      </c>
      <c r="L19" s="486">
        <v>3126</v>
      </c>
      <c r="M19" s="487">
        <v>9787</v>
      </c>
      <c r="N19" s="486">
        <v>122</v>
      </c>
      <c r="O19" s="487">
        <v>0</v>
      </c>
      <c r="P19" s="486">
        <v>0</v>
      </c>
      <c r="Q19" s="487">
        <v>0</v>
      </c>
      <c r="R19" s="486">
        <v>0</v>
      </c>
      <c r="S19" s="487">
        <v>0</v>
      </c>
      <c r="T19" s="487"/>
      <c r="U19" s="486">
        <v>0</v>
      </c>
      <c r="V19" s="487">
        <v>6581</v>
      </c>
      <c r="W19" s="486">
        <v>20389</v>
      </c>
      <c r="X19" s="487">
        <v>0</v>
      </c>
      <c r="Y19" s="486">
        <v>0</v>
      </c>
      <c r="Z19" s="487">
        <v>2912</v>
      </c>
      <c r="AA19" s="486">
        <v>355</v>
      </c>
      <c r="AB19" s="487">
        <v>0</v>
      </c>
      <c r="AC19" s="486">
        <v>1056</v>
      </c>
      <c r="AD19" s="487">
        <v>0</v>
      </c>
      <c r="AE19" s="486">
        <v>74</v>
      </c>
      <c r="AF19" s="487">
        <v>0</v>
      </c>
      <c r="AG19" s="486">
        <v>2</v>
      </c>
      <c r="AH19" s="487">
        <v>12643</v>
      </c>
      <c r="AI19" s="486">
        <v>0</v>
      </c>
      <c r="AJ19" s="487">
        <v>0</v>
      </c>
      <c r="AK19" s="486">
        <v>2014</v>
      </c>
      <c r="AL19" s="487">
        <v>67806</v>
      </c>
      <c r="AM19" s="486">
        <v>0</v>
      </c>
      <c r="AN19" s="487">
        <v>0</v>
      </c>
      <c r="AO19" s="486">
        <v>1238</v>
      </c>
      <c r="AP19" s="487">
        <v>0</v>
      </c>
      <c r="AQ19" s="486">
        <v>4483</v>
      </c>
      <c r="AR19" s="487">
        <v>0</v>
      </c>
      <c r="AS19" s="486">
        <v>0</v>
      </c>
      <c r="AT19" s="487">
        <v>0</v>
      </c>
      <c r="AU19" s="486">
        <v>0</v>
      </c>
      <c r="AV19" s="487">
        <v>0</v>
      </c>
      <c r="AW19" s="486">
        <v>0</v>
      </c>
      <c r="AX19" s="487">
        <v>0</v>
      </c>
      <c r="AY19" s="486">
        <v>543</v>
      </c>
      <c r="AZ19" s="487">
        <v>30324</v>
      </c>
      <c r="BA19" s="486">
        <v>241</v>
      </c>
      <c r="BB19" s="487">
        <v>702</v>
      </c>
      <c r="BC19" s="486">
        <v>0</v>
      </c>
      <c r="BD19" s="487">
        <v>0</v>
      </c>
      <c r="BE19" s="486">
        <v>6248</v>
      </c>
      <c r="BF19" s="487">
        <v>1070</v>
      </c>
      <c r="BG19" s="486">
        <v>120057</v>
      </c>
      <c r="BH19" s="487">
        <v>5376</v>
      </c>
      <c r="BI19" s="486">
        <v>3216</v>
      </c>
      <c r="BJ19" s="487">
        <v>483</v>
      </c>
      <c r="BK19" s="486">
        <v>1</v>
      </c>
      <c r="BL19" s="487">
        <v>561</v>
      </c>
      <c r="BM19" s="486">
        <v>902</v>
      </c>
      <c r="BN19" s="487">
        <v>0</v>
      </c>
      <c r="BO19" s="486">
        <v>0</v>
      </c>
      <c r="BP19" s="487">
        <v>440812</v>
      </c>
      <c r="BQ19" s="486">
        <v>5028</v>
      </c>
      <c r="BR19" s="487">
        <v>889</v>
      </c>
      <c r="BS19" s="486">
        <v>14337</v>
      </c>
      <c r="BT19" s="487">
        <v>0</v>
      </c>
      <c r="BU19" s="486">
        <v>0</v>
      </c>
      <c r="BV19" s="490">
        <v>56866</v>
      </c>
    </row>
    <row r="20" spans="1:74" s="475" customFormat="1" ht="21" customHeight="1" thickBot="1">
      <c r="A20" s="489" t="s">
        <v>215</v>
      </c>
      <c r="B20" s="486">
        <v>493541</v>
      </c>
      <c r="C20" s="487">
        <v>80711</v>
      </c>
      <c r="D20" s="486">
        <v>1784</v>
      </c>
      <c r="E20" s="487">
        <v>38151</v>
      </c>
      <c r="F20" s="486">
        <v>12854</v>
      </c>
      <c r="G20" s="487">
        <v>483</v>
      </c>
      <c r="H20" s="486">
        <v>1581</v>
      </c>
      <c r="I20" s="487">
        <v>0</v>
      </c>
      <c r="J20" s="486">
        <v>13240</v>
      </c>
      <c r="K20" s="487">
        <v>753</v>
      </c>
      <c r="L20" s="486">
        <v>0</v>
      </c>
      <c r="M20" s="487">
        <v>0</v>
      </c>
      <c r="N20" s="486">
        <v>618</v>
      </c>
      <c r="O20" s="487">
        <v>0</v>
      </c>
      <c r="P20" s="486">
        <v>0</v>
      </c>
      <c r="Q20" s="487">
        <v>0</v>
      </c>
      <c r="R20" s="486">
        <v>0</v>
      </c>
      <c r="S20" s="487">
        <v>0</v>
      </c>
      <c r="T20" s="487"/>
      <c r="U20" s="486">
        <v>0</v>
      </c>
      <c r="V20" s="487">
        <v>0</v>
      </c>
      <c r="W20" s="486">
        <v>0</v>
      </c>
      <c r="X20" s="487">
        <v>0</v>
      </c>
      <c r="Y20" s="486">
        <v>0</v>
      </c>
      <c r="Z20" s="487">
        <v>0</v>
      </c>
      <c r="AA20" s="486">
        <v>0</v>
      </c>
      <c r="AB20" s="487">
        <v>0</v>
      </c>
      <c r="AC20" s="486">
        <v>0</v>
      </c>
      <c r="AD20" s="487">
        <v>0</v>
      </c>
      <c r="AE20" s="486">
        <v>0</v>
      </c>
      <c r="AF20" s="487">
        <v>0</v>
      </c>
      <c r="AG20" s="486">
        <v>135</v>
      </c>
      <c r="AH20" s="487">
        <v>3991</v>
      </c>
      <c r="AI20" s="486">
        <v>0</v>
      </c>
      <c r="AJ20" s="487">
        <v>0</v>
      </c>
      <c r="AK20" s="486">
        <v>0</v>
      </c>
      <c r="AL20" s="487">
        <v>0</v>
      </c>
      <c r="AM20" s="486">
        <v>0</v>
      </c>
      <c r="AN20" s="487">
        <v>0</v>
      </c>
      <c r="AO20" s="486">
        <v>0</v>
      </c>
      <c r="AP20" s="487">
        <v>0</v>
      </c>
      <c r="AQ20" s="486">
        <v>709</v>
      </c>
      <c r="AR20" s="487">
        <v>0</v>
      </c>
      <c r="AS20" s="486">
        <v>0</v>
      </c>
      <c r="AT20" s="487">
        <v>0</v>
      </c>
      <c r="AU20" s="486">
        <v>0</v>
      </c>
      <c r="AV20" s="487">
        <v>0</v>
      </c>
      <c r="AW20" s="486">
        <v>0</v>
      </c>
      <c r="AX20" s="487">
        <v>0</v>
      </c>
      <c r="AY20" s="486">
        <v>0</v>
      </c>
      <c r="AZ20" s="487">
        <v>5235</v>
      </c>
      <c r="BA20" s="486">
        <v>0</v>
      </c>
      <c r="BB20" s="487">
        <v>0</v>
      </c>
      <c r="BC20" s="486">
        <v>0</v>
      </c>
      <c r="BD20" s="487">
        <v>0</v>
      </c>
      <c r="BE20" s="486">
        <v>3573</v>
      </c>
      <c r="BF20" s="487">
        <v>184</v>
      </c>
      <c r="BG20" s="486">
        <v>38860</v>
      </c>
      <c r="BH20" s="487">
        <v>3715</v>
      </c>
      <c r="BI20" s="486">
        <v>0</v>
      </c>
      <c r="BJ20" s="487">
        <v>212</v>
      </c>
      <c r="BK20" s="486">
        <v>37</v>
      </c>
      <c r="BL20" s="487">
        <v>0</v>
      </c>
      <c r="BM20" s="486">
        <v>0</v>
      </c>
      <c r="BN20" s="487">
        <v>0</v>
      </c>
      <c r="BO20" s="486">
        <v>1138</v>
      </c>
      <c r="BP20" s="487">
        <v>271282</v>
      </c>
      <c r="BQ20" s="486">
        <v>0</v>
      </c>
      <c r="BR20" s="487">
        <v>0</v>
      </c>
      <c r="BS20" s="486">
        <v>9884</v>
      </c>
      <c r="BT20" s="487">
        <v>0</v>
      </c>
      <c r="BU20" s="486">
        <v>0</v>
      </c>
      <c r="BV20" s="490">
        <v>52720</v>
      </c>
    </row>
    <row r="21" spans="1:74" s="475" customFormat="1" ht="21" customHeight="1" thickBot="1">
      <c r="A21" s="489" t="s">
        <v>217</v>
      </c>
      <c r="B21" s="486">
        <v>667688</v>
      </c>
      <c r="C21" s="487">
        <v>76121</v>
      </c>
      <c r="D21" s="486">
        <v>650</v>
      </c>
      <c r="E21" s="487">
        <v>12608</v>
      </c>
      <c r="F21" s="486">
        <v>10010</v>
      </c>
      <c r="G21" s="487">
        <v>0</v>
      </c>
      <c r="H21" s="486">
        <v>1944</v>
      </c>
      <c r="I21" s="487">
        <v>0</v>
      </c>
      <c r="J21" s="486">
        <v>26217</v>
      </c>
      <c r="K21" s="487">
        <v>0</v>
      </c>
      <c r="L21" s="486">
        <v>0</v>
      </c>
      <c r="M21" s="487">
        <v>0</v>
      </c>
      <c r="N21" s="486">
        <v>0</v>
      </c>
      <c r="O21" s="487">
        <v>0</v>
      </c>
      <c r="P21" s="486">
        <v>0</v>
      </c>
      <c r="Q21" s="487">
        <v>0</v>
      </c>
      <c r="R21" s="486">
        <v>0</v>
      </c>
      <c r="S21" s="487">
        <v>0</v>
      </c>
      <c r="T21" s="487"/>
      <c r="U21" s="486">
        <v>0</v>
      </c>
      <c r="V21" s="487">
        <v>0</v>
      </c>
      <c r="W21" s="486">
        <v>5517</v>
      </c>
      <c r="X21" s="487">
        <v>0</v>
      </c>
      <c r="Y21" s="486">
        <v>0</v>
      </c>
      <c r="Z21" s="487">
        <v>0</v>
      </c>
      <c r="AA21" s="486">
        <v>0</v>
      </c>
      <c r="AB21" s="487">
        <v>0</v>
      </c>
      <c r="AC21" s="486">
        <v>0</v>
      </c>
      <c r="AD21" s="487">
        <v>0</v>
      </c>
      <c r="AE21" s="486">
        <v>9</v>
      </c>
      <c r="AF21" s="487">
        <v>0</v>
      </c>
      <c r="AG21" s="486">
        <v>0</v>
      </c>
      <c r="AH21" s="487">
        <v>0</v>
      </c>
      <c r="AI21" s="486">
        <v>0</v>
      </c>
      <c r="AJ21" s="487">
        <v>0</v>
      </c>
      <c r="AK21" s="486">
        <v>0</v>
      </c>
      <c r="AL21" s="487">
        <v>0</v>
      </c>
      <c r="AM21" s="486">
        <v>0</v>
      </c>
      <c r="AN21" s="487">
        <v>0</v>
      </c>
      <c r="AO21" s="486">
        <v>0</v>
      </c>
      <c r="AP21" s="487">
        <v>0</v>
      </c>
      <c r="AQ21" s="486">
        <v>10</v>
      </c>
      <c r="AR21" s="487">
        <v>0</v>
      </c>
      <c r="AS21" s="486">
        <v>0</v>
      </c>
      <c r="AT21" s="487">
        <v>0</v>
      </c>
      <c r="AU21" s="486">
        <v>0</v>
      </c>
      <c r="AV21" s="487">
        <v>0</v>
      </c>
      <c r="AW21" s="486">
        <v>0</v>
      </c>
      <c r="AX21" s="487">
        <v>0</v>
      </c>
      <c r="AY21" s="486">
        <v>0</v>
      </c>
      <c r="AZ21" s="487">
        <v>6138</v>
      </c>
      <c r="BA21" s="486">
        <v>54</v>
      </c>
      <c r="BB21" s="487">
        <v>111</v>
      </c>
      <c r="BC21" s="486">
        <v>0</v>
      </c>
      <c r="BD21" s="487">
        <v>0</v>
      </c>
      <c r="BE21" s="486">
        <v>2279</v>
      </c>
      <c r="BF21" s="487">
        <v>358</v>
      </c>
      <c r="BG21" s="486">
        <v>22462</v>
      </c>
      <c r="BH21" s="487">
        <v>1498</v>
      </c>
      <c r="BI21" s="486">
        <v>0</v>
      </c>
      <c r="BJ21" s="487">
        <v>0</v>
      </c>
      <c r="BK21" s="486">
        <v>0</v>
      </c>
      <c r="BL21" s="487">
        <v>0</v>
      </c>
      <c r="BM21" s="486">
        <v>38</v>
      </c>
      <c r="BN21" s="487">
        <v>0</v>
      </c>
      <c r="BO21" s="486">
        <v>423</v>
      </c>
      <c r="BP21" s="487">
        <v>261187</v>
      </c>
      <c r="BQ21" s="486">
        <v>143</v>
      </c>
      <c r="BR21" s="487">
        <v>14</v>
      </c>
      <c r="BS21" s="486">
        <v>6561</v>
      </c>
      <c r="BT21" s="487">
        <v>0</v>
      </c>
      <c r="BU21" s="486">
        <v>0</v>
      </c>
      <c r="BV21" s="490">
        <v>197</v>
      </c>
    </row>
    <row r="22" spans="1:74" s="475" customFormat="1" ht="21" customHeight="1" thickBot="1">
      <c r="A22" s="489" t="s">
        <v>17</v>
      </c>
      <c r="B22" s="486">
        <v>4815429</v>
      </c>
      <c r="C22" s="487">
        <v>441482</v>
      </c>
      <c r="D22" s="486">
        <v>0</v>
      </c>
      <c r="E22" s="487">
        <v>136945</v>
      </c>
      <c r="F22" s="486">
        <v>10903</v>
      </c>
      <c r="G22" s="487">
        <v>699</v>
      </c>
      <c r="H22" s="486">
        <v>7655</v>
      </c>
      <c r="I22" s="487">
        <v>0</v>
      </c>
      <c r="J22" s="486">
        <v>135025</v>
      </c>
      <c r="K22" s="487">
        <v>2217</v>
      </c>
      <c r="L22" s="486">
        <v>789</v>
      </c>
      <c r="M22" s="487">
        <v>5872</v>
      </c>
      <c r="N22" s="486">
        <v>72</v>
      </c>
      <c r="O22" s="487">
        <v>0</v>
      </c>
      <c r="P22" s="486">
        <v>0</v>
      </c>
      <c r="Q22" s="487">
        <v>0</v>
      </c>
      <c r="R22" s="486">
        <v>0</v>
      </c>
      <c r="S22" s="487">
        <v>0</v>
      </c>
      <c r="T22" s="487"/>
      <c r="U22" s="486">
        <v>0</v>
      </c>
      <c r="V22" s="487">
        <v>0</v>
      </c>
      <c r="W22" s="486">
        <v>13324</v>
      </c>
      <c r="X22" s="487">
        <v>0</v>
      </c>
      <c r="Y22" s="486">
        <v>0</v>
      </c>
      <c r="Z22" s="487">
        <v>130</v>
      </c>
      <c r="AA22" s="486">
        <v>0</v>
      </c>
      <c r="AB22" s="487">
        <v>0</v>
      </c>
      <c r="AC22" s="486">
        <v>622</v>
      </c>
      <c r="AD22" s="487">
        <v>0</v>
      </c>
      <c r="AE22" s="486">
        <v>1613</v>
      </c>
      <c r="AF22" s="487">
        <v>0</v>
      </c>
      <c r="AG22" s="486">
        <v>2484</v>
      </c>
      <c r="AH22" s="487">
        <v>1104</v>
      </c>
      <c r="AI22" s="486">
        <v>0</v>
      </c>
      <c r="AJ22" s="487">
        <v>0</v>
      </c>
      <c r="AK22" s="486">
        <v>3198</v>
      </c>
      <c r="AL22" s="487">
        <v>34388</v>
      </c>
      <c r="AM22" s="486">
        <v>0</v>
      </c>
      <c r="AN22" s="487">
        <v>0</v>
      </c>
      <c r="AO22" s="486">
        <v>0</v>
      </c>
      <c r="AP22" s="487">
        <v>0</v>
      </c>
      <c r="AQ22" s="486">
        <v>641</v>
      </c>
      <c r="AR22" s="487">
        <v>0</v>
      </c>
      <c r="AS22" s="486">
        <v>0</v>
      </c>
      <c r="AT22" s="487">
        <v>0</v>
      </c>
      <c r="AU22" s="486">
        <v>0</v>
      </c>
      <c r="AV22" s="487">
        <v>0</v>
      </c>
      <c r="AW22" s="486">
        <v>0</v>
      </c>
      <c r="AX22" s="487">
        <v>0</v>
      </c>
      <c r="AY22" s="486">
        <v>530</v>
      </c>
      <c r="AZ22" s="487">
        <v>9342</v>
      </c>
      <c r="BA22" s="486">
        <v>148</v>
      </c>
      <c r="BB22" s="487">
        <v>395</v>
      </c>
      <c r="BC22" s="486">
        <v>0</v>
      </c>
      <c r="BD22" s="487">
        <v>0</v>
      </c>
      <c r="BE22" s="486">
        <v>7618</v>
      </c>
      <c r="BF22" s="487">
        <v>1891</v>
      </c>
      <c r="BG22" s="486">
        <v>88459</v>
      </c>
      <c r="BH22" s="487">
        <v>1305</v>
      </c>
      <c r="BI22" s="486">
        <v>0</v>
      </c>
      <c r="BJ22" s="487">
        <v>66</v>
      </c>
      <c r="BK22" s="486">
        <v>0</v>
      </c>
      <c r="BL22" s="487">
        <v>0</v>
      </c>
      <c r="BM22" s="486">
        <v>0</v>
      </c>
      <c r="BN22" s="487">
        <v>0</v>
      </c>
      <c r="BO22" s="486">
        <v>0</v>
      </c>
      <c r="BP22" s="487">
        <v>1544345</v>
      </c>
      <c r="BQ22" s="486">
        <v>567</v>
      </c>
      <c r="BR22" s="487">
        <v>0</v>
      </c>
      <c r="BS22" s="486">
        <v>29537</v>
      </c>
      <c r="BT22" s="487">
        <v>0</v>
      </c>
      <c r="BU22" s="486">
        <v>3567</v>
      </c>
      <c r="BV22" s="490">
        <v>10789</v>
      </c>
    </row>
    <row r="23" spans="1:74" s="475" customFormat="1" ht="21" customHeight="1" thickBot="1">
      <c r="A23" s="489" t="s">
        <v>18</v>
      </c>
      <c r="B23" s="486">
        <v>827505</v>
      </c>
      <c r="C23" s="487">
        <v>171264</v>
      </c>
      <c r="D23" s="486">
        <v>0</v>
      </c>
      <c r="E23" s="487">
        <v>37694</v>
      </c>
      <c r="F23" s="486">
        <v>15257</v>
      </c>
      <c r="G23" s="487">
        <v>836</v>
      </c>
      <c r="H23" s="486">
        <v>3884</v>
      </c>
      <c r="I23" s="487">
        <v>0</v>
      </c>
      <c r="J23" s="486">
        <v>30823</v>
      </c>
      <c r="K23" s="487">
        <v>1023</v>
      </c>
      <c r="L23" s="486">
        <v>289</v>
      </c>
      <c r="M23" s="487">
        <v>0</v>
      </c>
      <c r="N23" s="486">
        <v>847</v>
      </c>
      <c r="O23" s="487">
        <v>0</v>
      </c>
      <c r="P23" s="486">
        <v>0</v>
      </c>
      <c r="Q23" s="487">
        <v>0</v>
      </c>
      <c r="R23" s="486">
        <v>0</v>
      </c>
      <c r="S23" s="487">
        <v>0</v>
      </c>
      <c r="T23" s="487"/>
      <c r="U23" s="486">
        <v>0</v>
      </c>
      <c r="V23" s="487">
        <v>0</v>
      </c>
      <c r="W23" s="486">
        <v>4616</v>
      </c>
      <c r="X23" s="487">
        <v>0</v>
      </c>
      <c r="Y23" s="486">
        <v>0</v>
      </c>
      <c r="Z23" s="487">
        <v>0</v>
      </c>
      <c r="AA23" s="486">
        <v>0</v>
      </c>
      <c r="AB23" s="487">
        <v>0</v>
      </c>
      <c r="AC23" s="486">
        <v>17</v>
      </c>
      <c r="AD23" s="487">
        <v>0</v>
      </c>
      <c r="AE23" s="486">
        <v>933</v>
      </c>
      <c r="AF23" s="487">
        <v>0</v>
      </c>
      <c r="AG23" s="486">
        <v>0</v>
      </c>
      <c r="AH23" s="487">
        <v>0</v>
      </c>
      <c r="AI23" s="486">
        <v>0</v>
      </c>
      <c r="AJ23" s="487">
        <v>0</v>
      </c>
      <c r="AK23" s="486">
        <v>0</v>
      </c>
      <c r="AL23" s="487">
        <v>0</v>
      </c>
      <c r="AM23" s="486">
        <v>0</v>
      </c>
      <c r="AN23" s="487">
        <v>0</v>
      </c>
      <c r="AO23" s="486">
        <v>0</v>
      </c>
      <c r="AP23" s="487">
        <v>0</v>
      </c>
      <c r="AQ23" s="486">
        <v>1256</v>
      </c>
      <c r="AR23" s="487">
        <v>0</v>
      </c>
      <c r="AS23" s="486">
        <v>0</v>
      </c>
      <c r="AT23" s="487">
        <v>0</v>
      </c>
      <c r="AU23" s="486">
        <v>0</v>
      </c>
      <c r="AV23" s="487">
        <v>0</v>
      </c>
      <c r="AW23" s="486">
        <v>0</v>
      </c>
      <c r="AX23" s="487">
        <v>0</v>
      </c>
      <c r="AY23" s="486">
        <v>0</v>
      </c>
      <c r="AZ23" s="487">
        <v>4802</v>
      </c>
      <c r="BA23" s="486">
        <v>111</v>
      </c>
      <c r="BB23" s="487">
        <v>167</v>
      </c>
      <c r="BC23" s="486">
        <v>0</v>
      </c>
      <c r="BD23" s="487">
        <v>0</v>
      </c>
      <c r="BE23" s="486">
        <v>1193</v>
      </c>
      <c r="BF23" s="487">
        <v>0</v>
      </c>
      <c r="BG23" s="486">
        <v>39681</v>
      </c>
      <c r="BH23" s="487">
        <v>940</v>
      </c>
      <c r="BI23" s="486">
        <v>0</v>
      </c>
      <c r="BJ23" s="487">
        <v>134</v>
      </c>
      <c r="BK23" s="486">
        <v>0</v>
      </c>
      <c r="BL23" s="487">
        <v>0</v>
      </c>
      <c r="BM23" s="486">
        <v>0</v>
      </c>
      <c r="BN23" s="487">
        <v>173</v>
      </c>
      <c r="BO23" s="486">
        <v>893</v>
      </c>
      <c r="BP23" s="487">
        <v>175001</v>
      </c>
      <c r="BQ23" s="486">
        <v>231</v>
      </c>
      <c r="BR23" s="487">
        <v>0</v>
      </c>
      <c r="BS23" s="486">
        <v>6611</v>
      </c>
      <c r="BT23" s="487">
        <v>0</v>
      </c>
      <c r="BU23" s="486">
        <v>212</v>
      </c>
      <c r="BV23" s="490">
        <v>0</v>
      </c>
    </row>
    <row r="24" spans="1:74" s="475" customFormat="1" ht="21" customHeight="1" thickBot="1">
      <c r="A24" s="489" t="s">
        <v>19</v>
      </c>
      <c r="B24" s="486">
        <v>1235294</v>
      </c>
      <c r="C24" s="487">
        <v>120886</v>
      </c>
      <c r="D24" s="486">
        <v>2509</v>
      </c>
      <c r="E24" s="487">
        <v>43387</v>
      </c>
      <c r="F24" s="486">
        <v>5473</v>
      </c>
      <c r="G24" s="487">
        <v>0</v>
      </c>
      <c r="H24" s="486">
        <v>5206</v>
      </c>
      <c r="I24" s="487">
        <v>0</v>
      </c>
      <c r="J24" s="486">
        <v>29608</v>
      </c>
      <c r="K24" s="487">
        <v>0</v>
      </c>
      <c r="L24" s="486">
        <v>0</v>
      </c>
      <c r="M24" s="487">
        <v>0</v>
      </c>
      <c r="N24" s="486">
        <v>109</v>
      </c>
      <c r="O24" s="487">
        <v>0</v>
      </c>
      <c r="P24" s="486">
        <v>0</v>
      </c>
      <c r="Q24" s="487">
        <v>0</v>
      </c>
      <c r="R24" s="486">
        <v>0</v>
      </c>
      <c r="S24" s="487">
        <v>0</v>
      </c>
      <c r="T24" s="487"/>
      <c r="U24" s="486">
        <v>0</v>
      </c>
      <c r="V24" s="487">
        <v>0</v>
      </c>
      <c r="W24" s="486">
        <v>3033</v>
      </c>
      <c r="X24" s="487">
        <v>0</v>
      </c>
      <c r="Y24" s="486">
        <v>0</v>
      </c>
      <c r="Z24" s="487">
        <v>0</v>
      </c>
      <c r="AA24" s="486">
        <v>0</v>
      </c>
      <c r="AB24" s="487">
        <v>0</v>
      </c>
      <c r="AC24" s="486">
        <v>50</v>
      </c>
      <c r="AD24" s="487">
        <v>45</v>
      </c>
      <c r="AE24" s="486">
        <v>276</v>
      </c>
      <c r="AF24" s="487">
        <v>0</v>
      </c>
      <c r="AG24" s="486">
        <v>79</v>
      </c>
      <c r="AH24" s="487">
        <v>0</v>
      </c>
      <c r="AI24" s="486">
        <v>0</v>
      </c>
      <c r="AJ24" s="487">
        <v>0</v>
      </c>
      <c r="AK24" s="486">
        <v>1756</v>
      </c>
      <c r="AL24" s="487">
        <v>6210</v>
      </c>
      <c r="AM24" s="486">
        <v>0</v>
      </c>
      <c r="AN24" s="487">
        <v>0</v>
      </c>
      <c r="AO24" s="486">
        <v>2816</v>
      </c>
      <c r="AP24" s="487">
        <v>0</v>
      </c>
      <c r="AQ24" s="486">
        <v>645</v>
      </c>
      <c r="AR24" s="487">
        <v>0</v>
      </c>
      <c r="AS24" s="486">
        <v>0</v>
      </c>
      <c r="AT24" s="487">
        <v>0</v>
      </c>
      <c r="AU24" s="486">
        <v>0</v>
      </c>
      <c r="AV24" s="487">
        <v>0</v>
      </c>
      <c r="AW24" s="486">
        <v>0</v>
      </c>
      <c r="AX24" s="487">
        <v>0</v>
      </c>
      <c r="AY24" s="486">
        <v>0</v>
      </c>
      <c r="AZ24" s="487">
        <v>2035</v>
      </c>
      <c r="BA24" s="486">
        <v>20</v>
      </c>
      <c r="BB24" s="487">
        <v>50</v>
      </c>
      <c r="BC24" s="486">
        <v>0</v>
      </c>
      <c r="BD24" s="487">
        <v>0</v>
      </c>
      <c r="BE24" s="486">
        <v>1523</v>
      </c>
      <c r="BF24" s="487">
        <v>0</v>
      </c>
      <c r="BG24" s="486">
        <v>43805</v>
      </c>
      <c r="BH24" s="487">
        <v>1082</v>
      </c>
      <c r="BI24" s="486">
        <v>1314</v>
      </c>
      <c r="BJ24" s="487">
        <v>128</v>
      </c>
      <c r="BK24" s="486">
        <v>0</v>
      </c>
      <c r="BL24" s="487">
        <v>8934</v>
      </c>
      <c r="BM24" s="486">
        <v>0</v>
      </c>
      <c r="BN24" s="487">
        <v>0</v>
      </c>
      <c r="BO24" s="486">
        <v>0</v>
      </c>
      <c r="BP24" s="487">
        <v>319001</v>
      </c>
      <c r="BQ24" s="486">
        <v>571</v>
      </c>
      <c r="BR24" s="487">
        <v>0</v>
      </c>
      <c r="BS24" s="486">
        <v>8478</v>
      </c>
      <c r="BT24" s="487">
        <v>0</v>
      </c>
      <c r="BU24" s="486">
        <v>2386</v>
      </c>
      <c r="BV24" s="490">
        <v>2610</v>
      </c>
    </row>
    <row r="25" spans="1:74" s="475" customFormat="1" ht="21" customHeight="1" thickBot="1">
      <c r="A25" s="492" t="s">
        <v>262</v>
      </c>
      <c r="B25" s="486">
        <v>1386911</v>
      </c>
      <c r="C25" s="487">
        <v>143798</v>
      </c>
      <c r="D25" s="486">
        <v>983</v>
      </c>
      <c r="E25" s="487">
        <v>45929</v>
      </c>
      <c r="F25" s="486">
        <v>15965</v>
      </c>
      <c r="G25" s="487">
        <v>231</v>
      </c>
      <c r="H25" s="486">
        <v>8083</v>
      </c>
      <c r="I25" s="487">
        <v>2102</v>
      </c>
      <c r="J25" s="486">
        <v>34159</v>
      </c>
      <c r="K25" s="487">
        <v>0</v>
      </c>
      <c r="L25" s="486">
        <v>280</v>
      </c>
      <c r="M25" s="487">
        <v>0</v>
      </c>
      <c r="N25" s="486">
        <v>145</v>
      </c>
      <c r="O25" s="487">
        <v>0</v>
      </c>
      <c r="P25" s="486">
        <v>0</v>
      </c>
      <c r="Q25" s="487">
        <v>0</v>
      </c>
      <c r="R25" s="486">
        <v>0</v>
      </c>
      <c r="S25" s="487">
        <v>0</v>
      </c>
      <c r="T25" s="487"/>
      <c r="U25" s="486">
        <v>0</v>
      </c>
      <c r="V25" s="487">
        <v>3095</v>
      </c>
      <c r="W25" s="486">
        <v>7179</v>
      </c>
      <c r="X25" s="487">
        <v>0</v>
      </c>
      <c r="Y25" s="486">
        <v>0</v>
      </c>
      <c r="Z25" s="487">
        <v>0</v>
      </c>
      <c r="AA25" s="486">
        <v>0</v>
      </c>
      <c r="AB25" s="487">
        <v>0</v>
      </c>
      <c r="AC25" s="486">
        <v>0</v>
      </c>
      <c r="AD25" s="487">
        <v>0</v>
      </c>
      <c r="AE25" s="486">
        <v>0</v>
      </c>
      <c r="AF25" s="487">
        <v>0</v>
      </c>
      <c r="AG25" s="486">
        <v>90</v>
      </c>
      <c r="AH25" s="487">
        <v>60083</v>
      </c>
      <c r="AI25" s="486">
        <v>0</v>
      </c>
      <c r="AJ25" s="487">
        <v>0</v>
      </c>
      <c r="AK25" s="486">
        <v>0</v>
      </c>
      <c r="AL25" s="487">
        <v>8330</v>
      </c>
      <c r="AM25" s="486">
        <v>0</v>
      </c>
      <c r="AN25" s="487">
        <v>0</v>
      </c>
      <c r="AO25" s="486">
        <v>44</v>
      </c>
      <c r="AP25" s="487">
        <v>0</v>
      </c>
      <c r="AQ25" s="486">
        <v>1031</v>
      </c>
      <c r="AR25" s="487">
        <v>0</v>
      </c>
      <c r="AS25" s="486">
        <v>0</v>
      </c>
      <c r="AT25" s="487">
        <v>0</v>
      </c>
      <c r="AU25" s="486">
        <v>0</v>
      </c>
      <c r="AV25" s="487">
        <v>5430</v>
      </c>
      <c r="AW25" s="486">
        <v>0</v>
      </c>
      <c r="AX25" s="487">
        <v>0</v>
      </c>
      <c r="AY25" s="486">
        <v>87</v>
      </c>
      <c r="AZ25" s="487">
        <v>530</v>
      </c>
      <c r="BA25" s="486">
        <v>42</v>
      </c>
      <c r="BB25" s="487">
        <v>269</v>
      </c>
      <c r="BC25" s="486">
        <v>0</v>
      </c>
      <c r="BD25" s="487">
        <v>0</v>
      </c>
      <c r="BE25" s="486">
        <v>1429</v>
      </c>
      <c r="BF25" s="487">
        <v>2</v>
      </c>
      <c r="BG25" s="486">
        <v>25912</v>
      </c>
      <c r="BH25" s="487">
        <v>0</v>
      </c>
      <c r="BI25" s="486">
        <v>0</v>
      </c>
      <c r="BJ25" s="487">
        <v>0</v>
      </c>
      <c r="BK25" s="486">
        <v>0</v>
      </c>
      <c r="BL25" s="487">
        <v>0</v>
      </c>
      <c r="BM25" s="486">
        <v>18</v>
      </c>
      <c r="BN25" s="487">
        <v>0</v>
      </c>
      <c r="BO25" s="486">
        <v>0</v>
      </c>
      <c r="BP25" s="487">
        <v>249179</v>
      </c>
      <c r="BQ25" s="486">
        <v>3183</v>
      </c>
      <c r="BR25" s="487">
        <v>0</v>
      </c>
      <c r="BS25" s="486">
        <v>6127</v>
      </c>
      <c r="BT25" s="487">
        <v>0</v>
      </c>
      <c r="BU25" s="486">
        <v>18747</v>
      </c>
      <c r="BV25" s="490">
        <v>11444</v>
      </c>
    </row>
    <row r="26" spans="1:74" s="475" customFormat="1" ht="21" customHeight="1" thickBot="1">
      <c r="A26" s="489" t="s">
        <v>20</v>
      </c>
      <c r="B26" s="486">
        <v>1466322</v>
      </c>
      <c r="C26" s="487">
        <v>411178</v>
      </c>
      <c r="D26" s="486">
        <v>8069</v>
      </c>
      <c r="E26" s="487">
        <v>96293</v>
      </c>
      <c r="F26" s="486">
        <v>38456</v>
      </c>
      <c r="G26" s="487">
        <v>0</v>
      </c>
      <c r="H26" s="486">
        <v>12020</v>
      </c>
      <c r="I26" s="487">
        <v>0</v>
      </c>
      <c r="J26" s="486">
        <v>65938</v>
      </c>
      <c r="K26" s="487">
        <v>3269</v>
      </c>
      <c r="L26" s="486">
        <v>250</v>
      </c>
      <c r="M26" s="487">
        <v>12351</v>
      </c>
      <c r="N26" s="486">
        <v>1601</v>
      </c>
      <c r="O26" s="487">
        <v>0</v>
      </c>
      <c r="P26" s="486">
        <v>3027</v>
      </c>
      <c r="Q26" s="487">
        <v>1532</v>
      </c>
      <c r="R26" s="486">
        <v>0</v>
      </c>
      <c r="S26" s="487">
        <v>66</v>
      </c>
      <c r="T26" s="487"/>
      <c r="U26" s="486">
        <v>0</v>
      </c>
      <c r="V26" s="487">
        <v>0</v>
      </c>
      <c r="W26" s="486">
        <v>14854</v>
      </c>
      <c r="X26" s="487">
        <v>0</v>
      </c>
      <c r="Y26" s="486">
        <v>75</v>
      </c>
      <c r="Z26" s="487">
        <v>0</v>
      </c>
      <c r="AA26" s="486">
        <v>0</v>
      </c>
      <c r="AB26" s="487">
        <v>0</v>
      </c>
      <c r="AC26" s="486">
        <v>674</v>
      </c>
      <c r="AD26" s="487">
        <v>0</v>
      </c>
      <c r="AE26" s="486">
        <v>3380</v>
      </c>
      <c r="AF26" s="487">
        <v>0</v>
      </c>
      <c r="AG26" s="486">
        <v>579</v>
      </c>
      <c r="AH26" s="487">
        <v>39878</v>
      </c>
      <c r="AI26" s="486">
        <v>0</v>
      </c>
      <c r="AJ26" s="487">
        <v>0</v>
      </c>
      <c r="AK26" s="486">
        <v>5775</v>
      </c>
      <c r="AL26" s="487">
        <v>28040</v>
      </c>
      <c r="AM26" s="486">
        <v>0</v>
      </c>
      <c r="AN26" s="487">
        <v>0</v>
      </c>
      <c r="AO26" s="486">
        <v>1535</v>
      </c>
      <c r="AP26" s="487">
        <v>0</v>
      </c>
      <c r="AQ26" s="486">
        <v>2884</v>
      </c>
      <c r="AR26" s="487">
        <v>5</v>
      </c>
      <c r="AS26" s="486">
        <v>6752</v>
      </c>
      <c r="AT26" s="487">
        <v>1631</v>
      </c>
      <c r="AU26" s="486">
        <v>0</v>
      </c>
      <c r="AV26" s="487">
        <v>0</v>
      </c>
      <c r="AW26" s="486">
        <v>0</v>
      </c>
      <c r="AX26" s="487">
        <v>0</v>
      </c>
      <c r="AY26" s="486">
        <v>763</v>
      </c>
      <c r="AZ26" s="487">
        <v>8299</v>
      </c>
      <c r="BA26" s="486">
        <v>396</v>
      </c>
      <c r="BB26" s="487">
        <v>442</v>
      </c>
      <c r="BC26" s="486">
        <v>0</v>
      </c>
      <c r="BD26" s="487">
        <v>3</v>
      </c>
      <c r="BE26" s="486">
        <v>4330</v>
      </c>
      <c r="BF26" s="487">
        <v>738</v>
      </c>
      <c r="BG26" s="486">
        <v>109989</v>
      </c>
      <c r="BH26" s="487">
        <v>7679</v>
      </c>
      <c r="BI26" s="486">
        <v>0</v>
      </c>
      <c r="BJ26" s="487">
        <v>179</v>
      </c>
      <c r="BK26" s="486">
        <v>44</v>
      </c>
      <c r="BL26" s="487">
        <v>0</v>
      </c>
      <c r="BM26" s="486">
        <v>1767</v>
      </c>
      <c r="BN26" s="487">
        <v>0</v>
      </c>
      <c r="BO26" s="486">
        <v>0</v>
      </c>
      <c r="BP26" s="487">
        <v>223723</v>
      </c>
      <c r="BQ26" s="486">
        <v>19188</v>
      </c>
      <c r="BR26" s="487">
        <v>636</v>
      </c>
      <c r="BS26" s="486">
        <v>5244</v>
      </c>
      <c r="BT26" s="487">
        <v>0</v>
      </c>
      <c r="BU26" s="486">
        <v>0</v>
      </c>
      <c r="BV26" s="490">
        <v>159095</v>
      </c>
    </row>
    <row r="27" spans="1:74" s="475" customFormat="1" ht="21" customHeight="1" thickBot="1">
      <c r="A27" s="489" t="s">
        <v>21</v>
      </c>
      <c r="B27" s="486">
        <v>1248832</v>
      </c>
      <c r="C27" s="487">
        <v>221124</v>
      </c>
      <c r="D27" s="486">
        <v>5949</v>
      </c>
      <c r="E27" s="487">
        <v>81150</v>
      </c>
      <c r="F27" s="486">
        <v>16443</v>
      </c>
      <c r="G27" s="487">
        <v>915</v>
      </c>
      <c r="H27" s="486">
        <v>13968</v>
      </c>
      <c r="I27" s="487">
        <v>0</v>
      </c>
      <c r="J27" s="486">
        <v>80585</v>
      </c>
      <c r="K27" s="487">
        <v>0</v>
      </c>
      <c r="L27" s="486">
        <v>0</v>
      </c>
      <c r="M27" s="487">
        <v>10797</v>
      </c>
      <c r="N27" s="486">
        <v>69</v>
      </c>
      <c r="O27" s="487">
        <v>0</v>
      </c>
      <c r="P27" s="486">
        <v>0</v>
      </c>
      <c r="Q27" s="487">
        <v>0</v>
      </c>
      <c r="R27" s="486">
        <v>0</v>
      </c>
      <c r="S27" s="487">
        <v>0</v>
      </c>
      <c r="T27" s="487"/>
      <c r="U27" s="486">
        <v>0</v>
      </c>
      <c r="V27" s="487">
        <v>0</v>
      </c>
      <c r="W27" s="486">
        <v>22694</v>
      </c>
      <c r="X27" s="487">
        <v>0</v>
      </c>
      <c r="Y27" s="486">
        <v>0</v>
      </c>
      <c r="Z27" s="487">
        <v>4004</v>
      </c>
      <c r="AA27" s="486">
        <v>711</v>
      </c>
      <c r="AB27" s="487">
        <v>0</v>
      </c>
      <c r="AC27" s="486">
        <v>403</v>
      </c>
      <c r="AD27" s="487">
        <v>0</v>
      </c>
      <c r="AE27" s="486">
        <v>0</v>
      </c>
      <c r="AF27" s="487">
        <v>0</v>
      </c>
      <c r="AG27" s="486">
        <v>38</v>
      </c>
      <c r="AH27" s="487">
        <v>1439</v>
      </c>
      <c r="AI27" s="486">
        <v>0</v>
      </c>
      <c r="AJ27" s="487">
        <v>0</v>
      </c>
      <c r="AK27" s="486">
        <v>1755</v>
      </c>
      <c r="AL27" s="487">
        <v>25942</v>
      </c>
      <c r="AM27" s="486">
        <v>0</v>
      </c>
      <c r="AN27" s="487">
        <v>0</v>
      </c>
      <c r="AO27" s="486">
        <v>977</v>
      </c>
      <c r="AP27" s="487">
        <v>0</v>
      </c>
      <c r="AQ27" s="486">
        <v>3408</v>
      </c>
      <c r="AR27" s="487">
        <v>0</v>
      </c>
      <c r="AS27" s="486">
        <v>0</v>
      </c>
      <c r="AT27" s="487">
        <v>0</v>
      </c>
      <c r="AU27" s="486">
        <v>0</v>
      </c>
      <c r="AV27" s="487">
        <v>0</v>
      </c>
      <c r="AW27" s="486">
        <v>0</v>
      </c>
      <c r="AX27" s="487">
        <v>0</v>
      </c>
      <c r="AY27" s="486">
        <v>0</v>
      </c>
      <c r="AZ27" s="487">
        <v>4028</v>
      </c>
      <c r="BA27" s="486">
        <v>232</v>
      </c>
      <c r="BB27" s="487">
        <v>566</v>
      </c>
      <c r="BC27" s="486">
        <v>87</v>
      </c>
      <c r="BD27" s="487">
        <v>0</v>
      </c>
      <c r="BE27" s="486">
        <v>3404</v>
      </c>
      <c r="BF27" s="487">
        <v>1815</v>
      </c>
      <c r="BG27" s="486">
        <v>47520</v>
      </c>
      <c r="BH27" s="487">
        <v>446</v>
      </c>
      <c r="BI27" s="486">
        <v>0</v>
      </c>
      <c r="BJ27" s="487">
        <v>36</v>
      </c>
      <c r="BK27" s="486">
        <v>0</v>
      </c>
      <c r="BL27" s="487">
        <v>0</v>
      </c>
      <c r="BM27" s="486">
        <v>183</v>
      </c>
      <c r="BN27" s="487">
        <v>0</v>
      </c>
      <c r="BO27" s="486">
        <v>1049</v>
      </c>
      <c r="BP27" s="487">
        <v>425987</v>
      </c>
      <c r="BQ27" s="486">
        <v>9052</v>
      </c>
      <c r="BR27" s="487">
        <v>70</v>
      </c>
      <c r="BS27" s="486">
        <v>11273</v>
      </c>
      <c r="BT27" s="487">
        <v>992</v>
      </c>
      <c r="BU27" s="486">
        <v>0</v>
      </c>
      <c r="BV27" s="490">
        <v>17328</v>
      </c>
    </row>
    <row r="28" spans="1:74" s="475" customFormat="1" ht="21" customHeight="1" thickBot="1">
      <c r="A28" s="489" t="s">
        <v>22</v>
      </c>
      <c r="B28" s="486">
        <v>949121</v>
      </c>
      <c r="C28" s="487">
        <v>161011</v>
      </c>
      <c r="D28" s="486">
        <v>2784</v>
      </c>
      <c r="E28" s="487">
        <v>42370</v>
      </c>
      <c r="F28" s="486">
        <v>10104</v>
      </c>
      <c r="G28" s="487">
        <v>0</v>
      </c>
      <c r="H28" s="486">
        <v>4470</v>
      </c>
      <c r="I28" s="487">
        <v>0</v>
      </c>
      <c r="J28" s="486">
        <v>25232</v>
      </c>
      <c r="K28" s="487">
        <v>1442</v>
      </c>
      <c r="L28" s="486">
        <v>187</v>
      </c>
      <c r="M28" s="487">
        <v>0</v>
      </c>
      <c r="N28" s="486">
        <v>151</v>
      </c>
      <c r="O28" s="487">
        <v>0</v>
      </c>
      <c r="P28" s="486">
        <v>0</v>
      </c>
      <c r="Q28" s="487">
        <v>0</v>
      </c>
      <c r="R28" s="486">
        <v>0</v>
      </c>
      <c r="S28" s="487">
        <v>0</v>
      </c>
      <c r="T28" s="487"/>
      <c r="U28" s="486">
        <v>0</v>
      </c>
      <c r="V28" s="487">
        <v>0</v>
      </c>
      <c r="W28" s="486">
        <v>7567</v>
      </c>
      <c r="X28" s="487">
        <v>187</v>
      </c>
      <c r="Y28" s="486">
        <v>0</v>
      </c>
      <c r="Z28" s="487">
        <v>0</v>
      </c>
      <c r="AA28" s="486">
        <v>0</v>
      </c>
      <c r="AB28" s="487">
        <v>0</v>
      </c>
      <c r="AC28" s="486">
        <v>144</v>
      </c>
      <c r="AD28" s="487">
        <v>0</v>
      </c>
      <c r="AE28" s="486">
        <v>558</v>
      </c>
      <c r="AF28" s="487">
        <v>0</v>
      </c>
      <c r="AG28" s="486">
        <v>135</v>
      </c>
      <c r="AH28" s="487">
        <v>7171</v>
      </c>
      <c r="AI28" s="486">
        <v>0</v>
      </c>
      <c r="AJ28" s="487">
        <v>0</v>
      </c>
      <c r="AK28" s="486">
        <v>1149</v>
      </c>
      <c r="AL28" s="487">
        <v>5013</v>
      </c>
      <c r="AM28" s="486">
        <v>0</v>
      </c>
      <c r="AN28" s="487">
        <v>0</v>
      </c>
      <c r="AO28" s="486">
        <v>0</v>
      </c>
      <c r="AP28" s="487">
        <v>0</v>
      </c>
      <c r="AQ28" s="486">
        <v>869</v>
      </c>
      <c r="AR28" s="487">
        <v>0</v>
      </c>
      <c r="AS28" s="486">
        <v>0</v>
      </c>
      <c r="AT28" s="487">
        <v>0</v>
      </c>
      <c r="AU28" s="486">
        <v>0</v>
      </c>
      <c r="AV28" s="487">
        <v>0</v>
      </c>
      <c r="AW28" s="486">
        <v>0</v>
      </c>
      <c r="AX28" s="487">
        <v>0</v>
      </c>
      <c r="AY28" s="486">
        <v>0</v>
      </c>
      <c r="AZ28" s="487">
        <v>3357</v>
      </c>
      <c r="BA28" s="486">
        <v>107</v>
      </c>
      <c r="BB28" s="487">
        <v>260</v>
      </c>
      <c r="BC28" s="486">
        <v>0</v>
      </c>
      <c r="BD28" s="487">
        <v>0</v>
      </c>
      <c r="BE28" s="486">
        <v>1584</v>
      </c>
      <c r="BF28" s="487">
        <v>8</v>
      </c>
      <c r="BG28" s="486">
        <v>21868</v>
      </c>
      <c r="BH28" s="487">
        <v>1219</v>
      </c>
      <c r="BI28" s="486">
        <v>0</v>
      </c>
      <c r="BJ28" s="487">
        <v>17</v>
      </c>
      <c r="BK28" s="486">
        <v>0</v>
      </c>
      <c r="BL28" s="487">
        <v>0</v>
      </c>
      <c r="BM28" s="486">
        <v>0</v>
      </c>
      <c r="BN28" s="487">
        <v>0</v>
      </c>
      <c r="BO28" s="486">
        <v>0</v>
      </c>
      <c r="BP28" s="487">
        <v>182493</v>
      </c>
      <c r="BQ28" s="486">
        <v>520</v>
      </c>
      <c r="BR28" s="487">
        <v>102</v>
      </c>
      <c r="BS28" s="486">
        <v>9660</v>
      </c>
      <c r="BT28" s="487">
        <v>0</v>
      </c>
      <c r="BU28" s="486">
        <v>0</v>
      </c>
      <c r="BV28" s="490">
        <v>99</v>
      </c>
    </row>
    <row r="29" spans="1:74" s="475" customFormat="1" ht="21" customHeight="1" thickBot="1">
      <c r="A29" s="489" t="s">
        <v>741</v>
      </c>
      <c r="B29" s="486">
        <v>376058</v>
      </c>
      <c r="C29" s="487">
        <v>84420</v>
      </c>
      <c r="D29" s="486">
        <v>0</v>
      </c>
      <c r="E29" s="487">
        <v>55545</v>
      </c>
      <c r="F29" s="486">
        <v>8512</v>
      </c>
      <c r="G29" s="487">
        <v>4069</v>
      </c>
      <c r="H29" s="486">
        <v>0</v>
      </c>
      <c r="I29" s="487">
        <v>0</v>
      </c>
      <c r="J29" s="486">
        <v>5424</v>
      </c>
      <c r="K29" s="487">
        <v>791</v>
      </c>
      <c r="L29" s="486">
        <v>0</v>
      </c>
      <c r="M29" s="487">
        <v>0</v>
      </c>
      <c r="N29" s="486">
        <v>0</v>
      </c>
      <c r="O29" s="487">
        <v>0</v>
      </c>
      <c r="P29" s="486">
        <v>0</v>
      </c>
      <c r="Q29" s="487">
        <v>0</v>
      </c>
      <c r="R29" s="486">
        <v>0</v>
      </c>
      <c r="S29" s="487">
        <v>0</v>
      </c>
      <c r="T29" s="487"/>
      <c r="U29" s="486">
        <v>0</v>
      </c>
      <c r="V29" s="487">
        <v>0</v>
      </c>
      <c r="W29" s="486">
        <v>0</v>
      </c>
      <c r="X29" s="487">
        <v>0</v>
      </c>
      <c r="Y29" s="486">
        <v>0</v>
      </c>
      <c r="Z29" s="487">
        <v>0</v>
      </c>
      <c r="AA29" s="486">
        <v>0</v>
      </c>
      <c r="AB29" s="487">
        <v>0</v>
      </c>
      <c r="AC29" s="486">
        <v>0</v>
      </c>
      <c r="AD29" s="487">
        <v>0</v>
      </c>
      <c r="AE29" s="486">
        <v>0</v>
      </c>
      <c r="AF29" s="487">
        <v>0</v>
      </c>
      <c r="AG29" s="486">
        <v>44</v>
      </c>
      <c r="AH29" s="487">
        <v>0</v>
      </c>
      <c r="AI29" s="486">
        <v>0</v>
      </c>
      <c r="AJ29" s="487">
        <v>0</v>
      </c>
      <c r="AK29" s="486">
        <v>121</v>
      </c>
      <c r="AL29" s="487">
        <v>6075</v>
      </c>
      <c r="AM29" s="486">
        <v>0</v>
      </c>
      <c r="AN29" s="487">
        <v>0</v>
      </c>
      <c r="AO29" s="486">
        <v>0</v>
      </c>
      <c r="AP29" s="487">
        <v>0</v>
      </c>
      <c r="AQ29" s="486">
        <v>0</v>
      </c>
      <c r="AR29" s="487">
        <v>0</v>
      </c>
      <c r="AS29" s="486">
        <v>0</v>
      </c>
      <c r="AT29" s="487">
        <v>0</v>
      </c>
      <c r="AU29" s="486">
        <v>0</v>
      </c>
      <c r="AV29" s="487">
        <v>0</v>
      </c>
      <c r="AW29" s="486">
        <v>0</v>
      </c>
      <c r="AX29" s="487">
        <v>0</v>
      </c>
      <c r="AY29" s="486">
        <v>0</v>
      </c>
      <c r="AZ29" s="487">
        <v>7641</v>
      </c>
      <c r="BA29" s="486">
        <v>38</v>
      </c>
      <c r="BB29" s="487">
        <v>1</v>
      </c>
      <c r="BC29" s="486">
        <v>0</v>
      </c>
      <c r="BD29" s="487">
        <v>36</v>
      </c>
      <c r="BE29" s="486">
        <v>123</v>
      </c>
      <c r="BF29" s="487">
        <v>0</v>
      </c>
      <c r="BG29" s="486">
        <v>10144</v>
      </c>
      <c r="BH29" s="487">
        <v>0</v>
      </c>
      <c r="BI29" s="486">
        <v>0</v>
      </c>
      <c r="BJ29" s="487">
        <v>8</v>
      </c>
      <c r="BK29" s="486">
        <v>0</v>
      </c>
      <c r="BL29" s="487">
        <v>0</v>
      </c>
      <c r="BM29" s="486">
        <v>0</v>
      </c>
      <c r="BN29" s="487">
        <v>0</v>
      </c>
      <c r="BO29" s="486">
        <v>139</v>
      </c>
      <c r="BP29" s="487">
        <v>51970</v>
      </c>
      <c r="BQ29" s="486">
        <v>22</v>
      </c>
      <c r="BR29" s="487">
        <v>0</v>
      </c>
      <c r="BS29" s="486">
        <v>536</v>
      </c>
      <c r="BT29" s="487">
        <v>116</v>
      </c>
      <c r="BU29" s="486">
        <v>0</v>
      </c>
      <c r="BV29" s="490">
        <v>8279</v>
      </c>
    </row>
    <row r="30" spans="1:74" s="475" customFormat="1" ht="21" customHeight="1" thickBot="1">
      <c r="A30" s="489" t="s">
        <v>220</v>
      </c>
      <c r="B30" s="486">
        <v>947330</v>
      </c>
      <c r="C30" s="487">
        <v>135324</v>
      </c>
      <c r="D30" s="486">
        <v>2143</v>
      </c>
      <c r="E30" s="487">
        <v>37250</v>
      </c>
      <c r="F30" s="486">
        <v>2803</v>
      </c>
      <c r="G30" s="487">
        <v>1154</v>
      </c>
      <c r="H30" s="486">
        <v>6971</v>
      </c>
      <c r="I30" s="487">
        <v>0</v>
      </c>
      <c r="J30" s="486">
        <v>29048</v>
      </c>
      <c r="K30" s="487">
        <v>0</v>
      </c>
      <c r="L30" s="486">
        <v>0</v>
      </c>
      <c r="M30" s="487">
        <v>0</v>
      </c>
      <c r="N30" s="486">
        <v>0</v>
      </c>
      <c r="O30" s="487">
        <v>0</v>
      </c>
      <c r="P30" s="486">
        <v>0</v>
      </c>
      <c r="Q30" s="487">
        <v>0</v>
      </c>
      <c r="R30" s="486">
        <v>0</v>
      </c>
      <c r="S30" s="487">
        <v>0</v>
      </c>
      <c r="T30" s="487"/>
      <c r="U30" s="486">
        <v>0</v>
      </c>
      <c r="V30" s="487">
        <v>0</v>
      </c>
      <c r="W30" s="486">
        <v>3562</v>
      </c>
      <c r="X30" s="487">
        <v>0</v>
      </c>
      <c r="Y30" s="486">
        <v>0</v>
      </c>
      <c r="Z30" s="487">
        <v>2455</v>
      </c>
      <c r="AA30" s="486">
        <v>0</v>
      </c>
      <c r="AB30" s="487">
        <v>0</v>
      </c>
      <c r="AC30" s="486">
        <v>263</v>
      </c>
      <c r="AD30" s="487">
        <v>0</v>
      </c>
      <c r="AE30" s="486">
        <v>0</v>
      </c>
      <c r="AF30" s="487">
        <v>0</v>
      </c>
      <c r="AG30" s="486">
        <v>183</v>
      </c>
      <c r="AH30" s="487">
        <v>4750</v>
      </c>
      <c r="AI30" s="486">
        <v>0</v>
      </c>
      <c r="AJ30" s="487">
        <v>115</v>
      </c>
      <c r="AK30" s="486">
        <v>76</v>
      </c>
      <c r="AL30" s="487">
        <v>10106</v>
      </c>
      <c r="AM30" s="486">
        <v>0</v>
      </c>
      <c r="AN30" s="487">
        <v>0</v>
      </c>
      <c r="AO30" s="486">
        <v>0</v>
      </c>
      <c r="AP30" s="487">
        <v>0</v>
      </c>
      <c r="AQ30" s="486">
        <v>390</v>
      </c>
      <c r="AR30" s="487">
        <v>0</v>
      </c>
      <c r="AS30" s="486">
        <v>0</v>
      </c>
      <c r="AT30" s="487">
        <v>0</v>
      </c>
      <c r="AU30" s="486">
        <v>0</v>
      </c>
      <c r="AV30" s="487">
        <v>0</v>
      </c>
      <c r="AW30" s="486">
        <v>0</v>
      </c>
      <c r="AX30" s="487">
        <v>0</v>
      </c>
      <c r="AY30" s="486">
        <v>0</v>
      </c>
      <c r="AZ30" s="487">
        <v>3406</v>
      </c>
      <c r="BA30" s="486">
        <v>53</v>
      </c>
      <c r="BB30" s="487">
        <v>60</v>
      </c>
      <c r="BC30" s="486">
        <v>0</v>
      </c>
      <c r="BD30" s="487">
        <v>0</v>
      </c>
      <c r="BE30" s="486">
        <v>977</v>
      </c>
      <c r="BF30" s="487">
        <v>179</v>
      </c>
      <c r="BG30" s="486">
        <v>41609</v>
      </c>
      <c r="BH30" s="487">
        <v>0</v>
      </c>
      <c r="BI30" s="486">
        <v>0</v>
      </c>
      <c r="BJ30" s="487">
        <v>0</v>
      </c>
      <c r="BK30" s="486">
        <v>0</v>
      </c>
      <c r="BL30" s="487">
        <v>0</v>
      </c>
      <c r="BM30" s="486">
        <v>0</v>
      </c>
      <c r="BN30" s="487">
        <v>0</v>
      </c>
      <c r="BO30" s="486">
        <v>0</v>
      </c>
      <c r="BP30" s="487">
        <v>263951</v>
      </c>
      <c r="BQ30" s="486">
        <v>0</v>
      </c>
      <c r="BR30" s="487">
        <v>0</v>
      </c>
      <c r="BS30" s="486">
        <v>8835</v>
      </c>
      <c r="BT30" s="487">
        <v>0</v>
      </c>
      <c r="BU30" s="486">
        <v>0</v>
      </c>
      <c r="BV30" s="490">
        <v>17999</v>
      </c>
    </row>
    <row r="31" spans="1:74" s="475" customFormat="1" ht="21" customHeight="1" thickBot="1">
      <c r="A31" s="489" t="s">
        <v>221</v>
      </c>
      <c r="B31" s="486">
        <v>1629377</v>
      </c>
      <c r="C31" s="487">
        <v>389109</v>
      </c>
      <c r="D31" s="486">
        <v>10975</v>
      </c>
      <c r="E31" s="487">
        <v>96642</v>
      </c>
      <c r="F31" s="486">
        <v>36932</v>
      </c>
      <c r="G31" s="487">
        <v>1306</v>
      </c>
      <c r="H31" s="486">
        <v>11692</v>
      </c>
      <c r="I31" s="487">
        <v>0</v>
      </c>
      <c r="J31" s="486">
        <v>88659</v>
      </c>
      <c r="K31" s="487">
        <v>3993</v>
      </c>
      <c r="L31" s="486">
        <v>2261</v>
      </c>
      <c r="M31" s="487">
        <v>7264</v>
      </c>
      <c r="N31" s="486">
        <v>179</v>
      </c>
      <c r="O31" s="487">
        <v>0</v>
      </c>
      <c r="P31" s="486">
        <v>627</v>
      </c>
      <c r="Q31" s="487">
        <v>229</v>
      </c>
      <c r="R31" s="486">
        <v>0</v>
      </c>
      <c r="S31" s="487">
        <v>59</v>
      </c>
      <c r="T31" s="487"/>
      <c r="U31" s="486">
        <v>0</v>
      </c>
      <c r="V31" s="487">
        <v>0</v>
      </c>
      <c r="W31" s="486">
        <v>33822</v>
      </c>
      <c r="X31" s="487">
        <v>0</v>
      </c>
      <c r="Y31" s="486">
        <v>0</v>
      </c>
      <c r="Z31" s="487">
        <v>42</v>
      </c>
      <c r="AA31" s="486">
        <v>432</v>
      </c>
      <c r="AB31" s="487">
        <v>0</v>
      </c>
      <c r="AC31" s="486">
        <v>132</v>
      </c>
      <c r="AD31" s="487">
        <v>0</v>
      </c>
      <c r="AE31" s="486">
        <v>1641</v>
      </c>
      <c r="AF31" s="487">
        <v>0</v>
      </c>
      <c r="AG31" s="486">
        <v>154</v>
      </c>
      <c r="AH31" s="487">
        <v>21666</v>
      </c>
      <c r="AI31" s="486">
        <v>0</v>
      </c>
      <c r="AJ31" s="487">
        <v>0</v>
      </c>
      <c r="AK31" s="486">
        <v>6684</v>
      </c>
      <c r="AL31" s="487">
        <v>30211</v>
      </c>
      <c r="AM31" s="486">
        <v>0</v>
      </c>
      <c r="AN31" s="487">
        <v>0</v>
      </c>
      <c r="AO31" s="486">
        <v>164</v>
      </c>
      <c r="AP31" s="487">
        <v>0</v>
      </c>
      <c r="AQ31" s="486">
        <v>1069</v>
      </c>
      <c r="AR31" s="487">
        <v>0</v>
      </c>
      <c r="AS31" s="486">
        <v>0</v>
      </c>
      <c r="AT31" s="487">
        <v>30</v>
      </c>
      <c r="AU31" s="486">
        <v>0</v>
      </c>
      <c r="AV31" s="487">
        <v>0</v>
      </c>
      <c r="AW31" s="486">
        <v>0</v>
      </c>
      <c r="AX31" s="487">
        <v>0</v>
      </c>
      <c r="AY31" s="486">
        <v>0</v>
      </c>
      <c r="AZ31" s="487">
        <v>18009</v>
      </c>
      <c r="BA31" s="486">
        <v>452</v>
      </c>
      <c r="BB31" s="487">
        <v>891</v>
      </c>
      <c r="BC31" s="486">
        <v>0</v>
      </c>
      <c r="BD31" s="487">
        <v>0</v>
      </c>
      <c r="BE31" s="486">
        <v>5386</v>
      </c>
      <c r="BF31" s="487">
        <v>1797</v>
      </c>
      <c r="BG31" s="486">
        <v>38829</v>
      </c>
      <c r="BH31" s="487">
        <v>2863</v>
      </c>
      <c r="BI31" s="486">
        <v>0</v>
      </c>
      <c r="BJ31" s="487">
        <v>117</v>
      </c>
      <c r="BK31" s="486">
        <v>7</v>
      </c>
      <c r="BL31" s="487">
        <v>0</v>
      </c>
      <c r="BM31" s="486">
        <v>2509</v>
      </c>
      <c r="BN31" s="487">
        <v>2538</v>
      </c>
      <c r="BO31" s="486">
        <v>2377</v>
      </c>
      <c r="BP31" s="487">
        <v>244123</v>
      </c>
      <c r="BQ31" s="486">
        <v>15316</v>
      </c>
      <c r="BR31" s="487">
        <v>3</v>
      </c>
      <c r="BS31" s="486">
        <v>13484</v>
      </c>
      <c r="BT31" s="487">
        <v>842</v>
      </c>
      <c r="BU31" s="486">
        <v>1560</v>
      </c>
      <c r="BV31" s="490">
        <v>50014</v>
      </c>
    </row>
    <row r="32" spans="1:74" s="475" customFormat="1" ht="21" customHeight="1" thickBot="1">
      <c r="A32" s="489" t="s">
        <v>222</v>
      </c>
      <c r="B32" s="486">
        <v>1094024</v>
      </c>
      <c r="C32" s="487">
        <v>154720</v>
      </c>
      <c r="D32" s="486">
        <v>3299</v>
      </c>
      <c r="E32" s="487">
        <v>94086</v>
      </c>
      <c r="F32" s="486">
        <v>9333</v>
      </c>
      <c r="G32" s="487">
        <v>1156</v>
      </c>
      <c r="H32" s="486">
        <v>3511</v>
      </c>
      <c r="I32" s="487">
        <v>0</v>
      </c>
      <c r="J32" s="486">
        <v>38262</v>
      </c>
      <c r="K32" s="487">
        <v>1164</v>
      </c>
      <c r="L32" s="486">
        <v>0</v>
      </c>
      <c r="M32" s="487">
        <v>0</v>
      </c>
      <c r="N32" s="486">
        <v>0</v>
      </c>
      <c r="O32" s="487">
        <v>0</v>
      </c>
      <c r="P32" s="486">
        <v>0</v>
      </c>
      <c r="Q32" s="487">
        <v>0</v>
      </c>
      <c r="R32" s="486">
        <v>0</v>
      </c>
      <c r="S32" s="487">
        <v>0</v>
      </c>
      <c r="T32" s="487"/>
      <c r="U32" s="486">
        <v>0</v>
      </c>
      <c r="V32" s="487">
        <v>0</v>
      </c>
      <c r="W32" s="486">
        <v>12368</v>
      </c>
      <c r="X32" s="487">
        <v>0</v>
      </c>
      <c r="Y32" s="486">
        <v>0</v>
      </c>
      <c r="Z32" s="487">
        <v>1100</v>
      </c>
      <c r="AA32" s="486">
        <v>0</v>
      </c>
      <c r="AB32" s="487">
        <v>0</v>
      </c>
      <c r="AC32" s="486">
        <v>0</v>
      </c>
      <c r="AD32" s="487">
        <v>67</v>
      </c>
      <c r="AE32" s="486">
        <v>637</v>
      </c>
      <c r="AF32" s="487">
        <v>0</v>
      </c>
      <c r="AG32" s="486">
        <v>20</v>
      </c>
      <c r="AH32" s="487">
        <v>4066</v>
      </c>
      <c r="AI32" s="486">
        <v>0</v>
      </c>
      <c r="AJ32" s="487">
        <v>0</v>
      </c>
      <c r="AK32" s="486">
        <v>816</v>
      </c>
      <c r="AL32" s="487">
        <v>22684</v>
      </c>
      <c r="AM32" s="486">
        <v>0</v>
      </c>
      <c r="AN32" s="487">
        <v>0</v>
      </c>
      <c r="AO32" s="486">
        <v>0</v>
      </c>
      <c r="AP32" s="487">
        <v>0</v>
      </c>
      <c r="AQ32" s="486">
        <v>1803</v>
      </c>
      <c r="AR32" s="487">
        <v>0</v>
      </c>
      <c r="AS32" s="486">
        <v>0</v>
      </c>
      <c r="AT32" s="487">
        <v>0</v>
      </c>
      <c r="AU32" s="486">
        <v>0</v>
      </c>
      <c r="AV32" s="487">
        <v>0</v>
      </c>
      <c r="AW32" s="486">
        <v>0</v>
      </c>
      <c r="AX32" s="487">
        <v>0</v>
      </c>
      <c r="AY32" s="486">
        <v>175</v>
      </c>
      <c r="AZ32" s="487">
        <v>2625</v>
      </c>
      <c r="BA32" s="486">
        <v>121</v>
      </c>
      <c r="BB32" s="487">
        <v>118</v>
      </c>
      <c r="BC32" s="486">
        <v>0</v>
      </c>
      <c r="BD32" s="487">
        <v>0</v>
      </c>
      <c r="BE32" s="486">
        <v>81</v>
      </c>
      <c r="BF32" s="487">
        <v>0</v>
      </c>
      <c r="BG32" s="486">
        <v>24427</v>
      </c>
      <c r="BH32" s="487">
        <v>933</v>
      </c>
      <c r="BI32" s="486">
        <v>0</v>
      </c>
      <c r="BJ32" s="487">
        <v>70</v>
      </c>
      <c r="BK32" s="486">
        <v>0</v>
      </c>
      <c r="BL32" s="487">
        <v>0</v>
      </c>
      <c r="BM32" s="486">
        <v>0</v>
      </c>
      <c r="BN32" s="487">
        <v>0</v>
      </c>
      <c r="BO32" s="486">
        <v>301</v>
      </c>
      <c r="BP32" s="487">
        <v>302393</v>
      </c>
      <c r="BQ32" s="486">
        <v>13218</v>
      </c>
      <c r="BR32" s="487">
        <v>0</v>
      </c>
      <c r="BS32" s="486">
        <v>3116</v>
      </c>
      <c r="BT32" s="487">
        <v>218</v>
      </c>
      <c r="BU32" s="486">
        <v>0</v>
      </c>
      <c r="BV32" s="490">
        <v>160</v>
      </c>
    </row>
    <row r="33" spans="1:74" s="475" customFormat="1" ht="21" customHeight="1" thickBot="1">
      <c r="A33" s="489" t="s">
        <v>979</v>
      </c>
      <c r="B33" s="486">
        <v>688799</v>
      </c>
      <c r="C33" s="487">
        <v>78511</v>
      </c>
      <c r="D33" s="486">
        <v>3292</v>
      </c>
      <c r="E33" s="487">
        <v>39963</v>
      </c>
      <c r="F33" s="486">
        <v>18328</v>
      </c>
      <c r="G33" s="487">
        <v>543</v>
      </c>
      <c r="H33" s="486">
        <v>3750</v>
      </c>
      <c r="I33" s="487">
        <v>0</v>
      </c>
      <c r="J33" s="486">
        <v>15741</v>
      </c>
      <c r="K33" s="487">
        <v>0</v>
      </c>
      <c r="L33" s="486">
        <v>0</v>
      </c>
      <c r="M33" s="487">
        <v>0</v>
      </c>
      <c r="N33" s="486">
        <v>114</v>
      </c>
      <c r="O33" s="487">
        <v>0</v>
      </c>
      <c r="P33" s="486">
        <v>0</v>
      </c>
      <c r="Q33" s="487">
        <v>0</v>
      </c>
      <c r="R33" s="486">
        <v>0</v>
      </c>
      <c r="S33" s="487">
        <v>0</v>
      </c>
      <c r="T33" s="487"/>
      <c r="U33" s="486">
        <v>0</v>
      </c>
      <c r="V33" s="487">
        <v>75</v>
      </c>
      <c r="W33" s="486">
        <v>3751</v>
      </c>
      <c r="X33" s="487">
        <v>0</v>
      </c>
      <c r="Y33" s="486">
        <v>0</v>
      </c>
      <c r="Z33" s="487">
        <v>0</v>
      </c>
      <c r="AA33" s="486">
        <v>0</v>
      </c>
      <c r="AB33" s="487">
        <v>0</v>
      </c>
      <c r="AC33" s="486">
        <v>0</v>
      </c>
      <c r="AD33" s="487">
        <v>0</v>
      </c>
      <c r="AE33" s="486">
        <v>546</v>
      </c>
      <c r="AF33" s="487">
        <v>0</v>
      </c>
      <c r="AG33" s="486">
        <v>1</v>
      </c>
      <c r="AH33" s="487">
        <v>6439</v>
      </c>
      <c r="AI33" s="486">
        <v>0</v>
      </c>
      <c r="AJ33" s="487">
        <v>0</v>
      </c>
      <c r="AK33" s="486">
        <v>2421</v>
      </c>
      <c r="AL33" s="487">
        <v>8808</v>
      </c>
      <c r="AM33" s="486">
        <v>0</v>
      </c>
      <c r="AN33" s="487">
        <v>0</v>
      </c>
      <c r="AO33" s="486">
        <v>0</v>
      </c>
      <c r="AP33" s="487">
        <v>0</v>
      </c>
      <c r="AQ33" s="486">
        <v>616</v>
      </c>
      <c r="AR33" s="487">
        <v>0</v>
      </c>
      <c r="AS33" s="486">
        <v>20</v>
      </c>
      <c r="AT33" s="487">
        <v>0</v>
      </c>
      <c r="AU33" s="486">
        <v>0</v>
      </c>
      <c r="AV33" s="487">
        <v>0</v>
      </c>
      <c r="AW33" s="486">
        <v>0</v>
      </c>
      <c r="AX33" s="487">
        <v>0</v>
      </c>
      <c r="AY33" s="486">
        <v>0</v>
      </c>
      <c r="AZ33" s="487">
        <v>2178</v>
      </c>
      <c r="BA33" s="486">
        <v>19</v>
      </c>
      <c r="BB33" s="487">
        <v>21</v>
      </c>
      <c r="BC33" s="486">
        <v>0</v>
      </c>
      <c r="BD33" s="487">
        <v>0</v>
      </c>
      <c r="BE33" s="486">
        <v>2051</v>
      </c>
      <c r="BF33" s="487">
        <v>208</v>
      </c>
      <c r="BG33" s="486">
        <v>13547</v>
      </c>
      <c r="BH33" s="487">
        <v>0</v>
      </c>
      <c r="BI33" s="486">
        <v>0</v>
      </c>
      <c r="BJ33" s="487">
        <v>3</v>
      </c>
      <c r="BK33" s="486">
        <v>0</v>
      </c>
      <c r="BL33" s="487">
        <v>0</v>
      </c>
      <c r="BM33" s="486">
        <v>783</v>
      </c>
      <c r="BN33" s="487">
        <v>0</v>
      </c>
      <c r="BO33" s="486">
        <v>36</v>
      </c>
      <c r="BP33" s="487">
        <v>184628</v>
      </c>
      <c r="BQ33" s="486">
        <v>559</v>
      </c>
      <c r="BR33" s="487">
        <v>0</v>
      </c>
      <c r="BS33" s="486">
        <v>3807</v>
      </c>
      <c r="BT33" s="487">
        <v>0</v>
      </c>
      <c r="BU33" s="486">
        <v>11</v>
      </c>
      <c r="BV33" s="490">
        <v>21863</v>
      </c>
    </row>
    <row r="34" spans="1:74" s="475" customFormat="1" ht="21" customHeight="1" thickBot="1">
      <c r="A34" s="489" t="s">
        <v>132</v>
      </c>
      <c r="B34" s="486">
        <v>1297981</v>
      </c>
      <c r="C34" s="487">
        <v>238198</v>
      </c>
      <c r="D34" s="486">
        <v>7046</v>
      </c>
      <c r="E34" s="487">
        <v>52528</v>
      </c>
      <c r="F34" s="486">
        <v>9920</v>
      </c>
      <c r="G34" s="487">
        <v>685</v>
      </c>
      <c r="H34" s="486">
        <v>9719</v>
      </c>
      <c r="I34" s="487">
        <v>0</v>
      </c>
      <c r="J34" s="486">
        <v>48058</v>
      </c>
      <c r="K34" s="487">
        <v>0</v>
      </c>
      <c r="L34" s="486">
        <v>0</v>
      </c>
      <c r="M34" s="487">
        <v>0</v>
      </c>
      <c r="N34" s="486">
        <v>279</v>
      </c>
      <c r="O34" s="487">
        <v>0</v>
      </c>
      <c r="P34" s="486">
        <v>0</v>
      </c>
      <c r="Q34" s="487">
        <v>0</v>
      </c>
      <c r="R34" s="486">
        <v>0</v>
      </c>
      <c r="S34" s="487">
        <v>0</v>
      </c>
      <c r="T34" s="487"/>
      <c r="U34" s="486">
        <v>0</v>
      </c>
      <c r="V34" s="487">
        <v>0</v>
      </c>
      <c r="W34" s="486">
        <v>18588</v>
      </c>
      <c r="X34" s="487">
        <v>0</v>
      </c>
      <c r="Y34" s="486">
        <v>0</v>
      </c>
      <c r="Z34" s="487">
        <v>1946</v>
      </c>
      <c r="AA34" s="486">
        <v>206</v>
      </c>
      <c r="AB34" s="487">
        <v>0</v>
      </c>
      <c r="AC34" s="486">
        <v>107</v>
      </c>
      <c r="AD34" s="487">
        <v>0</v>
      </c>
      <c r="AE34" s="486">
        <v>0</v>
      </c>
      <c r="AF34" s="487">
        <v>0</v>
      </c>
      <c r="AG34" s="486">
        <v>0</v>
      </c>
      <c r="AH34" s="487">
        <v>2592</v>
      </c>
      <c r="AI34" s="486">
        <v>0</v>
      </c>
      <c r="AJ34" s="487">
        <v>28</v>
      </c>
      <c r="AK34" s="486">
        <v>1473</v>
      </c>
      <c r="AL34" s="487">
        <v>16366</v>
      </c>
      <c r="AM34" s="486">
        <v>0</v>
      </c>
      <c r="AN34" s="487">
        <v>0</v>
      </c>
      <c r="AO34" s="486">
        <v>718</v>
      </c>
      <c r="AP34" s="487">
        <v>0</v>
      </c>
      <c r="AQ34" s="486">
        <v>796</v>
      </c>
      <c r="AR34" s="487">
        <v>0</v>
      </c>
      <c r="AS34" s="486">
        <v>0</v>
      </c>
      <c r="AT34" s="487">
        <v>0</v>
      </c>
      <c r="AU34" s="486">
        <v>0</v>
      </c>
      <c r="AV34" s="487">
        <v>1008</v>
      </c>
      <c r="AW34" s="486">
        <v>0</v>
      </c>
      <c r="AX34" s="487">
        <v>0</v>
      </c>
      <c r="AY34" s="486">
        <v>237</v>
      </c>
      <c r="AZ34" s="487">
        <v>7022</v>
      </c>
      <c r="BA34" s="486">
        <v>329</v>
      </c>
      <c r="BB34" s="487">
        <v>641</v>
      </c>
      <c r="BC34" s="486">
        <v>0</v>
      </c>
      <c r="BD34" s="487">
        <v>0</v>
      </c>
      <c r="BE34" s="486">
        <v>3689</v>
      </c>
      <c r="BF34" s="487">
        <v>1069</v>
      </c>
      <c r="BG34" s="486">
        <v>38806</v>
      </c>
      <c r="BH34" s="487">
        <v>0</v>
      </c>
      <c r="BI34" s="486">
        <v>0</v>
      </c>
      <c r="BJ34" s="487">
        <v>0</v>
      </c>
      <c r="BK34" s="486">
        <v>0</v>
      </c>
      <c r="BL34" s="487">
        <v>0</v>
      </c>
      <c r="BM34" s="486">
        <v>0</v>
      </c>
      <c r="BN34" s="487">
        <v>0</v>
      </c>
      <c r="BO34" s="486">
        <v>3470</v>
      </c>
      <c r="BP34" s="487">
        <v>335879</v>
      </c>
      <c r="BQ34" s="486">
        <v>7315</v>
      </c>
      <c r="BR34" s="487">
        <v>0</v>
      </c>
      <c r="BS34" s="486">
        <v>7279</v>
      </c>
      <c r="BT34" s="487">
        <v>0</v>
      </c>
      <c r="BU34" s="486">
        <v>0</v>
      </c>
      <c r="BV34" s="490">
        <v>18541</v>
      </c>
    </row>
    <row r="35" spans="1:74" s="475" customFormat="1" ht="21" customHeight="1" thickBot="1">
      <c r="A35" s="489" t="s">
        <v>23</v>
      </c>
      <c r="B35" s="486">
        <v>1362502</v>
      </c>
      <c r="C35" s="487">
        <v>286271</v>
      </c>
      <c r="D35" s="486">
        <v>6774</v>
      </c>
      <c r="E35" s="487">
        <v>37820</v>
      </c>
      <c r="F35" s="486">
        <v>1051</v>
      </c>
      <c r="G35" s="487">
        <v>0</v>
      </c>
      <c r="H35" s="486">
        <v>9935</v>
      </c>
      <c r="I35" s="487">
        <v>0</v>
      </c>
      <c r="J35" s="486">
        <v>50872</v>
      </c>
      <c r="K35" s="487">
        <v>2601</v>
      </c>
      <c r="L35" s="486">
        <v>2546</v>
      </c>
      <c r="M35" s="487">
        <v>9536</v>
      </c>
      <c r="N35" s="486">
        <v>556</v>
      </c>
      <c r="O35" s="487">
        <v>0</v>
      </c>
      <c r="P35" s="486">
        <v>0</v>
      </c>
      <c r="Q35" s="487">
        <v>0</v>
      </c>
      <c r="R35" s="486">
        <v>0</v>
      </c>
      <c r="S35" s="487">
        <v>0</v>
      </c>
      <c r="T35" s="487"/>
      <c r="U35" s="486">
        <v>0</v>
      </c>
      <c r="V35" s="487">
        <v>1302</v>
      </c>
      <c r="W35" s="486">
        <v>10740</v>
      </c>
      <c r="X35" s="487">
        <v>0</v>
      </c>
      <c r="Y35" s="486">
        <v>3</v>
      </c>
      <c r="Z35" s="487">
        <v>2265</v>
      </c>
      <c r="AA35" s="486">
        <v>0</v>
      </c>
      <c r="AB35" s="487">
        <v>0</v>
      </c>
      <c r="AC35" s="486">
        <v>359</v>
      </c>
      <c r="AD35" s="487">
        <v>52</v>
      </c>
      <c r="AE35" s="486">
        <v>0</v>
      </c>
      <c r="AF35" s="487">
        <v>0</v>
      </c>
      <c r="AG35" s="486">
        <v>232</v>
      </c>
      <c r="AH35" s="487">
        <v>6783</v>
      </c>
      <c r="AI35" s="486">
        <v>0</v>
      </c>
      <c r="AJ35" s="487">
        <v>0</v>
      </c>
      <c r="AK35" s="486">
        <v>1252</v>
      </c>
      <c r="AL35" s="487">
        <v>32319</v>
      </c>
      <c r="AM35" s="486">
        <v>0</v>
      </c>
      <c r="AN35" s="487">
        <v>501</v>
      </c>
      <c r="AO35" s="486">
        <v>0</v>
      </c>
      <c r="AP35" s="487">
        <v>0</v>
      </c>
      <c r="AQ35" s="486">
        <v>2395</v>
      </c>
      <c r="AR35" s="487">
        <v>0</v>
      </c>
      <c r="AS35" s="486">
        <v>0</v>
      </c>
      <c r="AT35" s="487">
        <v>0</v>
      </c>
      <c r="AU35" s="486">
        <v>0</v>
      </c>
      <c r="AV35" s="487">
        <v>0</v>
      </c>
      <c r="AW35" s="486">
        <v>0</v>
      </c>
      <c r="AX35" s="487">
        <v>0</v>
      </c>
      <c r="AY35" s="486">
        <v>0</v>
      </c>
      <c r="AZ35" s="487">
        <v>518</v>
      </c>
      <c r="BA35" s="486">
        <v>190</v>
      </c>
      <c r="BB35" s="487">
        <v>331</v>
      </c>
      <c r="BC35" s="486">
        <v>0</v>
      </c>
      <c r="BD35" s="487">
        <v>45</v>
      </c>
      <c r="BE35" s="486">
        <v>1242</v>
      </c>
      <c r="BF35" s="487">
        <v>2</v>
      </c>
      <c r="BG35" s="486">
        <v>60221</v>
      </c>
      <c r="BH35" s="487">
        <v>4067</v>
      </c>
      <c r="BI35" s="486">
        <v>40</v>
      </c>
      <c r="BJ35" s="487">
        <v>2</v>
      </c>
      <c r="BK35" s="486">
        <v>0</v>
      </c>
      <c r="BL35" s="487">
        <v>0</v>
      </c>
      <c r="BM35" s="486">
        <v>24</v>
      </c>
      <c r="BN35" s="487">
        <v>459</v>
      </c>
      <c r="BO35" s="486">
        <v>2227</v>
      </c>
      <c r="BP35" s="487">
        <v>767074</v>
      </c>
      <c r="BQ35" s="486">
        <v>2553</v>
      </c>
      <c r="BR35" s="487">
        <v>0</v>
      </c>
      <c r="BS35" s="486">
        <v>16618</v>
      </c>
      <c r="BT35" s="487">
        <v>0</v>
      </c>
      <c r="BU35" s="486">
        <v>1417</v>
      </c>
      <c r="BV35" s="490">
        <v>150221</v>
      </c>
    </row>
    <row r="36" spans="1:74" s="475" customFormat="1" ht="21" customHeight="1" thickBot="1">
      <c r="A36" s="489" t="s">
        <v>24</v>
      </c>
      <c r="B36" s="486">
        <v>2205507</v>
      </c>
      <c r="C36" s="487">
        <v>195364</v>
      </c>
      <c r="D36" s="486">
        <v>3364</v>
      </c>
      <c r="E36" s="487">
        <v>81749</v>
      </c>
      <c r="F36" s="486">
        <v>15017</v>
      </c>
      <c r="G36" s="487">
        <v>2422</v>
      </c>
      <c r="H36" s="486">
        <v>5135</v>
      </c>
      <c r="I36" s="487">
        <v>0</v>
      </c>
      <c r="J36" s="486">
        <v>48647</v>
      </c>
      <c r="K36" s="487">
        <v>2761</v>
      </c>
      <c r="L36" s="486">
        <v>789</v>
      </c>
      <c r="M36" s="487">
        <v>6775</v>
      </c>
      <c r="N36" s="486">
        <v>0</v>
      </c>
      <c r="O36" s="487">
        <v>0</v>
      </c>
      <c r="P36" s="486">
        <v>0</v>
      </c>
      <c r="Q36" s="487">
        <v>0</v>
      </c>
      <c r="R36" s="486">
        <v>0</v>
      </c>
      <c r="S36" s="487">
        <v>0</v>
      </c>
      <c r="T36" s="487"/>
      <c r="U36" s="486">
        <v>0</v>
      </c>
      <c r="V36" s="487">
        <v>0</v>
      </c>
      <c r="W36" s="486">
        <v>8961</v>
      </c>
      <c r="X36" s="487">
        <v>0</v>
      </c>
      <c r="Y36" s="486">
        <v>0</v>
      </c>
      <c r="Z36" s="487">
        <v>774</v>
      </c>
      <c r="AA36" s="486">
        <v>0</v>
      </c>
      <c r="AB36" s="487">
        <v>0</v>
      </c>
      <c r="AC36" s="486">
        <v>313</v>
      </c>
      <c r="AD36" s="487">
        <v>0</v>
      </c>
      <c r="AE36" s="486">
        <v>149</v>
      </c>
      <c r="AF36" s="487">
        <v>0</v>
      </c>
      <c r="AG36" s="486">
        <v>0</v>
      </c>
      <c r="AH36" s="487">
        <v>0</v>
      </c>
      <c r="AI36" s="486">
        <v>0</v>
      </c>
      <c r="AJ36" s="487">
        <v>0</v>
      </c>
      <c r="AK36" s="486">
        <v>0</v>
      </c>
      <c r="AL36" s="487">
        <v>11191</v>
      </c>
      <c r="AM36" s="486">
        <v>0</v>
      </c>
      <c r="AN36" s="487">
        <v>0</v>
      </c>
      <c r="AO36" s="486">
        <v>0</v>
      </c>
      <c r="AP36" s="487">
        <v>0</v>
      </c>
      <c r="AQ36" s="486">
        <v>1049</v>
      </c>
      <c r="AR36" s="487">
        <v>0</v>
      </c>
      <c r="AS36" s="486">
        <v>0</v>
      </c>
      <c r="AT36" s="487">
        <v>0</v>
      </c>
      <c r="AU36" s="486">
        <v>0</v>
      </c>
      <c r="AV36" s="487">
        <v>0</v>
      </c>
      <c r="AW36" s="486">
        <v>0</v>
      </c>
      <c r="AX36" s="487">
        <v>0</v>
      </c>
      <c r="AY36" s="486">
        <v>887</v>
      </c>
      <c r="AZ36" s="487">
        <v>4786</v>
      </c>
      <c r="BA36" s="486">
        <v>95</v>
      </c>
      <c r="BB36" s="487">
        <v>268</v>
      </c>
      <c r="BC36" s="486">
        <v>0</v>
      </c>
      <c r="BD36" s="487">
        <v>0</v>
      </c>
      <c r="BE36" s="486">
        <v>2821</v>
      </c>
      <c r="BF36" s="487">
        <v>641</v>
      </c>
      <c r="BG36" s="486">
        <v>51869</v>
      </c>
      <c r="BH36" s="487">
        <v>0</v>
      </c>
      <c r="BI36" s="486">
        <v>0</v>
      </c>
      <c r="BJ36" s="487">
        <v>44</v>
      </c>
      <c r="BK36" s="486">
        <v>0</v>
      </c>
      <c r="BL36" s="487">
        <v>0</v>
      </c>
      <c r="BM36" s="486">
        <v>0</v>
      </c>
      <c r="BN36" s="487">
        <v>0</v>
      </c>
      <c r="BO36" s="486">
        <v>548</v>
      </c>
      <c r="BP36" s="487">
        <v>329345</v>
      </c>
      <c r="BQ36" s="486">
        <v>4728</v>
      </c>
      <c r="BR36" s="487">
        <v>0</v>
      </c>
      <c r="BS36" s="486">
        <v>12270</v>
      </c>
      <c r="BT36" s="487">
        <v>0</v>
      </c>
      <c r="BU36" s="486">
        <v>0</v>
      </c>
      <c r="BV36" s="490">
        <v>12997</v>
      </c>
    </row>
    <row r="37" spans="1:74" s="475" customFormat="1" ht="21" customHeight="1" thickBot="1">
      <c r="A37" s="489" t="s">
        <v>25</v>
      </c>
      <c r="B37" s="486">
        <v>1587472</v>
      </c>
      <c r="C37" s="487">
        <v>362725</v>
      </c>
      <c r="D37" s="486">
        <v>5628</v>
      </c>
      <c r="E37" s="487">
        <v>85649</v>
      </c>
      <c r="F37" s="486">
        <v>25933</v>
      </c>
      <c r="G37" s="487">
        <v>0</v>
      </c>
      <c r="H37" s="486">
        <v>18001</v>
      </c>
      <c r="I37" s="487">
        <v>0</v>
      </c>
      <c r="J37" s="486">
        <v>72794</v>
      </c>
      <c r="K37" s="487">
        <v>2105</v>
      </c>
      <c r="L37" s="486">
        <v>673</v>
      </c>
      <c r="M37" s="487">
        <v>7595</v>
      </c>
      <c r="N37" s="486">
        <v>0</v>
      </c>
      <c r="O37" s="487">
        <v>0</v>
      </c>
      <c r="P37" s="486">
        <v>3710</v>
      </c>
      <c r="Q37" s="487">
        <v>883</v>
      </c>
      <c r="R37" s="486">
        <v>0</v>
      </c>
      <c r="S37" s="487">
        <v>691</v>
      </c>
      <c r="T37" s="487"/>
      <c r="U37" s="486">
        <v>0</v>
      </c>
      <c r="V37" s="487">
        <v>0</v>
      </c>
      <c r="W37" s="486">
        <v>15349</v>
      </c>
      <c r="X37" s="487">
        <v>449</v>
      </c>
      <c r="Y37" s="486">
        <v>105</v>
      </c>
      <c r="Z37" s="487">
        <v>5555</v>
      </c>
      <c r="AA37" s="486">
        <v>546</v>
      </c>
      <c r="AB37" s="487">
        <v>0</v>
      </c>
      <c r="AC37" s="486">
        <v>781</v>
      </c>
      <c r="AD37" s="487">
        <v>227</v>
      </c>
      <c r="AE37" s="486">
        <v>0</v>
      </c>
      <c r="AF37" s="487">
        <v>0</v>
      </c>
      <c r="AG37" s="486">
        <v>1868</v>
      </c>
      <c r="AH37" s="487">
        <v>6678</v>
      </c>
      <c r="AI37" s="486">
        <v>0</v>
      </c>
      <c r="AJ37" s="487">
        <v>0</v>
      </c>
      <c r="AK37" s="486">
        <v>1377</v>
      </c>
      <c r="AL37" s="487">
        <v>15093</v>
      </c>
      <c r="AM37" s="486">
        <v>0</v>
      </c>
      <c r="AN37" s="487">
        <v>0</v>
      </c>
      <c r="AO37" s="486">
        <v>1360</v>
      </c>
      <c r="AP37" s="487">
        <v>539</v>
      </c>
      <c r="AQ37" s="486">
        <v>4735</v>
      </c>
      <c r="AR37" s="487">
        <v>0</v>
      </c>
      <c r="AS37" s="486">
        <v>0</v>
      </c>
      <c r="AT37" s="487">
        <v>0</v>
      </c>
      <c r="AU37" s="486">
        <v>0</v>
      </c>
      <c r="AV37" s="487">
        <v>0</v>
      </c>
      <c r="AW37" s="486">
        <v>0</v>
      </c>
      <c r="AX37" s="487">
        <v>0</v>
      </c>
      <c r="AY37" s="486">
        <v>212</v>
      </c>
      <c r="AZ37" s="487">
        <v>2250</v>
      </c>
      <c r="BA37" s="486">
        <v>259</v>
      </c>
      <c r="BB37" s="487">
        <v>729</v>
      </c>
      <c r="BC37" s="486">
        <v>0</v>
      </c>
      <c r="BD37" s="487">
        <v>60</v>
      </c>
      <c r="BE37" s="486">
        <v>5786</v>
      </c>
      <c r="BF37" s="487">
        <v>501</v>
      </c>
      <c r="BG37" s="486">
        <v>47507</v>
      </c>
      <c r="BH37" s="487">
        <v>1480</v>
      </c>
      <c r="BI37" s="486">
        <v>264</v>
      </c>
      <c r="BJ37" s="487">
        <v>3</v>
      </c>
      <c r="BK37" s="486">
        <v>0</v>
      </c>
      <c r="BL37" s="487">
        <v>816</v>
      </c>
      <c r="BM37" s="486">
        <v>0</v>
      </c>
      <c r="BN37" s="487">
        <v>0</v>
      </c>
      <c r="BO37" s="486">
        <v>192</v>
      </c>
      <c r="BP37" s="487">
        <v>312359</v>
      </c>
      <c r="BQ37" s="486">
        <v>17829</v>
      </c>
      <c r="BR37" s="487">
        <v>22</v>
      </c>
      <c r="BS37" s="486">
        <v>21265</v>
      </c>
      <c r="BT37" s="487">
        <v>480</v>
      </c>
      <c r="BU37" s="486">
        <v>487</v>
      </c>
      <c r="BV37" s="490">
        <v>8888</v>
      </c>
    </row>
    <row r="38" spans="1:74" s="475" customFormat="1" ht="21" customHeight="1" thickBot="1">
      <c r="A38" s="489" t="s">
        <v>224</v>
      </c>
      <c r="B38" s="486">
        <v>1861359</v>
      </c>
      <c r="C38" s="487">
        <v>310605</v>
      </c>
      <c r="D38" s="486">
        <v>7914</v>
      </c>
      <c r="E38" s="487">
        <v>72826</v>
      </c>
      <c r="F38" s="486">
        <v>22594</v>
      </c>
      <c r="G38" s="487">
        <v>1249</v>
      </c>
      <c r="H38" s="486">
        <v>13472</v>
      </c>
      <c r="I38" s="487">
        <v>0</v>
      </c>
      <c r="J38" s="486">
        <v>74573</v>
      </c>
      <c r="K38" s="487">
        <v>1552</v>
      </c>
      <c r="L38" s="486">
        <v>284</v>
      </c>
      <c r="M38" s="487">
        <v>13611</v>
      </c>
      <c r="N38" s="486">
        <v>128</v>
      </c>
      <c r="O38" s="487">
        <v>0</v>
      </c>
      <c r="P38" s="486">
        <v>0</v>
      </c>
      <c r="Q38" s="487">
        <v>0</v>
      </c>
      <c r="R38" s="486">
        <v>0</v>
      </c>
      <c r="S38" s="487">
        <v>0</v>
      </c>
      <c r="T38" s="487"/>
      <c r="U38" s="486">
        <v>0</v>
      </c>
      <c r="V38" s="487">
        <v>410</v>
      </c>
      <c r="W38" s="486">
        <v>15778</v>
      </c>
      <c r="X38" s="487">
        <v>0</v>
      </c>
      <c r="Y38" s="486">
        <v>2</v>
      </c>
      <c r="Z38" s="487">
        <v>1163</v>
      </c>
      <c r="AA38" s="486">
        <v>0</v>
      </c>
      <c r="AB38" s="487">
        <v>0</v>
      </c>
      <c r="AC38" s="486">
        <v>143</v>
      </c>
      <c r="AD38" s="487">
        <v>72</v>
      </c>
      <c r="AE38" s="486">
        <v>0</v>
      </c>
      <c r="AF38" s="487">
        <v>0</v>
      </c>
      <c r="AG38" s="486">
        <v>0</v>
      </c>
      <c r="AH38" s="487">
        <v>5930</v>
      </c>
      <c r="AI38" s="486">
        <v>0</v>
      </c>
      <c r="AJ38" s="487">
        <v>0</v>
      </c>
      <c r="AK38" s="486">
        <v>2874</v>
      </c>
      <c r="AL38" s="487">
        <v>23804</v>
      </c>
      <c r="AM38" s="486">
        <v>0</v>
      </c>
      <c r="AN38" s="487">
        <v>0</v>
      </c>
      <c r="AO38" s="486">
        <v>546</v>
      </c>
      <c r="AP38" s="487">
        <v>0</v>
      </c>
      <c r="AQ38" s="486">
        <v>1255</v>
      </c>
      <c r="AR38" s="487">
        <v>0</v>
      </c>
      <c r="AS38" s="486">
        <v>0</v>
      </c>
      <c r="AT38" s="487">
        <v>0</v>
      </c>
      <c r="AU38" s="486">
        <v>0</v>
      </c>
      <c r="AV38" s="487">
        <v>0</v>
      </c>
      <c r="AW38" s="486">
        <v>0</v>
      </c>
      <c r="AX38" s="487">
        <v>0</v>
      </c>
      <c r="AY38" s="486">
        <v>889</v>
      </c>
      <c r="AZ38" s="487">
        <v>14041</v>
      </c>
      <c r="BA38" s="486">
        <v>175</v>
      </c>
      <c r="BB38" s="487">
        <v>252</v>
      </c>
      <c r="BC38" s="486">
        <v>0</v>
      </c>
      <c r="BD38" s="487">
        <v>0</v>
      </c>
      <c r="BE38" s="486">
        <v>11194</v>
      </c>
      <c r="BF38" s="487">
        <v>2566</v>
      </c>
      <c r="BG38" s="486">
        <v>49537</v>
      </c>
      <c r="BH38" s="487">
        <v>1623</v>
      </c>
      <c r="BI38" s="486">
        <v>0</v>
      </c>
      <c r="BJ38" s="487">
        <v>16</v>
      </c>
      <c r="BK38" s="486">
        <v>0</v>
      </c>
      <c r="BL38" s="487">
        <v>0</v>
      </c>
      <c r="BM38" s="486">
        <v>0</v>
      </c>
      <c r="BN38" s="487">
        <v>0</v>
      </c>
      <c r="BO38" s="486">
        <v>44</v>
      </c>
      <c r="BP38" s="487">
        <v>589406</v>
      </c>
      <c r="BQ38" s="486">
        <v>14560</v>
      </c>
      <c r="BR38" s="487">
        <v>186</v>
      </c>
      <c r="BS38" s="486">
        <v>21364</v>
      </c>
      <c r="BT38" s="487">
        <v>0</v>
      </c>
      <c r="BU38" s="486">
        <v>8781</v>
      </c>
      <c r="BV38" s="490">
        <v>22607</v>
      </c>
    </row>
    <row r="39" spans="1:74" s="475" customFormat="1" ht="21" customHeight="1" thickBot="1">
      <c r="A39" s="489" t="s">
        <v>26</v>
      </c>
      <c r="B39" s="486">
        <v>561643</v>
      </c>
      <c r="C39" s="487">
        <v>162337</v>
      </c>
      <c r="D39" s="486">
        <v>4112</v>
      </c>
      <c r="E39" s="487">
        <v>38904</v>
      </c>
      <c r="F39" s="486">
        <v>5241</v>
      </c>
      <c r="G39" s="487">
        <v>0</v>
      </c>
      <c r="H39" s="486">
        <v>7721</v>
      </c>
      <c r="I39" s="487">
        <v>0</v>
      </c>
      <c r="J39" s="486">
        <v>33171</v>
      </c>
      <c r="K39" s="487">
        <v>557</v>
      </c>
      <c r="L39" s="486">
        <v>0</v>
      </c>
      <c r="M39" s="487">
        <v>14079</v>
      </c>
      <c r="N39" s="486">
        <v>3770</v>
      </c>
      <c r="O39" s="487">
        <v>0</v>
      </c>
      <c r="P39" s="486">
        <v>0</v>
      </c>
      <c r="Q39" s="487">
        <v>0</v>
      </c>
      <c r="R39" s="486">
        <v>0</v>
      </c>
      <c r="S39" s="487">
        <v>0</v>
      </c>
      <c r="T39" s="487"/>
      <c r="U39" s="486">
        <v>0</v>
      </c>
      <c r="V39" s="487">
        <v>0</v>
      </c>
      <c r="W39" s="486">
        <v>10970</v>
      </c>
      <c r="X39" s="487">
        <v>0</v>
      </c>
      <c r="Y39" s="486">
        <v>0</v>
      </c>
      <c r="Z39" s="487">
        <v>0</v>
      </c>
      <c r="AA39" s="486">
        <v>0</v>
      </c>
      <c r="AB39" s="487">
        <v>0</v>
      </c>
      <c r="AC39" s="486">
        <v>0</v>
      </c>
      <c r="AD39" s="487">
        <v>23</v>
      </c>
      <c r="AE39" s="486">
        <v>517</v>
      </c>
      <c r="AF39" s="487">
        <v>0</v>
      </c>
      <c r="AG39" s="486">
        <v>113</v>
      </c>
      <c r="AH39" s="487">
        <v>0</v>
      </c>
      <c r="AI39" s="486">
        <v>0</v>
      </c>
      <c r="AJ39" s="487">
        <v>0</v>
      </c>
      <c r="AK39" s="486">
        <v>1266</v>
      </c>
      <c r="AL39" s="487">
        <v>9482</v>
      </c>
      <c r="AM39" s="486">
        <v>0</v>
      </c>
      <c r="AN39" s="487">
        <v>0</v>
      </c>
      <c r="AO39" s="486">
        <v>379</v>
      </c>
      <c r="AP39" s="487">
        <v>0</v>
      </c>
      <c r="AQ39" s="486">
        <v>546</v>
      </c>
      <c r="AR39" s="487">
        <v>0</v>
      </c>
      <c r="AS39" s="486">
        <v>0</v>
      </c>
      <c r="AT39" s="487">
        <v>0</v>
      </c>
      <c r="AU39" s="486">
        <v>0</v>
      </c>
      <c r="AV39" s="487">
        <v>0</v>
      </c>
      <c r="AW39" s="486">
        <v>0</v>
      </c>
      <c r="AX39" s="487">
        <v>0</v>
      </c>
      <c r="AY39" s="486">
        <v>997</v>
      </c>
      <c r="AZ39" s="487">
        <v>5196</v>
      </c>
      <c r="BA39" s="486">
        <v>186</v>
      </c>
      <c r="BB39" s="487">
        <v>277</v>
      </c>
      <c r="BC39" s="486">
        <v>0</v>
      </c>
      <c r="BD39" s="487">
        <v>7</v>
      </c>
      <c r="BE39" s="486">
        <v>2940</v>
      </c>
      <c r="BF39" s="487">
        <v>1226</v>
      </c>
      <c r="BG39" s="486">
        <v>42406</v>
      </c>
      <c r="BH39" s="487">
        <v>629</v>
      </c>
      <c r="BI39" s="486">
        <v>0</v>
      </c>
      <c r="BJ39" s="487">
        <v>42</v>
      </c>
      <c r="BK39" s="486">
        <v>0</v>
      </c>
      <c r="BL39" s="487">
        <v>1295</v>
      </c>
      <c r="BM39" s="486">
        <v>9</v>
      </c>
      <c r="BN39" s="487">
        <v>0</v>
      </c>
      <c r="BO39" s="486">
        <v>863</v>
      </c>
      <c r="BP39" s="487">
        <v>187454</v>
      </c>
      <c r="BQ39" s="486">
        <v>7091</v>
      </c>
      <c r="BR39" s="487">
        <v>223</v>
      </c>
      <c r="BS39" s="486">
        <v>8399</v>
      </c>
      <c r="BT39" s="487">
        <v>176</v>
      </c>
      <c r="BU39" s="486">
        <v>0</v>
      </c>
      <c r="BV39" s="490">
        <v>32002</v>
      </c>
    </row>
    <row r="40" spans="1:74" s="475" customFormat="1" ht="21" customHeight="1" thickBot="1">
      <c r="A40" s="489" t="s">
        <v>27</v>
      </c>
      <c r="B40" s="486">
        <v>1241200</v>
      </c>
      <c r="C40" s="487">
        <v>216122</v>
      </c>
      <c r="D40" s="486">
        <v>6253</v>
      </c>
      <c r="E40" s="487">
        <v>70795</v>
      </c>
      <c r="F40" s="486">
        <v>11651</v>
      </c>
      <c r="G40" s="487">
        <v>0</v>
      </c>
      <c r="H40" s="486">
        <v>7413</v>
      </c>
      <c r="I40" s="487">
        <v>0</v>
      </c>
      <c r="J40" s="486">
        <v>42399</v>
      </c>
      <c r="K40" s="487">
        <v>768</v>
      </c>
      <c r="L40" s="486">
        <v>284</v>
      </c>
      <c r="M40" s="487">
        <v>12073</v>
      </c>
      <c r="N40" s="486">
        <v>177</v>
      </c>
      <c r="O40" s="487">
        <v>0</v>
      </c>
      <c r="P40" s="486">
        <v>0</v>
      </c>
      <c r="Q40" s="487">
        <v>0</v>
      </c>
      <c r="R40" s="486">
        <v>0</v>
      </c>
      <c r="S40" s="487">
        <v>0</v>
      </c>
      <c r="T40" s="487"/>
      <c r="U40" s="486">
        <v>0</v>
      </c>
      <c r="V40" s="487">
        <v>0</v>
      </c>
      <c r="W40" s="486">
        <v>16004</v>
      </c>
      <c r="X40" s="487">
        <v>0</v>
      </c>
      <c r="Y40" s="486">
        <v>0</v>
      </c>
      <c r="Z40" s="487">
        <v>0</v>
      </c>
      <c r="AA40" s="486">
        <v>4</v>
      </c>
      <c r="AB40" s="487">
        <v>0</v>
      </c>
      <c r="AC40" s="486">
        <v>122</v>
      </c>
      <c r="AD40" s="487">
        <v>0</v>
      </c>
      <c r="AE40" s="486">
        <v>2591</v>
      </c>
      <c r="AF40" s="487">
        <v>0</v>
      </c>
      <c r="AG40" s="486">
        <v>0</v>
      </c>
      <c r="AH40" s="487">
        <v>12534</v>
      </c>
      <c r="AI40" s="486">
        <v>0</v>
      </c>
      <c r="AJ40" s="487">
        <v>0</v>
      </c>
      <c r="AK40" s="486">
        <v>1862</v>
      </c>
      <c r="AL40" s="487">
        <v>12417</v>
      </c>
      <c r="AM40" s="486">
        <v>0</v>
      </c>
      <c r="AN40" s="487">
        <v>0</v>
      </c>
      <c r="AO40" s="486">
        <v>149</v>
      </c>
      <c r="AP40" s="487">
        <v>0</v>
      </c>
      <c r="AQ40" s="486">
        <v>2483</v>
      </c>
      <c r="AR40" s="487">
        <v>0</v>
      </c>
      <c r="AS40" s="486">
        <v>0</v>
      </c>
      <c r="AT40" s="487">
        <v>0</v>
      </c>
      <c r="AU40" s="486">
        <v>0</v>
      </c>
      <c r="AV40" s="487">
        <v>0</v>
      </c>
      <c r="AW40" s="486">
        <v>0</v>
      </c>
      <c r="AX40" s="487">
        <v>0</v>
      </c>
      <c r="AY40" s="486">
        <v>0</v>
      </c>
      <c r="AZ40" s="487">
        <v>7651</v>
      </c>
      <c r="BA40" s="486">
        <v>178</v>
      </c>
      <c r="BB40" s="487">
        <v>304</v>
      </c>
      <c r="BC40" s="486">
        <v>0</v>
      </c>
      <c r="BD40" s="487">
        <v>0</v>
      </c>
      <c r="BE40" s="486">
        <v>1051</v>
      </c>
      <c r="BF40" s="487">
        <v>0</v>
      </c>
      <c r="BG40" s="486">
        <v>63166</v>
      </c>
      <c r="BH40" s="487">
        <v>4098</v>
      </c>
      <c r="BI40" s="486">
        <v>0</v>
      </c>
      <c r="BJ40" s="487">
        <v>51</v>
      </c>
      <c r="BK40" s="486">
        <v>0</v>
      </c>
      <c r="BL40" s="487">
        <v>0</v>
      </c>
      <c r="BM40" s="486">
        <v>0</v>
      </c>
      <c r="BN40" s="487">
        <v>0</v>
      </c>
      <c r="BO40" s="486">
        <v>0</v>
      </c>
      <c r="BP40" s="487">
        <v>369463</v>
      </c>
      <c r="BQ40" s="486">
        <v>5367</v>
      </c>
      <c r="BR40" s="487">
        <v>0</v>
      </c>
      <c r="BS40" s="486">
        <v>5403</v>
      </c>
      <c r="BT40" s="487">
        <v>0</v>
      </c>
      <c r="BU40" s="486">
        <v>0</v>
      </c>
      <c r="BV40" s="490">
        <v>0</v>
      </c>
    </row>
    <row r="41" spans="1:74" s="475" customFormat="1" ht="21" customHeight="1" thickBot="1">
      <c r="A41" s="489" t="s">
        <v>12</v>
      </c>
      <c r="B41" s="493">
        <v>1357267</v>
      </c>
      <c r="C41" s="494">
        <v>219426</v>
      </c>
      <c r="D41" s="493">
        <v>6089</v>
      </c>
      <c r="E41" s="494">
        <v>78682</v>
      </c>
      <c r="F41" s="493">
        <v>28951</v>
      </c>
      <c r="G41" s="494">
        <v>0</v>
      </c>
      <c r="H41" s="493">
        <v>6500</v>
      </c>
      <c r="I41" s="494">
        <v>0</v>
      </c>
      <c r="J41" s="493">
        <v>28850</v>
      </c>
      <c r="K41" s="494">
        <v>2536</v>
      </c>
      <c r="L41" s="493">
        <v>950</v>
      </c>
      <c r="M41" s="494">
        <v>0</v>
      </c>
      <c r="N41" s="493">
        <v>153</v>
      </c>
      <c r="O41" s="494">
        <v>0</v>
      </c>
      <c r="P41" s="493">
        <v>0</v>
      </c>
      <c r="Q41" s="494">
        <v>0</v>
      </c>
      <c r="R41" s="493">
        <v>0</v>
      </c>
      <c r="S41" s="494">
        <v>0</v>
      </c>
      <c r="T41" s="494"/>
      <c r="U41" s="493">
        <v>0</v>
      </c>
      <c r="V41" s="494">
        <v>0</v>
      </c>
      <c r="W41" s="493">
        <v>7092</v>
      </c>
      <c r="X41" s="494">
        <v>0</v>
      </c>
      <c r="Y41" s="493">
        <v>5</v>
      </c>
      <c r="Z41" s="494">
        <v>0</v>
      </c>
      <c r="AA41" s="493">
        <v>0</v>
      </c>
      <c r="AB41" s="494">
        <v>0</v>
      </c>
      <c r="AC41" s="493">
        <v>0</v>
      </c>
      <c r="AD41" s="494">
        <v>152</v>
      </c>
      <c r="AE41" s="493">
        <v>894</v>
      </c>
      <c r="AF41" s="494">
        <v>606</v>
      </c>
      <c r="AG41" s="493">
        <v>0</v>
      </c>
      <c r="AH41" s="494">
        <v>17237</v>
      </c>
      <c r="AI41" s="493">
        <v>0</v>
      </c>
      <c r="AJ41" s="494">
        <v>0</v>
      </c>
      <c r="AK41" s="493">
        <v>4330</v>
      </c>
      <c r="AL41" s="494">
        <v>27800</v>
      </c>
      <c r="AM41" s="493">
        <v>0</v>
      </c>
      <c r="AN41" s="494">
        <v>0</v>
      </c>
      <c r="AO41" s="493">
        <v>726</v>
      </c>
      <c r="AP41" s="494">
        <v>0</v>
      </c>
      <c r="AQ41" s="493">
        <v>1175</v>
      </c>
      <c r="AR41" s="494">
        <v>0</v>
      </c>
      <c r="AS41" s="493">
        <v>0</v>
      </c>
      <c r="AT41" s="494">
        <v>0</v>
      </c>
      <c r="AU41" s="493">
        <v>0</v>
      </c>
      <c r="AV41" s="494">
        <v>0</v>
      </c>
      <c r="AW41" s="493">
        <v>161</v>
      </c>
      <c r="AX41" s="494">
        <v>0</v>
      </c>
      <c r="AY41" s="493">
        <v>2046</v>
      </c>
      <c r="AZ41" s="494">
        <v>3976</v>
      </c>
      <c r="BA41" s="493">
        <v>210</v>
      </c>
      <c r="BB41" s="494">
        <v>242</v>
      </c>
      <c r="BC41" s="493">
        <v>393</v>
      </c>
      <c r="BD41" s="494">
        <v>0</v>
      </c>
      <c r="BE41" s="493">
        <v>3145</v>
      </c>
      <c r="BF41" s="494">
        <v>1615</v>
      </c>
      <c r="BG41" s="493">
        <v>30653</v>
      </c>
      <c r="BH41" s="494">
        <v>1145</v>
      </c>
      <c r="BI41" s="493">
        <v>0</v>
      </c>
      <c r="BJ41" s="494">
        <v>35</v>
      </c>
      <c r="BK41" s="493">
        <v>0</v>
      </c>
      <c r="BL41" s="494">
        <v>0</v>
      </c>
      <c r="BM41" s="493">
        <v>14</v>
      </c>
      <c r="BN41" s="494">
        <v>5819</v>
      </c>
      <c r="BO41" s="493">
        <v>949</v>
      </c>
      <c r="BP41" s="494">
        <v>380951</v>
      </c>
      <c r="BQ41" s="493">
        <v>12682</v>
      </c>
      <c r="BR41" s="494">
        <v>233</v>
      </c>
      <c r="BS41" s="493">
        <v>10702</v>
      </c>
      <c r="BT41" s="494">
        <v>0</v>
      </c>
      <c r="BU41" s="493">
        <v>0</v>
      </c>
      <c r="BV41" s="490">
        <v>6496</v>
      </c>
    </row>
    <row r="43" spans="1:74" ht="18" customHeight="1">
      <c r="G43" s="1149"/>
      <c r="H43" s="1149"/>
      <c r="L43" s="371"/>
      <c r="P43" s="371"/>
      <c r="W43" s="371"/>
      <c r="AB43" s="371"/>
      <c r="AF43" s="371"/>
      <c r="AL43" s="371"/>
      <c r="AQ43" s="371"/>
      <c r="AV43" s="371"/>
      <c r="BB43" s="371"/>
      <c r="BH43" s="1149"/>
      <c r="BI43" s="1149"/>
      <c r="BP43" s="371"/>
    </row>
  </sheetData>
  <mergeCells count="7">
    <mergeCell ref="A1:O1"/>
    <mergeCell ref="P1:AD1"/>
    <mergeCell ref="AE1:AR1"/>
    <mergeCell ref="AS1:BF1"/>
    <mergeCell ref="BG1:BV1"/>
    <mergeCell ref="G43:H43"/>
    <mergeCell ref="BH43:BI43"/>
  </mergeCells>
  <printOptions horizontalCentered="1" verticalCentered="1"/>
  <pageMargins left="0.35433070866141736" right="0.55118110236220474" top="0.78740157480314965" bottom="0.39370078740157483" header="0" footer="0.31496062992125984"/>
  <pageSetup paperSize="9" scale="80" orientation="portrait" errors="blank" r:id="rId1"/>
  <headerFooter alignWithMargins="0"/>
  <colBreaks count="2" manualBreakCount="2">
    <brk id="15" max="39" man="1"/>
    <brk id="30" max="39" man="1"/>
  </colBreaks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887C4-A861-4F8C-B690-49B467A17B7C}">
  <sheetPr>
    <tabColor rgb="FF339933"/>
  </sheetPr>
  <dimension ref="A1:E41"/>
  <sheetViews>
    <sheetView rightToLeft="1" view="pageBreakPreview" zoomScale="98" zoomScaleNormal="100" zoomScaleSheetLayoutView="98" workbookViewId="0">
      <selection sqref="A1:XFD1048576"/>
    </sheetView>
  </sheetViews>
  <sheetFormatPr defaultColWidth="9.140625" defaultRowHeight="18" customHeight="1"/>
  <cols>
    <col min="1" max="1" width="23.140625" style="371" customWidth="1"/>
    <col min="2" max="2" width="16.42578125" style="404" customWidth="1"/>
    <col min="3" max="3" width="19.5703125" style="404" customWidth="1"/>
    <col min="4" max="4" width="0.140625" style="403" customWidth="1"/>
    <col min="5" max="5" width="20" style="403" customWidth="1"/>
    <col min="6" max="16384" width="9.140625" style="371"/>
  </cols>
  <sheetData>
    <row r="1" spans="1:5" ht="47.25" customHeight="1" thickBot="1">
      <c r="A1" s="1130" t="s">
        <v>980</v>
      </c>
      <c r="B1" s="1131"/>
      <c r="C1" s="1131"/>
      <c r="D1" s="1131"/>
      <c r="E1" s="1131"/>
    </row>
    <row r="2" spans="1:5" ht="45" customHeight="1">
      <c r="A2" s="497" t="s">
        <v>981</v>
      </c>
      <c r="B2" s="498" t="s">
        <v>982</v>
      </c>
      <c r="C2" s="498" t="s">
        <v>983</v>
      </c>
      <c r="D2" s="499" t="s">
        <v>984</v>
      </c>
      <c r="E2" s="499" t="s">
        <v>985</v>
      </c>
    </row>
    <row r="3" spans="1:5" ht="21" customHeight="1">
      <c r="A3" s="822">
        <v>1395</v>
      </c>
      <c r="B3" s="823">
        <v>53</v>
      </c>
      <c r="C3" s="823">
        <v>8398</v>
      </c>
      <c r="D3" s="500"/>
      <c r="E3" s="500">
        <v>9595</v>
      </c>
    </row>
    <row r="4" spans="1:5" ht="20.45" customHeight="1">
      <c r="A4" s="822">
        <v>1396</v>
      </c>
      <c r="B4" s="823">
        <v>49</v>
      </c>
      <c r="C4" s="823">
        <v>8790</v>
      </c>
      <c r="D4" s="500"/>
      <c r="E4" s="500">
        <v>10049</v>
      </c>
    </row>
    <row r="5" spans="1:5" ht="20.45" customHeight="1">
      <c r="A5" s="822">
        <v>1397</v>
      </c>
      <c r="B5" s="823">
        <v>50</v>
      </c>
      <c r="C5" s="823">
        <v>8479</v>
      </c>
      <c r="D5" s="500"/>
      <c r="E5" s="500">
        <v>8871</v>
      </c>
    </row>
    <row r="6" spans="1:5" ht="19.899999999999999" customHeight="1">
      <c r="A6" s="822">
        <v>1398</v>
      </c>
      <c r="B6" s="823">
        <v>50</v>
      </c>
      <c r="C6" s="823">
        <v>7576</v>
      </c>
      <c r="D6" s="500">
        <v>0</v>
      </c>
      <c r="E6" s="500">
        <v>7822</v>
      </c>
    </row>
    <row r="7" spans="1:5" ht="21.6" customHeight="1">
      <c r="A7" s="377">
        <v>1399</v>
      </c>
      <c r="B7" s="379">
        <v>47.49</v>
      </c>
      <c r="C7" s="379">
        <v>3944</v>
      </c>
      <c r="D7" s="379">
        <v>0</v>
      </c>
      <c r="E7" s="379">
        <v>4045</v>
      </c>
    </row>
    <row r="8" spans="1:5" ht="21.6" customHeight="1">
      <c r="A8" s="377">
        <v>1400</v>
      </c>
      <c r="B8" s="379">
        <v>50</v>
      </c>
      <c r="C8" s="379">
        <v>4985</v>
      </c>
      <c r="D8" s="379"/>
      <c r="E8" s="379">
        <v>5208</v>
      </c>
    </row>
    <row r="9" spans="1:5" ht="21.6" customHeight="1" thickBot="1">
      <c r="A9" s="501">
        <v>1401</v>
      </c>
      <c r="B9" s="502">
        <v>50</v>
      </c>
      <c r="C9" s="502">
        <v>6140</v>
      </c>
      <c r="D9" s="502"/>
      <c r="E9" s="502">
        <v>6772</v>
      </c>
    </row>
    <row r="10" spans="1:5" ht="21.6" customHeight="1" thickBot="1">
      <c r="A10" s="503" t="s">
        <v>986</v>
      </c>
      <c r="B10" s="504">
        <v>10</v>
      </c>
      <c r="C10" s="505">
        <v>688</v>
      </c>
      <c r="D10" s="506"/>
      <c r="E10" s="507">
        <v>759</v>
      </c>
    </row>
    <row r="11" spans="1:5" ht="19.899999999999999" customHeight="1" thickBot="1">
      <c r="A11" s="508" t="s">
        <v>987</v>
      </c>
      <c r="B11" s="509">
        <v>10</v>
      </c>
      <c r="C11" s="510">
        <v>1266</v>
      </c>
      <c r="D11" s="509"/>
      <c r="E11" s="511">
        <v>1638</v>
      </c>
    </row>
    <row r="12" spans="1:5" ht="19.899999999999999" customHeight="1" thickBot="1">
      <c r="A12" s="508" t="s">
        <v>988</v>
      </c>
      <c r="B12" s="509">
        <v>10</v>
      </c>
      <c r="C12" s="510">
        <v>1576</v>
      </c>
      <c r="D12" s="509"/>
      <c r="E12" s="511">
        <v>1710</v>
      </c>
    </row>
    <row r="13" spans="1:5" ht="19.899999999999999" customHeight="1" thickBot="1">
      <c r="A13" s="508" t="s">
        <v>989</v>
      </c>
      <c r="B13" s="509">
        <v>10</v>
      </c>
      <c r="C13" s="510">
        <v>1040</v>
      </c>
      <c r="D13" s="509"/>
      <c r="E13" s="511">
        <v>1095</v>
      </c>
    </row>
    <row r="14" spans="1:5" ht="19.899999999999999" customHeight="1" thickBot="1">
      <c r="A14" s="512" t="s">
        <v>990</v>
      </c>
      <c r="B14" s="513">
        <v>10</v>
      </c>
      <c r="C14" s="514">
        <v>1570</v>
      </c>
      <c r="D14" s="515"/>
      <c r="E14" s="516">
        <v>1570</v>
      </c>
    </row>
    <row r="15" spans="1:5" ht="18" customHeight="1">
      <c r="A15" s="517"/>
      <c r="B15" s="518"/>
      <c r="C15" s="518"/>
      <c r="D15" s="519"/>
      <c r="E15" s="519"/>
    </row>
    <row r="16" spans="1:5" ht="18" customHeight="1">
      <c r="A16" s="520"/>
      <c r="B16" s="518"/>
      <c r="C16" s="518"/>
      <c r="D16" s="519"/>
      <c r="E16" s="519"/>
    </row>
    <row r="17" spans="1:5" ht="18" customHeight="1">
      <c r="A17" s="520"/>
      <c r="B17" s="518"/>
      <c r="C17" s="518"/>
      <c r="D17" s="519"/>
      <c r="E17" s="519"/>
    </row>
    <row r="18" spans="1:5" ht="18" customHeight="1">
      <c r="A18" s="520"/>
      <c r="B18" s="518"/>
      <c r="C18" s="518"/>
      <c r="D18" s="519"/>
      <c r="E18" s="519"/>
    </row>
    <row r="19" spans="1:5" ht="18" customHeight="1">
      <c r="A19" s="520"/>
      <c r="B19" s="518"/>
      <c r="C19" s="518"/>
      <c r="D19" s="519"/>
      <c r="E19" s="519"/>
    </row>
    <row r="20" spans="1:5" ht="18" customHeight="1">
      <c r="A20" s="520"/>
      <c r="B20" s="518"/>
      <c r="C20" s="518"/>
      <c r="D20" s="519"/>
      <c r="E20" s="519"/>
    </row>
    <row r="21" spans="1:5" ht="18" customHeight="1">
      <c r="A21" s="520"/>
      <c r="B21" s="518"/>
      <c r="C21" s="518"/>
      <c r="D21" s="519"/>
      <c r="E21" s="519"/>
    </row>
    <row r="22" spans="1:5" ht="18" customHeight="1">
      <c r="A22" s="520"/>
      <c r="B22" s="518"/>
      <c r="C22" s="518"/>
      <c r="D22" s="519"/>
      <c r="E22" s="519"/>
    </row>
    <row r="23" spans="1:5" ht="18" customHeight="1">
      <c r="A23" s="520"/>
      <c r="B23" s="518"/>
      <c r="C23" s="518"/>
      <c r="D23" s="519"/>
      <c r="E23" s="519"/>
    </row>
    <row r="24" spans="1:5" ht="18" customHeight="1">
      <c r="A24" s="520"/>
      <c r="B24" s="518"/>
      <c r="C24" s="518"/>
      <c r="D24" s="519"/>
      <c r="E24" s="519"/>
    </row>
    <row r="25" spans="1:5" ht="18" customHeight="1">
      <c r="A25" s="520"/>
      <c r="B25" s="518"/>
      <c r="C25" s="518"/>
      <c r="D25" s="519"/>
      <c r="E25" s="519"/>
    </row>
    <row r="26" spans="1:5" ht="18" customHeight="1">
      <c r="A26" s="520"/>
      <c r="B26" s="518"/>
      <c r="C26" s="518"/>
      <c r="D26" s="519"/>
      <c r="E26" s="519"/>
    </row>
    <row r="27" spans="1:5" ht="18" customHeight="1">
      <c r="A27" s="520"/>
      <c r="B27" s="518"/>
      <c r="C27" s="518"/>
      <c r="D27" s="519"/>
      <c r="E27" s="519"/>
    </row>
    <row r="28" spans="1:5" ht="18" customHeight="1">
      <c r="A28" s="520"/>
      <c r="B28" s="518"/>
      <c r="C28" s="518"/>
      <c r="D28" s="519"/>
      <c r="E28" s="519"/>
    </row>
    <row r="29" spans="1:5" ht="18" customHeight="1">
      <c r="A29" s="520"/>
      <c r="B29" s="518"/>
      <c r="C29" s="518"/>
      <c r="D29" s="519"/>
      <c r="E29" s="519"/>
    </row>
    <row r="30" spans="1:5" ht="18" customHeight="1">
      <c r="A30" s="520"/>
      <c r="B30" s="518"/>
      <c r="C30" s="518"/>
      <c r="D30" s="519"/>
      <c r="E30" s="519"/>
    </row>
    <row r="31" spans="1:5" ht="18" customHeight="1">
      <c r="A31" s="521"/>
      <c r="B31" s="518"/>
      <c r="C31" s="518"/>
      <c r="D31" s="519"/>
      <c r="E31" s="519"/>
    </row>
    <row r="32" spans="1:5" ht="18" customHeight="1">
      <c r="A32" s="520"/>
      <c r="B32" s="518"/>
      <c r="C32" s="518"/>
      <c r="D32" s="519"/>
      <c r="E32" s="519"/>
    </row>
    <row r="33" spans="1:5" ht="18" customHeight="1">
      <c r="A33" s="520"/>
      <c r="B33" s="518"/>
      <c r="C33" s="518"/>
      <c r="D33" s="519"/>
      <c r="E33" s="519"/>
    </row>
    <row r="34" spans="1:5" ht="18" customHeight="1">
      <c r="A34" s="520"/>
      <c r="B34" s="518"/>
      <c r="C34" s="518"/>
      <c r="D34" s="519"/>
      <c r="E34" s="519"/>
    </row>
    <row r="35" spans="1:5" ht="18" customHeight="1">
      <c r="A35" s="520"/>
      <c r="B35" s="518"/>
      <c r="C35" s="518"/>
      <c r="D35" s="519"/>
      <c r="E35" s="519"/>
    </row>
    <row r="36" spans="1:5" ht="18" customHeight="1">
      <c r="A36" s="520"/>
      <c r="B36" s="518"/>
      <c r="C36" s="518"/>
      <c r="D36" s="519"/>
      <c r="E36" s="519"/>
    </row>
    <row r="37" spans="1:5" ht="18" customHeight="1">
      <c r="A37" s="520"/>
      <c r="B37" s="518"/>
      <c r="C37" s="518"/>
      <c r="D37" s="519"/>
      <c r="E37" s="519"/>
    </row>
    <row r="38" spans="1:5" ht="18" customHeight="1">
      <c r="A38" s="520"/>
      <c r="B38" s="518"/>
      <c r="C38" s="518"/>
      <c r="D38" s="519"/>
      <c r="E38" s="519"/>
    </row>
    <row r="39" spans="1:5" ht="18" customHeight="1">
      <c r="A39" s="520"/>
      <c r="B39" s="518"/>
      <c r="C39" s="518"/>
      <c r="D39" s="519"/>
      <c r="E39" s="519"/>
    </row>
    <row r="40" spans="1:5" ht="18" customHeight="1">
      <c r="A40" s="1150"/>
      <c r="B40" s="1150"/>
      <c r="C40" s="1150"/>
      <c r="D40" s="1150"/>
      <c r="E40" s="1150"/>
    </row>
    <row r="41" spans="1:5" ht="15" customHeight="1">
      <c r="A41" s="1150"/>
      <c r="B41" s="1150"/>
      <c r="C41" s="1150"/>
      <c r="D41" s="1150"/>
      <c r="E41" s="1150"/>
    </row>
  </sheetData>
  <mergeCells count="2">
    <mergeCell ref="A1:E1"/>
    <mergeCell ref="A40:E41"/>
  </mergeCells>
  <printOptions horizontalCentered="1"/>
  <pageMargins left="0.55118110236220474" right="0.55118110236220474" top="0.98425196850393704" bottom="0.78740157480314965" header="0.51181102362204722" footer="0.51181102362204722"/>
  <pageSetup paperSize="9" orientation="portrait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37B33-5C5D-417E-8FF9-9DFFF27484F2}">
  <sheetPr>
    <tabColor rgb="FF339933"/>
  </sheetPr>
  <dimension ref="A1:N44"/>
  <sheetViews>
    <sheetView rightToLeft="1" view="pageBreakPreview" zoomScaleNormal="100" zoomScaleSheetLayoutView="100" workbookViewId="0">
      <selection activeCell="C19" sqref="C19"/>
    </sheetView>
  </sheetViews>
  <sheetFormatPr defaultColWidth="9.140625" defaultRowHeight="18" customHeight="1"/>
  <cols>
    <col min="1" max="1" width="18.28515625" style="371" customWidth="1"/>
    <col min="2" max="2" width="10.140625" style="404" customWidth="1"/>
    <col min="3" max="3" width="11.28515625" style="495" customWidth="1"/>
    <col min="4" max="4" width="13.42578125" style="495" customWidth="1"/>
    <col min="5" max="5" width="14.85546875" style="495" customWidth="1"/>
    <col min="6" max="6" width="14.42578125" style="496" customWidth="1"/>
    <col min="7" max="7" width="13.42578125" style="386" customWidth="1"/>
    <col min="8" max="16384" width="9.140625" style="371"/>
  </cols>
  <sheetData>
    <row r="1" spans="1:14" ht="18.75" customHeight="1" thickBot="1">
      <c r="A1" s="1130" t="s">
        <v>991</v>
      </c>
      <c r="B1" s="1131"/>
      <c r="C1" s="1131"/>
      <c r="D1" s="1131"/>
      <c r="E1" s="1131"/>
      <c r="F1" s="1131"/>
      <c r="G1" s="1131"/>
    </row>
    <row r="2" spans="1:14" ht="38.25" customHeight="1">
      <c r="A2" s="372" t="s">
        <v>459</v>
      </c>
      <c r="B2" s="498" t="s">
        <v>982</v>
      </c>
      <c r="C2" s="522" t="s">
        <v>992</v>
      </c>
      <c r="D2" s="523" t="s">
        <v>993</v>
      </c>
      <c r="E2" s="523" t="s">
        <v>994</v>
      </c>
      <c r="F2" s="523" t="s">
        <v>995</v>
      </c>
      <c r="G2" s="498" t="s">
        <v>996</v>
      </c>
    </row>
    <row r="3" spans="1:14" ht="21" customHeight="1">
      <c r="A3" s="822">
        <v>1395</v>
      </c>
      <c r="B3" s="823">
        <v>8961.0699999999979</v>
      </c>
      <c r="C3" s="524">
        <v>76.040000000000006</v>
      </c>
      <c r="D3" s="524">
        <v>2.7</v>
      </c>
      <c r="E3" s="524">
        <v>7.9</v>
      </c>
      <c r="F3" s="524">
        <v>20.75</v>
      </c>
      <c r="G3" s="823">
        <v>101</v>
      </c>
    </row>
    <row r="4" spans="1:14" ht="21" customHeight="1">
      <c r="A4" s="822">
        <v>1396</v>
      </c>
      <c r="B4" s="823">
        <v>9115.0999999999985</v>
      </c>
      <c r="C4" s="524">
        <v>76.8</v>
      </c>
      <c r="D4" s="524">
        <v>2.8</v>
      </c>
      <c r="E4" s="524">
        <v>7.8</v>
      </c>
      <c r="F4" s="524">
        <v>19.899999999999999</v>
      </c>
      <c r="G4" s="823">
        <v>102</v>
      </c>
    </row>
    <row r="5" spans="1:14" ht="21" customHeight="1">
      <c r="A5" s="822">
        <v>1397</v>
      </c>
      <c r="B5" s="823">
        <v>9286.6399999999976</v>
      </c>
      <c r="C5" s="524">
        <v>76.7</v>
      </c>
      <c r="D5" s="524">
        <v>2.7</v>
      </c>
      <c r="E5" s="524">
        <v>8.11</v>
      </c>
      <c r="F5" s="524">
        <v>19.5</v>
      </c>
      <c r="G5" s="823">
        <v>104.4</v>
      </c>
    </row>
    <row r="6" spans="1:14" ht="21" customHeight="1">
      <c r="A6" s="822">
        <v>1398</v>
      </c>
      <c r="B6" s="823">
        <v>9291.1399999999976</v>
      </c>
      <c r="C6" s="524">
        <v>73.5</v>
      </c>
      <c r="D6" s="524">
        <v>2.8</v>
      </c>
      <c r="E6" s="524">
        <v>9.1999999999999993</v>
      </c>
      <c r="F6" s="524">
        <v>23.9</v>
      </c>
      <c r="G6" s="823">
        <v>97.1</v>
      </c>
    </row>
    <row r="7" spans="1:14" ht="21" customHeight="1">
      <c r="A7" s="377">
        <v>1399</v>
      </c>
      <c r="B7" s="379">
        <v>8952.1999999999971</v>
      </c>
      <c r="C7" s="525">
        <v>54.6</v>
      </c>
      <c r="D7" s="525">
        <v>2.9</v>
      </c>
      <c r="E7" s="525">
        <v>20.6</v>
      </c>
      <c r="F7" s="525">
        <v>57.2</v>
      </c>
      <c r="G7" s="379">
        <v>69.8</v>
      </c>
    </row>
    <row r="8" spans="1:14" ht="21" customHeight="1">
      <c r="A8" s="822">
        <v>1400</v>
      </c>
      <c r="B8" s="823">
        <v>8982</v>
      </c>
      <c r="C8" s="822">
        <v>68.5</v>
      </c>
      <c r="D8" s="823">
        <v>3</v>
      </c>
      <c r="E8" s="822">
        <v>18.7</v>
      </c>
      <c r="F8" s="823">
        <v>32.5</v>
      </c>
      <c r="G8" s="822">
        <v>84.9</v>
      </c>
    </row>
    <row r="9" spans="1:14" ht="21" customHeight="1" thickBot="1">
      <c r="A9" s="355">
        <v>1401</v>
      </c>
      <c r="B9" s="356">
        <v>9042</v>
      </c>
      <c r="C9" s="355">
        <v>72.58</v>
      </c>
      <c r="D9" s="356">
        <v>2.8</v>
      </c>
      <c r="E9" s="355">
        <v>10.199999999999999</v>
      </c>
      <c r="F9" s="356">
        <v>25.6</v>
      </c>
      <c r="G9" s="355">
        <v>93.6</v>
      </c>
    </row>
    <row r="10" spans="1:14" ht="21" customHeight="1" thickBot="1">
      <c r="A10" s="798" t="s">
        <v>259</v>
      </c>
      <c r="B10" s="526">
        <v>396.24</v>
      </c>
      <c r="C10" s="527">
        <v>75.97</v>
      </c>
      <c r="D10" s="528">
        <v>3.57</v>
      </c>
      <c r="E10" s="527">
        <v>18.64</v>
      </c>
      <c r="F10" s="528">
        <v>25.82</v>
      </c>
      <c r="G10" s="529">
        <v>81.489999999999995</v>
      </c>
    </row>
    <row r="11" spans="1:14" ht="21" customHeight="1" thickBot="1">
      <c r="A11" s="382" t="s">
        <v>260</v>
      </c>
      <c r="B11" s="530">
        <v>260</v>
      </c>
      <c r="C11" s="531">
        <v>81.709999999999994</v>
      </c>
      <c r="D11" s="532">
        <v>3.18</v>
      </c>
      <c r="E11" s="531">
        <v>9.34</v>
      </c>
      <c r="F11" s="532">
        <v>17.05</v>
      </c>
      <c r="G11" s="533">
        <v>93.92</v>
      </c>
    </row>
    <row r="12" spans="1:14" ht="21" customHeight="1" thickBot="1">
      <c r="A12" s="387" t="s">
        <v>13</v>
      </c>
      <c r="B12" s="530">
        <v>206</v>
      </c>
      <c r="C12" s="531">
        <v>70.78</v>
      </c>
      <c r="D12" s="532">
        <v>2.7</v>
      </c>
      <c r="E12" s="531">
        <v>5.68</v>
      </c>
      <c r="F12" s="532">
        <v>26.31</v>
      </c>
      <c r="G12" s="533">
        <v>97.27</v>
      </c>
    </row>
    <row r="13" spans="1:14" ht="21" customHeight="1" thickBot="1">
      <c r="A13" s="387" t="s">
        <v>14</v>
      </c>
      <c r="B13" s="530">
        <v>714.24</v>
      </c>
      <c r="C13" s="531">
        <v>81.98</v>
      </c>
      <c r="D13" s="532">
        <v>2.72</v>
      </c>
      <c r="E13" s="531">
        <v>12.17</v>
      </c>
      <c r="F13" s="532">
        <v>14.44</v>
      </c>
      <c r="G13" s="533">
        <v>109.28</v>
      </c>
    </row>
    <row r="14" spans="1:14" ht="21" customHeight="1" thickBot="1">
      <c r="A14" s="387" t="s">
        <v>33</v>
      </c>
      <c r="B14" s="534">
        <v>32</v>
      </c>
      <c r="C14" s="531">
        <v>63.24</v>
      </c>
      <c r="D14" s="532">
        <v>1.72</v>
      </c>
      <c r="E14" s="531">
        <v>0</v>
      </c>
      <c r="F14" s="532">
        <v>24.77</v>
      </c>
      <c r="G14" s="533">
        <v>129.93</v>
      </c>
    </row>
    <row r="15" spans="1:14" ht="21" customHeight="1" thickBot="1">
      <c r="A15" s="387" t="s">
        <v>15</v>
      </c>
      <c r="B15" s="530">
        <v>41</v>
      </c>
      <c r="C15" s="531">
        <v>39.049999999999997</v>
      </c>
      <c r="D15" s="532">
        <v>1.74</v>
      </c>
      <c r="E15" s="531">
        <v>0</v>
      </c>
      <c r="F15" s="532">
        <v>62.77</v>
      </c>
      <c r="G15" s="533">
        <v>41.71</v>
      </c>
      <c r="N15" s="386"/>
    </row>
    <row r="16" spans="1:14" ht="21" customHeight="1" thickBot="1">
      <c r="A16" s="387" t="s">
        <v>16</v>
      </c>
      <c r="B16" s="530">
        <v>260</v>
      </c>
      <c r="C16" s="531">
        <v>87.74</v>
      </c>
      <c r="D16" s="532">
        <v>2.64</v>
      </c>
      <c r="E16" s="531">
        <v>9.3800000000000008</v>
      </c>
      <c r="F16" s="532">
        <v>8.82</v>
      </c>
      <c r="G16" s="533">
        <v>121.65</v>
      </c>
    </row>
    <row r="17" spans="1:7" ht="21" customHeight="1" thickBot="1">
      <c r="A17" s="387" t="s">
        <v>469</v>
      </c>
      <c r="B17" s="530">
        <v>1477</v>
      </c>
      <c r="C17" s="531">
        <v>71.44</v>
      </c>
      <c r="D17" s="532">
        <v>3.6</v>
      </c>
      <c r="E17" s="531">
        <v>13.76</v>
      </c>
      <c r="F17" s="532">
        <v>34.869999999999997</v>
      </c>
      <c r="G17" s="533">
        <v>71.73</v>
      </c>
    </row>
    <row r="18" spans="1:7" ht="21" customHeight="1" thickBot="1">
      <c r="A18" s="391" t="s">
        <v>261</v>
      </c>
      <c r="B18" s="534">
        <v>149</v>
      </c>
      <c r="C18" s="531">
        <v>69.489999999999995</v>
      </c>
      <c r="D18" s="532">
        <v>2.69</v>
      </c>
      <c r="E18" s="531">
        <v>4</v>
      </c>
      <c r="F18" s="532">
        <v>28.44</v>
      </c>
      <c r="G18" s="533">
        <v>93.95</v>
      </c>
    </row>
    <row r="19" spans="1:7" ht="21" customHeight="1" thickBot="1">
      <c r="A19" s="387" t="s">
        <v>217</v>
      </c>
      <c r="B19" s="530">
        <v>104</v>
      </c>
      <c r="C19" s="531">
        <v>69.400000000000006</v>
      </c>
      <c r="D19" s="532">
        <v>2.37</v>
      </c>
      <c r="E19" s="531">
        <v>3.76</v>
      </c>
      <c r="F19" s="532">
        <v>24.42</v>
      </c>
      <c r="G19" s="533">
        <v>109.72</v>
      </c>
    </row>
    <row r="20" spans="1:7" ht="21" customHeight="1" thickBot="1">
      <c r="A20" s="387" t="s">
        <v>30</v>
      </c>
      <c r="B20" s="530">
        <v>462.99</v>
      </c>
      <c r="C20" s="531">
        <v>66.510000000000005</v>
      </c>
      <c r="D20" s="532">
        <v>2.44</v>
      </c>
      <c r="E20" s="531">
        <v>10.83</v>
      </c>
      <c r="F20" s="532">
        <v>29.56</v>
      </c>
      <c r="G20" s="533">
        <v>99.24</v>
      </c>
    </row>
    <row r="21" spans="1:7" ht="21" customHeight="1" thickBot="1">
      <c r="A21" s="387" t="s">
        <v>215</v>
      </c>
      <c r="B21" s="530">
        <v>35.99</v>
      </c>
      <c r="C21" s="531">
        <v>70.81</v>
      </c>
      <c r="D21" s="532">
        <v>2.0299999999999998</v>
      </c>
      <c r="E21" s="531">
        <v>0</v>
      </c>
      <c r="F21" s="532">
        <v>17.41</v>
      </c>
      <c r="G21" s="533">
        <v>146.81</v>
      </c>
    </row>
    <row r="22" spans="1:7" ht="19.5" customHeight="1" thickBot="1">
      <c r="A22" s="387" t="s">
        <v>17</v>
      </c>
      <c r="B22" s="534">
        <v>528.16</v>
      </c>
      <c r="C22" s="531">
        <v>58.73</v>
      </c>
      <c r="D22" s="532">
        <v>2.71</v>
      </c>
      <c r="E22" s="531">
        <v>6.91</v>
      </c>
      <c r="F22" s="532">
        <v>45.46</v>
      </c>
      <c r="G22" s="533">
        <v>79.42</v>
      </c>
    </row>
    <row r="23" spans="1:7" ht="21" customHeight="1" thickBot="1">
      <c r="A23" s="387" t="s">
        <v>18</v>
      </c>
      <c r="B23" s="530">
        <v>217.83</v>
      </c>
      <c r="C23" s="531">
        <v>66.569999999999993</v>
      </c>
      <c r="D23" s="532">
        <v>2.86</v>
      </c>
      <c r="E23" s="531">
        <v>4.95</v>
      </c>
      <c r="F23" s="532">
        <v>34.76</v>
      </c>
      <c r="G23" s="533">
        <v>84.24</v>
      </c>
    </row>
    <row r="24" spans="1:7" ht="17.25" customHeight="1" thickBot="1">
      <c r="A24" s="387" t="s">
        <v>19</v>
      </c>
      <c r="B24" s="530">
        <v>111.99</v>
      </c>
      <c r="C24" s="531">
        <v>65.05</v>
      </c>
      <c r="D24" s="532">
        <v>2.58</v>
      </c>
      <c r="E24" s="531">
        <v>4.37</v>
      </c>
      <c r="F24" s="532">
        <v>33.340000000000003</v>
      </c>
      <c r="G24" s="533">
        <v>91.79</v>
      </c>
    </row>
    <row r="25" spans="1:7" ht="21" customHeight="1" thickBot="1">
      <c r="A25" s="392" t="s">
        <v>262</v>
      </c>
      <c r="B25" s="530">
        <v>204.49</v>
      </c>
      <c r="C25" s="531">
        <v>72.72</v>
      </c>
      <c r="D25" s="532">
        <v>2.33</v>
      </c>
      <c r="E25" s="531">
        <v>7.46</v>
      </c>
      <c r="F25" s="532">
        <v>21.08</v>
      </c>
      <c r="G25" s="533">
        <v>113.27</v>
      </c>
    </row>
    <row r="26" spans="1:7" ht="21" customHeight="1" thickBot="1">
      <c r="A26" s="387" t="s">
        <v>20</v>
      </c>
      <c r="B26" s="534">
        <v>219.41</v>
      </c>
      <c r="C26" s="531">
        <v>77.45</v>
      </c>
      <c r="D26" s="532">
        <v>2.85</v>
      </c>
      <c r="E26" s="531">
        <v>14.16</v>
      </c>
      <c r="F26" s="532">
        <v>20.059999999999999</v>
      </c>
      <c r="G26" s="533">
        <v>98.43</v>
      </c>
    </row>
    <row r="27" spans="1:7" ht="21" customHeight="1" thickBot="1">
      <c r="A27" s="387" t="s">
        <v>21</v>
      </c>
      <c r="B27" s="530">
        <v>307.33</v>
      </c>
      <c r="C27" s="531">
        <v>69.63</v>
      </c>
      <c r="D27" s="532">
        <v>2.66</v>
      </c>
      <c r="E27" s="531">
        <v>14.07</v>
      </c>
      <c r="F27" s="532">
        <v>28.08</v>
      </c>
      <c r="G27" s="533">
        <v>94.79</v>
      </c>
    </row>
    <row r="28" spans="1:7" ht="18" customHeight="1" thickBot="1">
      <c r="A28" s="387" t="s">
        <v>22</v>
      </c>
      <c r="B28" s="530">
        <v>121.74</v>
      </c>
      <c r="C28" s="531">
        <v>74.25</v>
      </c>
      <c r="D28" s="532">
        <v>2.94</v>
      </c>
      <c r="E28" s="531">
        <v>16.600000000000001</v>
      </c>
      <c r="F28" s="532">
        <v>24.51</v>
      </c>
      <c r="G28" s="533">
        <v>91.99</v>
      </c>
    </row>
    <row r="29" spans="1:7" ht="21" customHeight="1" thickBot="1">
      <c r="A29" s="387" t="s">
        <v>741</v>
      </c>
      <c r="B29" s="530">
        <v>79.989999999999995</v>
      </c>
      <c r="C29" s="531">
        <v>34.159999999999997</v>
      </c>
      <c r="D29" s="532">
        <v>1.59</v>
      </c>
      <c r="E29" s="531">
        <v>0.16</v>
      </c>
      <c r="F29" s="532">
        <v>77.81</v>
      </c>
      <c r="G29" s="533">
        <v>74.12</v>
      </c>
    </row>
    <row r="30" spans="1:7" ht="21" customHeight="1" thickBot="1">
      <c r="A30" s="387" t="s">
        <v>220</v>
      </c>
      <c r="B30" s="534">
        <v>199</v>
      </c>
      <c r="C30" s="531">
        <v>69.040000000000006</v>
      </c>
      <c r="D30" s="532">
        <v>2.37</v>
      </c>
      <c r="E30" s="531">
        <v>1.86</v>
      </c>
      <c r="F30" s="532">
        <v>24.54</v>
      </c>
      <c r="G30" s="533">
        <v>110.47</v>
      </c>
    </row>
    <row r="31" spans="1:7" ht="21" customHeight="1" thickBot="1">
      <c r="A31" s="387" t="s">
        <v>221</v>
      </c>
      <c r="B31" s="530">
        <v>495.16</v>
      </c>
      <c r="C31" s="531">
        <v>75.680000000000007</v>
      </c>
      <c r="D31" s="532">
        <v>2.63</v>
      </c>
      <c r="E31" s="531">
        <v>12.79</v>
      </c>
      <c r="F31" s="532">
        <v>20.27</v>
      </c>
      <c r="G31" s="533">
        <v>105.08</v>
      </c>
    </row>
    <row r="32" spans="1:7" ht="18.75" customHeight="1" thickBot="1">
      <c r="A32" s="387" t="s">
        <v>222</v>
      </c>
      <c r="B32" s="530">
        <v>196.24</v>
      </c>
      <c r="C32" s="531">
        <v>70.78</v>
      </c>
      <c r="D32" s="532">
        <v>2.34</v>
      </c>
      <c r="E32" s="531">
        <v>4.21</v>
      </c>
      <c r="F32" s="532">
        <v>23.22</v>
      </c>
      <c r="G32" s="533">
        <v>110.09</v>
      </c>
    </row>
    <row r="33" spans="1:7" ht="21" customHeight="1" thickBot="1">
      <c r="A33" s="393" t="s">
        <v>979</v>
      </c>
      <c r="B33" s="530">
        <v>66</v>
      </c>
      <c r="C33" s="531">
        <v>61.54</v>
      </c>
      <c r="D33" s="532">
        <v>2.1</v>
      </c>
      <c r="E33" s="531">
        <v>2.12</v>
      </c>
      <c r="F33" s="532">
        <v>31.51</v>
      </c>
      <c r="G33" s="533">
        <v>106.89</v>
      </c>
    </row>
    <row r="34" spans="1:7" ht="21" customHeight="1" thickBot="1">
      <c r="A34" s="387" t="s">
        <v>132</v>
      </c>
      <c r="B34" s="534">
        <v>228.33</v>
      </c>
      <c r="C34" s="531">
        <v>96.78</v>
      </c>
      <c r="D34" s="532">
        <v>3.04</v>
      </c>
      <c r="E34" s="531">
        <v>18.649999999999999</v>
      </c>
      <c r="F34" s="532">
        <v>2.56</v>
      </c>
      <c r="G34" s="533">
        <v>109.65</v>
      </c>
    </row>
    <row r="35" spans="1:7" ht="20.25" customHeight="1" thickBot="1">
      <c r="A35" s="387" t="s">
        <v>23</v>
      </c>
      <c r="B35" s="530">
        <v>168.41</v>
      </c>
      <c r="C35" s="531">
        <v>79.78</v>
      </c>
      <c r="D35" s="532">
        <v>3.74</v>
      </c>
      <c r="E35" s="531">
        <v>17.399999999999999</v>
      </c>
      <c r="F35" s="532">
        <v>22.08</v>
      </c>
      <c r="G35" s="533">
        <v>80.17</v>
      </c>
    </row>
    <row r="36" spans="1:7" ht="18.75" customHeight="1" thickBot="1">
      <c r="A36" s="387" t="s">
        <v>24</v>
      </c>
      <c r="B36" s="530">
        <v>230.99</v>
      </c>
      <c r="C36" s="531">
        <v>64.069999999999993</v>
      </c>
      <c r="D36" s="532">
        <v>2.38</v>
      </c>
      <c r="E36" s="531">
        <v>6.53</v>
      </c>
      <c r="F36" s="532">
        <v>31.45</v>
      </c>
      <c r="G36" s="533">
        <v>100.05</v>
      </c>
    </row>
    <row r="37" spans="1:7" ht="21" customHeight="1" thickBot="1">
      <c r="A37" s="387" t="s">
        <v>25</v>
      </c>
      <c r="B37" s="530">
        <v>436.08</v>
      </c>
      <c r="C37" s="531">
        <v>74.31</v>
      </c>
      <c r="D37" s="532">
        <v>3.16</v>
      </c>
      <c r="E37" s="531">
        <v>11.42</v>
      </c>
      <c r="F37" s="532">
        <v>27.21</v>
      </c>
      <c r="G37" s="533">
        <v>82.69</v>
      </c>
    </row>
    <row r="38" spans="1:7" ht="21" customHeight="1" thickBot="1">
      <c r="A38" s="387" t="s">
        <v>224</v>
      </c>
      <c r="B38" s="534">
        <v>331.99</v>
      </c>
      <c r="C38" s="531">
        <v>69.28</v>
      </c>
      <c r="D38" s="532">
        <v>2.59</v>
      </c>
      <c r="E38" s="531">
        <v>7.22</v>
      </c>
      <c r="F38" s="532">
        <v>28.95</v>
      </c>
      <c r="G38" s="533">
        <v>92.92</v>
      </c>
    </row>
    <row r="39" spans="1:7" ht="19.5" customHeight="1" thickBot="1">
      <c r="A39" s="387" t="s">
        <v>26</v>
      </c>
      <c r="B39" s="530">
        <v>193</v>
      </c>
      <c r="C39" s="531">
        <v>76.86</v>
      </c>
      <c r="D39" s="532">
        <v>2.68</v>
      </c>
      <c r="E39" s="531">
        <v>8.6</v>
      </c>
      <c r="F39" s="532">
        <v>19.11</v>
      </c>
      <c r="G39" s="533">
        <v>106</v>
      </c>
    </row>
    <row r="40" spans="1:7" ht="21" customHeight="1" thickBot="1">
      <c r="A40" s="387" t="s">
        <v>27</v>
      </c>
      <c r="B40" s="530">
        <v>289.99</v>
      </c>
      <c r="C40" s="531">
        <v>68.680000000000007</v>
      </c>
      <c r="D40" s="532">
        <v>2.2599999999999998</v>
      </c>
      <c r="E40" s="531">
        <v>6.37</v>
      </c>
      <c r="F40" s="532">
        <v>24.05</v>
      </c>
      <c r="G40" s="533">
        <v>114.07</v>
      </c>
    </row>
    <row r="41" spans="1:7" ht="18" customHeight="1" thickBot="1">
      <c r="A41" s="387" t="s">
        <v>12</v>
      </c>
      <c r="B41" s="535">
        <v>276.91000000000003</v>
      </c>
      <c r="C41" s="536">
        <v>74.72</v>
      </c>
      <c r="D41" s="537">
        <v>3.01</v>
      </c>
      <c r="E41" s="536">
        <v>6.45</v>
      </c>
      <c r="F41" s="537">
        <v>24.45</v>
      </c>
      <c r="G41" s="538">
        <v>90.6</v>
      </c>
    </row>
    <row r="42" spans="1:7" ht="18" customHeight="1">
      <c r="B42" s="495"/>
    </row>
    <row r="44" spans="1:7" ht="18" customHeight="1">
      <c r="G44" s="539"/>
    </row>
  </sheetData>
  <mergeCells count="1">
    <mergeCell ref="A1:G1"/>
  </mergeCells>
  <printOptions horizontalCentered="1" verticalCentered="1"/>
  <pageMargins left="0.15748031496062992" right="0.55118110236220474" top="0.78740157480314965" bottom="0.39370078740157483" header="0" footer="0.31496062992125984"/>
  <pageSetup paperSize="9" scale="90" orientation="portrait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53416-0620-48E0-B7C9-8BD36BB9DF6E}">
  <sheetPr>
    <tabColor rgb="FF91DB91"/>
  </sheetPr>
  <dimension ref="A1:H77"/>
  <sheetViews>
    <sheetView rightToLeft="1" view="pageBreakPreview" topLeftCell="A22" zoomScaleNormal="100" zoomScaleSheetLayoutView="100" workbookViewId="0">
      <selection sqref="A1:XFD1048576"/>
    </sheetView>
  </sheetViews>
  <sheetFormatPr defaultColWidth="9.140625" defaultRowHeight="18.75"/>
  <cols>
    <col min="1" max="1" width="17.85546875" style="540" customWidth="1"/>
    <col min="2" max="2" width="27.7109375" style="540" customWidth="1"/>
    <col min="3" max="3" width="9.7109375" style="403" customWidth="1"/>
    <col min="4" max="4" width="10.7109375" style="574" customWidth="1"/>
    <col min="5" max="5" width="10.7109375" style="403" customWidth="1"/>
    <col min="6" max="6" width="11.5703125" style="574" customWidth="1"/>
    <col min="7" max="7" width="11.140625" style="574" customWidth="1"/>
    <col min="8" max="8" width="10.7109375" style="574" customWidth="1"/>
    <col min="9" max="9" width="2.7109375" style="540" customWidth="1"/>
    <col min="10" max="16384" width="9.140625" style="540"/>
  </cols>
  <sheetData>
    <row r="1" spans="1:8" ht="42" customHeight="1" thickBot="1">
      <c r="A1" s="1130" t="s">
        <v>997</v>
      </c>
      <c r="B1" s="1130"/>
      <c r="C1" s="1130"/>
      <c r="D1" s="1130"/>
      <c r="E1" s="1130"/>
      <c r="F1" s="1130"/>
      <c r="G1" s="1130"/>
      <c r="H1" s="1130"/>
    </row>
    <row r="2" spans="1:8" ht="54" customHeight="1">
      <c r="A2" s="541" t="s">
        <v>482</v>
      </c>
      <c r="B2" s="542" t="s">
        <v>998</v>
      </c>
      <c r="C2" s="543" t="s">
        <v>982</v>
      </c>
      <c r="D2" s="544" t="s">
        <v>992</v>
      </c>
      <c r="E2" s="544" t="s">
        <v>993</v>
      </c>
      <c r="F2" s="544" t="s">
        <v>994</v>
      </c>
      <c r="G2" s="544" t="s">
        <v>995</v>
      </c>
      <c r="H2" s="543" t="s">
        <v>996</v>
      </c>
    </row>
    <row r="3" spans="1:8" ht="24" customHeight="1" thickBot="1">
      <c r="A3" s="380" t="s">
        <v>487</v>
      </c>
      <c r="B3" s="380">
        <v>1401</v>
      </c>
      <c r="C3" s="545">
        <v>9091.7199999999975</v>
      </c>
      <c r="D3" s="546">
        <v>72.58</v>
      </c>
      <c r="E3" s="546">
        <v>2.8</v>
      </c>
      <c r="F3" s="546">
        <v>10.199999999999999</v>
      </c>
      <c r="G3" s="547">
        <v>25.6</v>
      </c>
      <c r="H3" s="547">
        <v>93.6</v>
      </c>
    </row>
    <row r="4" spans="1:8" ht="21" customHeight="1" thickBot="1">
      <c r="A4" s="1154" t="s">
        <v>999</v>
      </c>
      <c r="B4" s="548" t="s">
        <v>488</v>
      </c>
      <c r="C4" s="549">
        <v>100.99</v>
      </c>
      <c r="D4" s="550">
        <v>64.180000000000007</v>
      </c>
      <c r="E4" s="551">
        <v>2.46</v>
      </c>
      <c r="F4" s="550">
        <v>4.2300000000000004</v>
      </c>
      <c r="G4" s="551">
        <v>32.76</v>
      </c>
      <c r="H4" s="552">
        <v>95.76</v>
      </c>
    </row>
    <row r="5" spans="1:8" ht="21" customHeight="1" thickBot="1">
      <c r="A5" s="1151"/>
      <c r="B5" s="553" t="s">
        <v>489</v>
      </c>
      <c r="C5" s="554">
        <v>295.25</v>
      </c>
      <c r="D5" s="555">
        <v>80</v>
      </c>
      <c r="E5" s="556">
        <v>4.04</v>
      </c>
      <c r="F5" s="555">
        <v>24.79</v>
      </c>
      <c r="G5" s="556">
        <v>22.85</v>
      </c>
      <c r="H5" s="557">
        <v>76.61</v>
      </c>
    </row>
    <row r="6" spans="1:8" ht="21" customHeight="1" thickBot="1">
      <c r="A6" s="558" t="s">
        <v>260</v>
      </c>
      <c r="B6" s="553" t="s">
        <v>505</v>
      </c>
      <c r="C6" s="554">
        <v>259.75</v>
      </c>
      <c r="D6" s="555">
        <v>81.709999999999994</v>
      </c>
      <c r="E6" s="556">
        <v>3.18</v>
      </c>
      <c r="F6" s="555">
        <v>9.34</v>
      </c>
      <c r="G6" s="556">
        <v>17.05</v>
      </c>
      <c r="H6" s="557">
        <v>93.92</v>
      </c>
    </row>
    <row r="7" spans="1:8" ht="21" customHeight="1" thickBot="1">
      <c r="A7" s="1151" t="s">
        <v>13</v>
      </c>
      <c r="B7" s="553" t="s">
        <v>516</v>
      </c>
      <c r="C7" s="554">
        <v>46</v>
      </c>
      <c r="D7" s="555">
        <v>73.73</v>
      </c>
      <c r="E7" s="556">
        <v>2.4</v>
      </c>
      <c r="F7" s="555">
        <v>0.18</v>
      </c>
      <c r="G7" s="556">
        <v>19.89</v>
      </c>
      <c r="H7" s="557">
        <v>115.67</v>
      </c>
    </row>
    <row r="8" spans="1:8" ht="21" customHeight="1" thickBot="1">
      <c r="A8" s="1151"/>
      <c r="B8" s="553" t="s">
        <v>517</v>
      </c>
      <c r="C8" s="554">
        <v>160</v>
      </c>
      <c r="D8" s="555">
        <v>69.930000000000007</v>
      </c>
      <c r="E8" s="556">
        <v>2.81</v>
      </c>
      <c r="F8" s="555">
        <v>7.67</v>
      </c>
      <c r="G8" s="556">
        <v>28.63</v>
      </c>
      <c r="H8" s="557">
        <v>91.98</v>
      </c>
    </row>
    <row r="9" spans="1:8" ht="21" customHeight="1" thickBot="1">
      <c r="A9" s="1151" t="s">
        <v>0</v>
      </c>
      <c r="B9" s="553" t="s">
        <v>522</v>
      </c>
      <c r="C9" s="554">
        <v>111.5</v>
      </c>
      <c r="D9" s="555">
        <v>98.69</v>
      </c>
      <c r="E9" s="556">
        <v>2.5499999999999998</v>
      </c>
      <c r="F9" s="555">
        <v>9.43</v>
      </c>
      <c r="G9" s="556">
        <v>0.81</v>
      </c>
      <c r="H9" s="557">
        <v>140.72999999999999</v>
      </c>
    </row>
    <row r="10" spans="1:8" ht="21" customHeight="1" thickBot="1">
      <c r="A10" s="1155"/>
      <c r="B10" s="553" t="s">
        <v>523</v>
      </c>
      <c r="C10" s="554">
        <v>363.58</v>
      </c>
      <c r="D10" s="555">
        <v>78.37</v>
      </c>
      <c r="E10" s="556">
        <v>2.85</v>
      </c>
      <c r="F10" s="555">
        <v>10.98</v>
      </c>
      <c r="G10" s="556">
        <v>18.82</v>
      </c>
      <c r="H10" s="557">
        <v>100.68</v>
      </c>
    </row>
    <row r="11" spans="1:8" ht="21" customHeight="1" thickBot="1">
      <c r="A11" s="1151"/>
      <c r="B11" s="553" t="s">
        <v>524</v>
      </c>
      <c r="C11" s="554">
        <v>239.16</v>
      </c>
      <c r="D11" s="555">
        <v>79.69</v>
      </c>
      <c r="E11" s="556">
        <v>2.62</v>
      </c>
      <c r="F11" s="555">
        <v>15.52</v>
      </c>
      <c r="G11" s="556">
        <v>16.510000000000002</v>
      </c>
      <c r="H11" s="557">
        <v>107.69</v>
      </c>
    </row>
    <row r="12" spans="1:8" ht="21" customHeight="1" thickBot="1">
      <c r="A12" s="558" t="s">
        <v>33</v>
      </c>
      <c r="B12" s="553" t="s">
        <v>553</v>
      </c>
      <c r="C12" s="554">
        <v>32</v>
      </c>
      <c r="D12" s="555">
        <v>63.24</v>
      </c>
      <c r="E12" s="556">
        <v>1.72</v>
      </c>
      <c r="F12" s="555">
        <v>0</v>
      </c>
      <c r="G12" s="556">
        <v>24.77</v>
      </c>
      <c r="H12" s="557">
        <v>129.93</v>
      </c>
    </row>
    <row r="13" spans="1:8" ht="21" customHeight="1" thickBot="1">
      <c r="A13" s="558" t="s">
        <v>122</v>
      </c>
      <c r="B13" s="553" t="s">
        <v>560</v>
      </c>
      <c r="C13" s="554">
        <v>40.99</v>
      </c>
      <c r="D13" s="555">
        <v>39.049999999999997</v>
      </c>
      <c r="E13" s="556">
        <v>1.74</v>
      </c>
      <c r="F13" s="555">
        <v>0</v>
      </c>
      <c r="G13" s="556">
        <v>62.77</v>
      </c>
      <c r="H13" s="557">
        <v>41.71</v>
      </c>
    </row>
    <row r="14" spans="1:8" ht="21" customHeight="1" thickBot="1">
      <c r="A14" s="1151" t="s">
        <v>16</v>
      </c>
      <c r="B14" s="553" t="s">
        <v>564</v>
      </c>
      <c r="C14" s="554">
        <v>31.99</v>
      </c>
      <c r="D14" s="555">
        <v>59.26</v>
      </c>
      <c r="E14" s="556">
        <v>1.9</v>
      </c>
      <c r="F14" s="555">
        <v>3.04</v>
      </c>
      <c r="G14" s="556">
        <v>31.59</v>
      </c>
      <c r="H14" s="557">
        <v>112.97</v>
      </c>
    </row>
    <row r="15" spans="1:8" ht="21" customHeight="1" thickBot="1">
      <c r="A15" s="1151"/>
      <c r="B15" s="553" t="s">
        <v>565</v>
      </c>
      <c r="C15" s="554">
        <v>186</v>
      </c>
      <c r="D15" s="555">
        <v>98.73</v>
      </c>
      <c r="E15" s="556">
        <v>2.91</v>
      </c>
      <c r="F15" s="555">
        <v>12.3</v>
      </c>
      <c r="G15" s="556">
        <v>0.89</v>
      </c>
      <c r="H15" s="557">
        <v>124.08</v>
      </c>
    </row>
    <row r="16" spans="1:8" ht="21" customHeight="1" thickBot="1">
      <c r="A16" s="1151"/>
      <c r="B16" s="553" t="s">
        <v>566</v>
      </c>
      <c r="C16" s="554">
        <v>42</v>
      </c>
      <c r="D16" s="555">
        <v>60.8</v>
      </c>
      <c r="E16" s="556">
        <v>1.89</v>
      </c>
      <c r="F16" s="555">
        <v>0.4</v>
      </c>
      <c r="G16" s="556">
        <v>29.2</v>
      </c>
      <c r="H16" s="557">
        <v>117.57</v>
      </c>
    </row>
    <row r="17" spans="1:8" ht="21" customHeight="1" thickBot="1">
      <c r="A17" s="1151" t="s">
        <v>1000</v>
      </c>
      <c r="B17" s="553" t="s">
        <v>575</v>
      </c>
      <c r="C17" s="554">
        <v>39.99</v>
      </c>
      <c r="D17" s="555">
        <v>56.06</v>
      </c>
      <c r="E17" s="556">
        <v>2.2400000000000002</v>
      </c>
      <c r="F17" s="555">
        <v>0</v>
      </c>
      <c r="G17" s="556">
        <v>42.4</v>
      </c>
      <c r="H17" s="557">
        <v>90.79</v>
      </c>
    </row>
    <row r="18" spans="1:8" ht="21" customHeight="1" thickBot="1">
      <c r="A18" s="1151"/>
      <c r="B18" s="553" t="s">
        <v>577</v>
      </c>
      <c r="C18" s="554">
        <v>116.99</v>
      </c>
      <c r="D18" s="555">
        <v>71.680000000000007</v>
      </c>
      <c r="E18" s="556">
        <v>2.83</v>
      </c>
      <c r="F18" s="555">
        <v>8.69</v>
      </c>
      <c r="G18" s="556">
        <v>26.83</v>
      </c>
      <c r="H18" s="557">
        <v>92.46</v>
      </c>
    </row>
    <row r="19" spans="1:8" ht="21" customHeight="1" thickBot="1">
      <c r="A19" s="1151"/>
      <c r="B19" s="553" t="s">
        <v>576</v>
      </c>
      <c r="C19" s="554">
        <v>127.08</v>
      </c>
      <c r="D19" s="555">
        <v>72.16</v>
      </c>
      <c r="E19" s="556">
        <v>2.62</v>
      </c>
      <c r="F19" s="555">
        <v>12.66</v>
      </c>
      <c r="G19" s="556">
        <v>25.16</v>
      </c>
      <c r="H19" s="557">
        <v>96.92</v>
      </c>
    </row>
    <row r="20" spans="1:8" ht="21" customHeight="1" thickBot="1">
      <c r="A20" s="1151"/>
      <c r="B20" s="553" t="s">
        <v>578</v>
      </c>
      <c r="C20" s="554">
        <v>38.75</v>
      </c>
      <c r="D20" s="555">
        <v>72.989999999999995</v>
      </c>
      <c r="E20" s="556">
        <v>4.6900000000000004</v>
      </c>
      <c r="F20" s="555">
        <v>0.89</v>
      </c>
      <c r="G20" s="556">
        <v>41.81</v>
      </c>
      <c r="H20" s="557">
        <v>57.39</v>
      </c>
    </row>
    <row r="21" spans="1:8" ht="21" customHeight="1" thickBot="1">
      <c r="A21" s="1151"/>
      <c r="B21" s="553" t="s">
        <v>579</v>
      </c>
      <c r="C21" s="554">
        <v>137.16</v>
      </c>
      <c r="D21" s="555">
        <v>72.16</v>
      </c>
      <c r="E21" s="556">
        <v>3.71</v>
      </c>
      <c r="F21" s="555">
        <v>11.01</v>
      </c>
      <c r="G21" s="556">
        <v>34.08</v>
      </c>
      <c r="H21" s="557">
        <v>71.45</v>
      </c>
    </row>
    <row r="22" spans="1:8" ht="21" customHeight="1" thickBot="1">
      <c r="A22" s="1151"/>
      <c r="B22" s="553" t="s">
        <v>580</v>
      </c>
      <c r="C22" s="554">
        <v>98.99</v>
      </c>
      <c r="D22" s="555">
        <v>73.819999999999993</v>
      </c>
      <c r="E22" s="556">
        <v>2.42</v>
      </c>
      <c r="F22" s="555">
        <v>21</v>
      </c>
      <c r="G22" s="556">
        <v>21</v>
      </c>
      <c r="H22" s="557">
        <v>109.15</v>
      </c>
    </row>
    <row r="23" spans="1:8" ht="21" customHeight="1" thickBot="1">
      <c r="A23" s="1151"/>
      <c r="B23" s="553" t="s">
        <v>581</v>
      </c>
      <c r="C23" s="554">
        <v>395.08</v>
      </c>
      <c r="D23" s="555">
        <v>70.040000000000006</v>
      </c>
      <c r="E23" s="556">
        <v>4.54</v>
      </c>
      <c r="F23" s="555">
        <v>26.39</v>
      </c>
      <c r="G23" s="556">
        <v>48.25</v>
      </c>
      <c r="H23" s="557">
        <v>54.38</v>
      </c>
    </row>
    <row r="24" spans="1:8" ht="21" customHeight="1" thickBot="1">
      <c r="A24" s="1151"/>
      <c r="B24" s="553" t="s">
        <v>582</v>
      </c>
      <c r="C24" s="554">
        <v>239.08</v>
      </c>
      <c r="D24" s="555">
        <v>73.290000000000006</v>
      </c>
      <c r="E24" s="556">
        <v>5.63</v>
      </c>
      <c r="F24" s="555">
        <v>12.62</v>
      </c>
      <c r="G24" s="556">
        <v>48.3</v>
      </c>
      <c r="H24" s="557">
        <v>48.38</v>
      </c>
    </row>
    <row r="25" spans="1:8" ht="21" customHeight="1" thickBot="1">
      <c r="A25" s="1151"/>
      <c r="B25" s="553" t="s">
        <v>583</v>
      </c>
      <c r="C25" s="554">
        <v>87.91</v>
      </c>
      <c r="D25" s="555">
        <v>65.319999999999993</v>
      </c>
      <c r="E25" s="556">
        <v>2.0099999999999998</v>
      </c>
      <c r="F25" s="555">
        <v>0.19</v>
      </c>
      <c r="G25" s="556">
        <v>26.55</v>
      </c>
      <c r="H25" s="557">
        <v>114.49</v>
      </c>
    </row>
    <row r="26" spans="1:8" ht="21" customHeight="1" thickBot="1">
      <c r="A26" s="1151"/>
      <c r="B26" s="553" t="s">
        <v>584</v>
      </c>
      <c r="C26" s="554">
        <v>196.41</v>
      </c>
      <c r="D26" s="555">
        <v>75.260000000000005</v>
      </c>
      <c r="E26" s="556">
        <v>4.07</v>
      </c>
      <c r="F26" s="555">
        <v>11.83</v>
      </c>
      <c r="G26" s="556">
        <v>32.07</v>
      </c>
      <c r="H26" s="557">
        <v>67.55</v>
      </c>
    </row>
    <row r="27" spans="1:8" ht="21" customHeight="1" thickBot="1">
      <c r="A27" s="559" t="s">
        <v>470</v>
      </c>
      <c r="B27" s="553" t="s">
        <v>613</v>
      </c>
      <c r="C27" s="554">
        <v>148.99</v>
      </c>
      <c r="D27" s="555">
        <v>69.489999999999995</v>
      </c>
      <c r="E27" s="556">
        <v>2.69</v>
      </c>
      <c r="F27" s="555">
        <v>4</v>
      </c>
      <c r="G27" s="556">
        <v>28.44</v>
      </c>
      <c r="H27" s="557">
        <v>93.96</v>
      </c>
    </row>
    <row r="28" spans="1:8" ht="21" customHeight="1" thickBot="1">
      <c r="A28" s="558" t="s">
        <v>31</v>
      </c>
      <c r="B28" s="553" t="s">
        <v>619</v>
      </c>
      <c r="C28" s="554">
        <v>36</v>
      </c>
      <c r="D28" s="555">
        <v>70.81</v>
      </c>
      <c r="E28" s="556">
        <v>2.0299999999999998</v>
      </c>
      <c r="F28" s="555">
        <v>0</v>
      </c>
      <c r="G28" s="556">
        <v>17.41</v>
      </c>
      <c r="H28" s="557">
        <v>146.77000000000001</v>
      </c>
    </row>
    <row r="29" spans="1:8" ht="21" customHeight="1" thickBot="1">
      <c r="A29" s="1151" t="s">
        <v>30</v>
      </c>
      <c r="B29" s="553" t="s">
        <v>624</v>
      </c>
      <c r="C29" s="554">
        <v>169.99</v>
      </c>
      <c r="D29" s="555">
        <v>68.48</v>
      </c>
      <c r="E29" s="556">
        <v>2.57</v>
      </c>
      <c r="F29" s="555">
        <v>14.4</v>
      </c>
      <c r="G29" s="556">
        <v>28.04</v>
      </c>
      <c r="H29" s="557">
        <v>98.44</v>
      </c>
    </row>
    <row r="30" spans="1:8" ht="21" customHeight="1" thickBot="1">
      <c r="A30" s="1151"/>
      <c r="B30" s="553" t="s">
        <v>625</v>
      </c>
      <c r="C30" s="554">
        <v>112.99</v>
      </c>
      <c r="D30" s="555">
        <v>68.760000000000005</v>
      </c>
      <c r="E30" s="556">
        <v>2.12</v>
      </c>
      <c r="F30" s="555">
        <v>8.58</v>
      </c>
      <c r="G30" s="556">
        <v>23.68</v>
      </c>
      <c r="H30" s="557">
        <v>115.51</v>
      </c>
    </row>
    <row r="31" spans="1:8" ht="21" customHeight="1" thickBot="1">
      <c r="A31" s="1151"/>
      <c r="B31" s="553" t="s">
        <v>626</v>
      </c>
      <c r="C31" s="554">
        <v>179.99</v>
      </c>
      <c r="D31" s="555">
        <v>63.22</v>
      </c>
      <c r="E31" s="556">
        <v>2.58</v>
      </c>
      <c r="F31" s="555">
        <v>8.9700000000000006</v>
      </c>
      <c r="G31" s="556">
        <v>35.869999999999997</v>
      </c>
      <c r="H31" s="557">
        <v>89.79</v>
      </c>
    </row>
    <row r="32" spans="1:8" s="560" customFormat="1" ht="21" customHeight="1" thickBot="1">
      <c r="A32" s="558" t="s">
        <v>29</v>
      </c>
      <c r="B32" s="553" t="s">
        <v>645</v>
      </c>
      <c r="C32" s="554">
        <v>104</v>
      </c>
      <c r="D32" s="555">
        <v>69.400000000000006</v>
      </c>
      <c r="E32" s="556">
        <v>2.37</v>
      </c>
      <c r="F32" s="555">
        <v>3.76</v>
      </c>
      <c r="G32" s="556">
        <v>24.42</v>
      </c>
      <c r="H32" s="557">
        <v>109.72</v>
      </c>
    </row>
    <row r="33" spans="1:8" ht="21" customHeight="1" thickBot="1">
      <c r="A33" s="1151" t="s">
        <v>2</v>
      </c>
      <c r="B33" s="553" t="s">
        <v>649</v>
      </c>
      <c r="C33" s="554">
        <v>88.16</v>
      </c>
      <c r="D33" s="555">
        <v>71.3</v>
      </c>
      <c r="E33" s="556">
        <v>2.78</v>
      </c>
      <c r="F33" s="555">
        <v>12.2</v>
      </c>
      <c r="G33" s="556">
        <v>26.77</v>
      </c>
      <c r="H33" s="557">
        <v>93.88</v>
      </c>
    </row>
    <row r="34" spans="1:8" ht="21" customHeight="1" thickBot="1">
      <c r="A34" s="1151"/>
      <c r="B34" s="553" t="s">
        <v>650</v>
      </c>
      <c r="C34" s="554">
        <v>72</v>
      </c>
      <c r="D34" s="555">
        <v>71.83</v>
      </c>
      <c r="E34" s="556">
        <v>3.06</v>
      </c>
      <c r="F34" s="555">
        <v>8.7100000000000009</v>
      </c>
      <c r="G34" s="556">
        <v>28.67</v>
      </c>
      <c r="H34" s="557">
        <v>86.06</v>
      </c>
    </row>
    <row r="35" spans="1:8" ht="21" customHeight="1" thickBot="1">
      <c r="A35" s="1151"/>
      <c r="B35" s="553" t="s">
        <v>651</v>
      </c>
      <c r="C35" s="554">
        <v>30</v>
      </c>
      <c r="D35" s="555">
        <v>8.25</v>
      </c>
      <c r="E35" s="556">
        <v>1.88</v>
      </c>
      <c r="F35" s="555">
        <v>0</v>
      </c>
      <c r="G35" s="556">
        <v>448.98</v>
      </c>
      <c r="H35" s="557">
        <v>17.89</v>
      </c>
    </row>
    <row r="36" spans="1:8" ht="21" customHeight="1" thickBot="1">
      <c r="A36" s="1151"/>
      <c r="B36" s="553" t="s">
        <v>652</v>
      </c>
      <c r="C36" s="554">
        <v>31.99</v>
      </c>
      <c r="D36" s="555">
        <v>46.38</v>
      </c>
      <c r="E36" s="556">
        <v>1.67</v>
      </c>
      <c r="F36" s="555">
        <v>0</v>
      </c>
      <c r="G36" s="556">
        <v>45.84</v>
      </c>
      <c r="H36" s="557">
        <v>102.46</v>
      </c>
    </row>
    <row r="37" spans="1:8" ht="21" customHeight="1" thickBot="1">
      <c r="A37" s="1151"/>
      <c r="B37" s="553" t="s">
        <v>653</v>
      </c>
      <c r="C37" s="554">
        <v>176</v>
      </c>
      <c r="D37" s="555">
        <v>64.59</v>
      </c>
      <c r="E37" s="556">
        <v>2.93</v>
      </c>
      <c r="F37" s="555">
        <v>7.32</v>
      </c>
      <c r="G37" s="556">
        <v>38.340000000000003</v>
      </c>
      <c r="H37" s="557">
        <v>80.63</v>
      </c>
    </row>
    <row r="38" spans="1:8" s="560" customFormat="1" ht="21" customHeight="1" thickBot="1">
      <c r="A38" s="1151"/>
      <c r="B38" s="553" t="s">
        <v>654</v>
      </c>
      <c r="C38" s="554">
        <v>96</v>
      </c>
      <c r="D38" s="555">
        <v>60.77</v>
      </c>
      <c r="E38" s="556">
        <v>2.4900000000000002</v>
      </c>
      <c r="F38" s="555">
        <v>3.62</v>
      </c>
      <c r="G38" s="556">
        <v>38.54</v>
      </c>
      <c r="H38" s="557">
        <v>89.14</v>
      </c>
    </row>
    <row r="39" spans="1:8" ht="21" customHeight="1" thickBot="1">
      <c r="A39" s="1151"/>
      <c r="B39" s="553" t="s">
        <v>899</v>
      </c>
      <c r="C39" s="554">
        <v>33.99</v>
      </c>
      <c r="D39" s="555">
        <v>18.59</v>
      </c>
      <c r="E39" s="556">
        <v>2.62</v>
      </c>
      <c r="F39" s="555">
        <v>0</v>
      </c>
      <c r="G39" s="556">
        <v>265.83999999999997</v>
      </c>
      <c r="H39" s="557">
        <v>26.83</v>
      </c>
    </row>
    <row r="40" spans="1:8" ht="21" customHeight="1" thickBot="1">
      <c r="A40" s="1151" t="s">
        <v>3</v>
      </c>
      <c r="B40" s="553" t="s">
        <v>680</v>
      </c>
      <c r="C40" s="554">
        <v>143</v>
      </c>
      <c r="D40" s="555">
        <v>69.010000000000005</v>
      </c>
      <c r="E40" s="556">
        <v>2.72</v>
      </c>
      <c r="F40" s="555">
        <v>4.67</v>
      </c>
      <c r="G40" s="556">
        <v>29.74</v>
      </c>
      <c r="H40" s="557">
        <v>91.25</v>
      </c>
    </row>
    <row r="41" spans="1:8" ht="21" customHeight="1" thickBot="1">
      <c r="A41" s="1151"/>
      <c r="B41" s="553" t="s">
        <v>681</v>
      </c>
      <c r="C41" s="554">
        <v>74.83</v>
      </c>
      <c r="D41" s="555">
        <v>61.92</v>
      </c>
      <c r="E41" s="556">
        <v>3.2</v>
      </c>
      <c r="F41" s="555">
        <v>5.65</v>
      </c>
      <c r="G41" s="556">
        <v>47.13</v>
      </c>
      <c r="H41" s="557">
        <v>70.849999999999994</v>
      </c>
    </row>
    <row r="42" spans="1:8" ht="21" customHeight="1" thickBot="1">
      <c r="A42" s="558" t="s">
        <v>4</v>
      </c>
      <c r="B42" s="553" t="s">
        <v>687</v>
      </c>
      <c r="C42" s="554">
        <v>111.99</v>
      </c>
      <c r="D42" s="555">
        <v>65.05</v>
      </c>
      <c r="E42" s="556">
        <v>2.58</v>
      </c>
      <c r="F42" s="555">
        <v>4.37</v>
      </c>
      <c r="G42" s="556">
        <v>33.340000000000003</v>
      </c>
      <c r="H42" s="557">
        <v>91.79</v>
      </c>
    </row>
    <row r="43" spans="1:8" ht="21" customHeight="1" thickBot="1">
      <c r="A43" s="1153" t="s">
        <v>888</v>
      </c>
      <c r="B43" s="553" t="s">
        <v>696</v>
      </c>
      <c r="C43" s="554">
        <v>180.5</v>
      </c>
      <c r="D43" s="555">
        <v>73.87</v>
      </c>
      <c r="E43" s="556">
        <v>2.42</v>
      </c>
      <c r="F43" s="555">
        <v>8.67</v>
      </c>
      <c r="G43" s="556">
        <v>20.7</v>
      </c>
      <c r="H43" s="557">
        <v>110.49</v>
      </c>
    </row>
    <row r="44" spans="1:8" ht="21" customHeight="1" thickBot="1">
      <c r="A44" s="1153"/>
      <c r="B44" s="553" t="s">
        <v>697</v>
      </c>
      <c r="C44" s="554">
        <v>23.99</v>
      </c>
      <c r="D44" s="555">
        <v>64.09</v>
      </c>
      <c r="E44" s="556">
        <v>1.74</v>
      </c>
      <c r="F44" s="555">
        <v>0</v>
      </c>
      <c r="G44" s="556">
        <v>23.45</v>
      </c>
      <c r="H44" s="557">
        <v>134.13</v>
      </c>
    </row>
    <row r="45" spans="1:8" ht="21" customHeight="1" thickBot="1">
      <c r="A45" s="558" t="s">
        <v>20</v>
      </c>
      <c r="B45" s="553" t="s">
        <v>704</v>
      </c>
      <c r="C45" s="554">
        <v>219.41</v>
      </c>
      <c r="D45" s="555">
        <v>77.45</v>
      </c>
      <c r="E45" s="556">
        <v>2.85</v>
      </c>
      <c r="F45" s="555">
        <v>14.16</v>
      </c>
      <c r="G45" s="556">
        <v>20.059999999999999</v>
      </c>
      <c r="H45" s="557">
        <v>98.43</v>
      </c>
    </row>
    <row r="46" spans="1:8" ht="21" customHeight="1" thickBot="1">
      <c r="A46" s="558" t="s">
        <v>1001</v>
      </c>
      <c r="B46" s="553" t="s">
        <v>727</v>
      </c>
      <c r="C46" s="554">
        <v>91.99</v>
      </c>
      <c r="D46" s="555">
        <v>64.95</v>
      </c>
      <c r="E46" s="556">
        <v>2.2599999999999998</v>
      </c>
      <c r="F46" s="555">
        <v>13.18</v>
      </c>
      <c r="G46" s="556">
        <v>29.17</v>
      </c>
      <c r="H46" s="557">
        <v>105.5</v>
      </c>
    </row>
    <row r="47" spans="1:8" ht="21" customHeight="1" thickBot="1">
      <c r="A47" s="558" t="s">
        <v>128</v>
      </c>
      <c r="B47" s="553" t="s">
        <v>728</v>
      </c>
      <c r="C47" s="554">
        <v>215.33</v>
      </c>
      <c r="D47" s="555">
        <v>71.64</v>
      </c>
      <c r="E47" s="556">
        <v>2.87</v>
      </c>
      <c r="F47" s="555">
        <v>14.51</v>
      </c>
      <c r="G47" s="556">
        <v>27.53</v>
      </c>
      <c r="H47" s="557">
        <v>90.22</v>
      </c>
    </row>
    <row r="48" spans="1:8" ht="21" customHeight="1" thickBot="1">
      <c r="A48" s="558" t="s">
        <v>22</v>
      </c>
      <c r="B48" s="553" t="s">
        <v>737</v>
      </c>
      <c r="C48" s="554">
        <v>121.74</v>
      </c>
      <c r="D48" s="555">
        <v>74.25</v>
      </c>
      <c r="E48" s="556">
        <v>2.94</v>
      </c>
      <c r="F48" s="555">
        <v>16.600000000000001</v>
      </c>
      <c r="G48" s="556">
        <v>24.51</v>
      </c>
      <c r="H48" s="557">
        <v>91.99</v>
      </c>
    </row>
    <row r="49" spans="1:8" ht="21" customHeight="1" thickBot="1">
      <c r="A49" s="558" t="s">
        <v>472</v>
      </c>
      <c r="B49" s="553" t="s">
        <v>742</v>
      </c>
      <c r="C49" s="554">
        <v>80</v>
      </c>
      <c r="D49" s="555">
        <v>34.159999999999997</v>
      </c>
      <c r="E49" s="556">
        <v>1.59</v>
      </c>
      <c r="F49" s="555">
        <v>0.16</v>
      </c>
      <c r="G49" s="556">
        <v>77.81</v>
      </c>
      <c r="H49" s="557">
        <v>74.11</v>
      </c>
    </row>
    <row r="50" spans="1:8" ht="21" customHeight="1" thickBot="1">
      <c r="A50" s="1151" t="s">
        <v>1002</v>
      </c>
      <c r="B50" s="553" t="s">
        <v>746</v>
      </c>
      <c r="C50" s="554">
        <v>52</v>
      </c>
      <c r="D50" s="555">
        <v>64.099999999999994</v>
      </c>
      <c r="E50" s="556">
        <v>1.91</v>
      </c>
      <c r="F50" s="555">
        <v>0.46</v>
      </c>
      <c r="G50" s="556">
        <v>25.24</v>
      </c>
      <c r="H50" s="557">
        <v>124.51</v>
      </c>
    </row>
    <row r="51" spans="1:8" ht="21" customHeight="1" thickBot="1">
      <c r="A51" s="1151"/>
      <c r="B51" s="553" t="s">
        <v>747</v>
      </c>
      <c r="C51" s="554">
        <v>147</v>
      </c>
      <c r="D51" s="555">
        <v>70.78</v>
      </c>
      <c r="E51" s="556">
        <v>2.56</v>
      </c>
      <c r="F51" s="555">
        <v>2.4500000000000002</v>
      </c>
      <c r="G51" s="556">
        <v>24.25</v>
      </c>
      <c r="H51" s="557">
        <v>105.5</v>
      </c>
    </row>
    <row r="52" spans="1:8" ht="21" customHeight="1" thickBot="1">
      <c r="A52" s="1151" t="s">
        <v>1003</v>
      </c>
      <c r="B52" s="553" t="s">
        <v>755</v>
      </c>
      <c r="C52" s="554">
        <v>260</v>
      </c>
      <c r="D52" s="555">
        <v>73.63</v>
      </c>
      <c r="E52" s="556">
        <v>2.96</v>
      </c>
      <c r="F52" s="555">
        <v>18.32</v>
      </c>
      <c r="G52" s="556">
        <v>25.3</v>
      </c>
      <c r="H52" s="557">
        <v>91.28</v>
      </c>
    </row>
    <row r="53" spans="1:8" ht="21" customHeight="1" thickBot="1">
      <c r="A53" s="1151"/>
      <c r="B53" s="553" t="s">
        <v>756</v>
      </c>
      <c r="C53" s="554">
        <v>106</v>
      </c>
      <c r="D53" s="555">
        <v>84.79</v>
      </c>
      <c r="E53" s="556">
        <v>2.11</v>
      </c>
      <c r="F53" s="555">
        <v>6.4</v>
      </c>
      <c r="G53" s="556">
        <v>9.14</v>
      </c>
      <c r="H53" s="557">
        <v>145.71</v>
      </c>
    </row>
    <row r="54" spans="1:8" ht="21" customHeight="1" thickBot="1">
      <c r="A54" s="1151"/>
      <c r="B54" s="553" t="s">
        <v>757</v>
      </c>
      <c r="C54" s="554">
        <v>129.16</v>
      </c>
      <c r="D54" s="555">
        <v>72.34</v>
      </c>
      <c r="E54" s="556">
        <v>2.63</v>
      </c>
      <c r="F54" s="555">
        <v>10.26</v>
      </c>
      <c r="G54" s="556">
        <v>24.35</v>
      </c>
      <c r="H54" s="557">
        <v>99.51</v>
      </c>
    </row>
    <row r="55" spans="1:8" ht="21" customHeight="1" thickBot="1">
      <c r="A55" s="1151" t="s">
        <v>1004</v>
      </c>
      <c r="B55" s="553" t="s">
        <v>772</v>
      </c>
      <c r="C55" s="554">
        <v>86.24</v>
      </c>
      <c r="D55" s="555">
        <v>79.94</v>
      </c>
      <c r="E55" s="556">
        <v>2.46</v>
      </c>
      <c r="F55" s="555">
        <v>2.23</v>
      </c>
      <c r="G55" s="556">
        <v>14.65</v>
      </c>
      <c r="H55" s="557">
        <v>119.56</v>
      </c>
    </row>
    <row r="56" spans="1:8" ht="21" customHeight="1" thickBot="1">
      <c r="A56" s="1151"/>
      <c r="B56" s="553" t="s">
        <v>773</v>
      </c>
      <c r="C56" s="554">
        <v>109.99</v>
      </c>
      <c r="D56" s="555">
        <v>63.61</v>
      </c>
      <c r="E56" s="556">
        <v>2.2400000000000002</v>
      </c>
      <c r="F56" s="555">
        <v>6.02</v>
      </c>
      <c r="G56" s="556">
        <v>31.04</v>
      </c>
      <c r="H56" s="557">
        <v>102.68</v>
      </c>
    </row>
    <row r="57" spans="1:8" ht="21" customHeight="1" thickBot="1">
      <c r="A57" s="558" t="s">
        <v>889</v>
      </c>
      <c r="B57" s="561" t="s">
        <v>782</v>
      </c>
      <c r="C57" s="554">
        <v>66</v>
      </c>
      <c r="D57" s="555">
        <v>61.54</v>
      </c>
      <c r="E57" s="556">
        <v>2.1</v>
      </c>
      <c r="F57" s="555">
        <v>2.12</v>
      </c>
      <c r="G57" s="556">
        <v>31.51</v>
      </c>
      <c r="H57" s="557">
        <v>106.89</v>
      </c>
    </row>
    <row r="58" spans="1:8" ht="21" customHeight="1" thickBot="1">
      <c r="A58" s="1151" t="s">
        <v>7</v>
      </c>
      <c r="B58" s="553" t="s">
        <v>786</v>
      </c>
      <c r="C58" s="554">
        <v>101.33</v>
      </c>
      <c r="D58" s="555">
        <v>105.46</v>
      </c>
      <c r="E58" s="556">
        <v>3.49</v>
      </c>
      <c r="F58" s="555">
        <v>22.18</v>
      </c>
      <c r="G58" s="556">
        <v>-4.95</v>
      </c>
      <c r="H58" s="557">
        <v>96.51</v>
      </c>
    </row>
    <row r="59" spans="1:8" ht="21" customHeight="1" thickBot="1">
      <c r="A59" s="1152"/>
      <c r="B59" s="553" t="s">
        <v>787</v>
      </c>
      <c r="C59" s="554">
        <v>127</v>
      </c>
      <c r="D59" s="555">
        <v>89.86</v>
      </c>
      <c r="E59" s="556">
        <v>2.76</v>
      </c>
      <c r="F59" s="555">
        <v>16.38</v>
      </c>
      <c r="G59" s="556">
        <v>7.38</v>
      </c>
      <c r="H59" s="557">
        <v>120.13</v>
      </c>
    </row>
    <row r="60" spans="1:8" ht="21" customHeight="1" thickBot="1">
      <c r="A60" s="558" t="s">
        <v>1005</v>
      </c>
      <c r="B60" s="553" t="s">
        <v>797</v>
      </c>
      <c r="C60" s="554">
        <v>168.41</v>
      </c>
      <c r="D60" s="555">
        <v>79.78</v>
      </c>
      <c r="E60" s="556">
        <v>3.74</v>
      </c>
      <c r="F60" s="555">
        <v>17.399999999999999</v>
      </c>
      <c r="G60" s="556">
        <v>22.08</v>
      </c>
      <c r="H60" s="557">
        <v>80.17</v>
      </c>
    </row>
    <row r="61" spans="1:8" ht="21" customHeight="1" thickBot="1">
      <c r="A61" s="1151" t="s">
        <v>8</v>
      </c>
      <c r="B61" s="553" t="s">
        <v>812</v>
      </c>
      <c r="C61" s="554">
        <v>164.99</v>
      </c>
      <c r="D61" s="555">
        <v>63.83</v>
      </c>
      <c r="E61" s="556">
        <v>2.88</v>
      </c>
      <c r="F61" s="555">
        <v>10.48</v>
      </c>
      <c r="G61" s="556">
        <v>38.32</v>
      </c>
      <c r="H61" s="557">
        <v>82.68</v>
      </c>
    </row>
    <row r="62" spans="1:8" ht="21" customHeight="1" thickBot="1">
      <c r="A62" s="1151"/>
      <c r="B62" s="553" t="s">
        <v>814</v>
      </c>
      <c r="C62" s="554">
        <v>34</v>
      </c>
      <c r="D62" s="555">
        <v>64.31</v>
      </c>
      <c r="E62" s="556">
        <v>1.95</v>
      </c>
      <c r="F62" s="555">
        <v>1.69</v>
      </c>
      <c r="G62" s="556">
        <v>25.72</v>
      </c>
      <c r="H62" s="557">
        <v>121.5</v>
      </c>
    </row>
    <row r="63" spans="1:8" ht="21" customHeight="1" thickBot="1">
      <c r="A63" s="1151"/>
      <c r="B63" s="553" t="s">
        <v>813</v>
      </c>
      <c r="C63" s="554">
        <v>31.99</v>
      </c>
      <c r="D63" s="555">
        <v>65.06</v>
      </c>
      <c r="E63" s="556">
        <v>1.45</v>
      </c>
      <c r="F63" s="555">
        <v>0.18</v>
      </c>
      <c r="G63" s="556">
        <v>18.34</v>
      </c>
      <c r="H63" s="557">
        <v>166.89</v>
      </c>
    </row>
    <row r="64" spans="1:8" ht="21" customHeight="1" thickBot="1">
      <c r="A64" s="1151" t="s">
        <v>9</v>
      </c>
      <c r="B64" s="561" t="s">
        <v>824</v>
      </c>
      <c r="C64" s="554">
        <v>32</v>
      </c>
      <c r="D64" s="555">
        <v>66.17</v>
      </c>
      <c r="E64" s="556">
        <v>2.74</v>
      </c>
      <c r="F64" s="555">
        <v>17.239999999999998</v>
      </c>
      <c r="G64" s="556">
        <v>32.06</v>
      </c>
      <c r="H64" s="557">
        <v>92.4</v>
      </c>
    </row>
    <row r="65" spans="1:8" ht="21" customHeight="1" thickBot="1">
      <c r="A65" s="1151"/>
      <c r="B65" s="553" t="s">
        <v>825</v>
      </c>
      <c r="C65" s="554">
        <v>55.99</v>
      </c>
      <c r="D65" s="555">
        <v>50.86</v>
      </c>
      <c r="E65" s="556">
        <v>2.5499999999999998</v>
      </c>
      <c r="F65" s="555">
        <v>3.16</v>
      </c>
      <c r="G65" s="556">
        <v>54.42</v>
      </c>
      <c r="H65" s="557">
        <v>79.099999999999994</v>
      </c>
    </row>
    <row r="66" spans="1:8" ht="21" customHeight="1" thickBot="1">
      <c r="A66" s="1151"/>
      <c r="B66" s="553" t="s">
        <v>826</v>
      </c>
      <c r="C66" s="554">
        <v>51.75</v>
      </c>
      <c r="D66" s="555">
        <v>53.36</v>
      </c>
      <c r="E66" s="556">
        <v>2.68</v>
      </c>
      <c r="F66" s="555">
        <v>9.91</v>
      </c>
      <c r="G66" s="556">
        <v>56.69</v>
      </c>
      <c r="H66" s="557">
        <v>72.069999999999993</v>
      </c>
    </row>
    <row r="67" spans="1:8" ht="21" customHeight="1" thickBot="1">
      <c r="A67" s="1151"/>
      <c r="B67" s="553" t="s">
        <v>827</v>
      </c>
      <c r="C67" s="554">
        <v>39.33</v>
      </c>
      <c r="D67" s="555">
        <v>89.01</v>
      </c>
      <c r="E67" s="556">
        <v>2.91</v>
      </c>
      <c r="F67" s="555">
        <v>20.78</v>
      </c>
      <c r="G67" s="556">
        <v>8.84</v>
      </c>
      <c r="H67" s="557">
        <v>108.84</v>
      </c>
    </row>
    <row r="68" spans="1:8" ht="21" customHeight="1" thickBot="1">
      <c r="A68" s="1151"/>
      <c r="B68" s="553" t="s">
        <v>828</v>
      </c>
      <c r="C68" s="554">
        <v>257</v>
      </c>
      <c r="D68" s="555">
        <v>82.41</v>
      </c>
      <c r="E68" s="556">
        <v>3.49</v>
      </c>
      <c r="F68" s="555">
        <v>10.69</v>
      </c>
      <c r="G68" s="556">
        <v>19.16</v>
      </c>
      <c r="H68" s="557">
        <v>80.400000000000006</v>
      </c>
    </row>
    <row r="69" spans="1:8" ht="21" customHeight="1" thickBot="1">
      <c r="A69" s="1151" t="s">
        <v>224</v>
      </c>
      <c r="B69" s="553" t="s">
        <v>843</v>
      </c>
      <c r="C69" s="554">
        <v>154</v>
      </c>
      <c r="D69" s="555">
        <v>69.62</v>
      </c>
      <c r="E69" s="556">
        <v>2.52</v>
      </c>
      <c r="F69" s="555">
        <v>7.21</v>
      </c>
      <c r="G69" s="556">
        <v>28.43</v>
      </c>
      <c r="H69" s="557">
        <v>93.57</v>
      </c>
    </row>
    <row r="70" spans="1:8" ht="21" customHeight="1" thickBot="1">
      <c r="A70" s="1151"/>
      <c r="B70" s="553" t="s">
        <v>844</v>
      </c>
      <c r="C70" s="554">
        <v>122.99</v>
      </c>
      <c r="D70" s="555">
        <v>74.010000000000005</v>
      </c>
      <c r="E70" s="556">
        <v>2.79</v>
      </c>
      <c r="F70" s="555">
        <v>6.9</v>
      </c>
      <c r="G70" s="556">
        <v>24.48</v>
      </c>
      <c r="H70" s="557">
        <v>92.99</v>
      </c>
    </row>
    <row r="71" spans="1:8" ht="21" customHeight="1" thickBot="1">
      <c r="A71" s="1151"/>
      <c r="B71" s="553" t="s">
        <v>845</v>
      </c>
      <c r="C71" s="554">
        <v>55</v>
      </c>
      <c r="D71" s="555">
        <v>57.72</v>
      </c>
      <c r="E71" s="556">
        <v>2.34</v>
      </c>
      <c r="F71" s="555">
        <v>7.99</v>
      </c>
      <c r="G71" s="556">
        <v>40.72</v>
      </c>
      <c r="H71" s="557">
        <v>90.94</v>
      </c>
    </row>
    <row r="72" spans="1:8" ht="21" customHeight="1" thickBot="1">
      <c r="A72" s="558" t="s">
        <v>10</v>
      </c>
      <c r="B72" s="553" t="s">
        <v>855</v>
      </c>
      <c r="C72" s="554">
        <v>193</v>
      </c>
      <c r="D72" s="555">
        <v>76.86</v>
      </c>
      <c r="E72" s="556">
        <v>2.68</v>
      </c>
      <c r="F72" s="555">
        <v>8.6</v>
      </c>
      <c r="G72" s="556">
        <v>19.11</v>
      </c>
      <c r="H72" s="557">
        <v>106</v>
      </c>
    </row>
    <row r="73" spans="1:8" ht="21" customHeight="1" thickBot="1">
      <c r="A73" s="1151" t="s">
        <v>11</v>
      </c>
      <c r="B73" s="553" t="s">
        <v>864</v>
      </c>
      <c r="C73" s="554">
        <v>164</v>
      </c>
      <c r="D73" s="555">
        <v>60.2</v>
      </c>
      <c r="E73" s="556">
        <v>2.19</v>
      </c>
      <c r="F73" s="555">
        <v>3.56</v>
      </c>
      <c r="G73" s="556">
        <v>31.84</v>
      </c>
      <c r="H73" s="557">
        <v>109.5</v>
      </c>
    </row>
    <row r="74" spans="1:8" ht="21" customHeight="1" thickBot="1">
      <c r="A74" s="1151"/>
      <c r="B74" s="553" t="s">
        <v>865</v>
      </c>
      <c r="C74" s="554">
        <v>125.99</v>
      </c>
      <c r="D74" s="555">
        <v>79.709999999999994</v>
      </c>
      <c r="E74" s="556">
        <v>2.33</v>
      </c>
      <c r="F74" s="555">
        <v>9.7100000000000009</v>
      </c>
      <c r="G74" s="556">
        <v>14.8</v>
      </c>
      <c r="H74" s="557">
        <v>120.04</v>
      </c>
    </row>
    <row r="75" spans="1:8" ht="20.25" customHeight="1" thickBot="1">
      <c r="A75" s="562" t="s">
        <v>1006</v>
      </c>
      <c r="B75" s="563" t="s">
        <v>873</v>
      </c>
      <c r="C75" s="564">
        <v>276.91000000000003</v>
      </c>
      <c r="D75" s="565">
        <v>74.72</v>
      </c>
      <c r="E75" s="566">
        <v>3.01</v>
      </c>
      <c r="F75" s="565">
        <v>6.45</v>
      </c>
      <c r="G75" s="566">
        <v>24.45</v>
      </c>
      <c r="H75" s="567">
        <v>90.6</v>
      </c>
    </row>
    <row r="76" spans="1:8" ht="17.100000000000001" customHeight="1">
      <c r="A76" s="568"/>
      <c r="B76" s="568"/>
      <c r="C76" s="569"/>
      <c r="D76" s="570"/>
      <c r="E76" s="571"/>
      <c r="F76" s="540"/>
      <c r="G76" s="540"/>
      <c r="H76" s="540"/>
    </row>
    <row r="77" spans="1:8">
      <c r="A77" s="572"/>
      <c r="B77" s="572"/>
      <c r="C77" s="571"/>
      <c r="D77" s="572"/>
      <c r="E77" s="571"/>
      <c r="F77" s="572"/>
      <c r="G77" s="573"/>
      <c r="H77" s="572"/>
    </row>
  </sheetData>
  <mergeCells count="18">
    <mergeCell ref="A55:A56"/>
    <mergeCell ref="A58:A59"/>
    <mergeCell ref="A61:A63"/>
    <mergeCell ref="A64:A68"/>
    <mergeCell ref="A69:A71"/>
    <mergeCell ref="A73:A74"/>
    <mergeCell ref="A29:A31"/>
    <mergeCell ref="A33:A39"/>
    <mergeCell ref="A40:A41"/>
    <mergeCell ref="A43:A44"/>
    <mergeCell ref="A50:A51"/>
    <mergeCell ref="A52:A54"/>
    <mergeCell ref="A1:H1"/>
    <mergeCell ref="A4:A5"/>
    <mergeCell ref="A7:A8"/>
    <mergeCell ref="A9:A11"/>
    <mergeCell ref="A14:A16"/>
    <mergeCell ref="A17:A26"/>
  </mergeCells>
  <printOptions horizontalCentered="1"/>
  <pageMargins left="0.11811023622047245" right="0.31496062992125984" top="0.74803149606299213" bottom="0.55118110236220474" header="0.31496062992125984" footer="0.31496062992125984"/>
  <pageSetup paperSize="9" scale="75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63704-9E8E-4147-8DCB-298B6E96EC1A}">
  <sheetPr>
    <tabColor rgb="FF339933"/>
  </sheetPr>
  <dimension ref="A1:E42"/>
  <sheetViews>
    <sheetView rightToLeft="1" view="pageBreakPreview" zoomScaleNormal="100" zoomScaleSheetLayoutView="100" workbookViewId="0">
      <selection sqref="A1:XFD1048576"/>
    </sheetView>
  </sheetViews>
  <sheetFormatPr defaultColWidth="9.140625" defaultRowHeight="18" customHeight="1"/>
  <cols>
    <col min="1" max="1" width="17.7109375" style="575" customWidth="1"/>
    <col min="2" max="2" width="20" style="593" customWidth="1"/>
    <col min="3" max="5" width="16.85546875" style="593" customWidth="1"/>
    <col min="6" max="16384" width="9.140625" style="575"/>
  </cols>
  <sheetData>
    <row r="1" spans="1:5" ht="21.75" customHeight="1" thickBot="1">
      <c r="A1" s="1120" t="s">
        <v>1007</v>
      </c>
      <c r="B1" s="1156"/>
      <c r="C1" s="1156"/>
      <c r="D1" s="1156"/>
      <c r="E1" s="1156"/>
    </row>
    <row r="2" spans="1:5" ht="31.5" customHeight="1">
      <c r="A2" s="372" t="s">
        <v>459</v>
      </c>
      <c r="B2" s="405" t="s">
        <v>1008</v>
      </c>
      <c r="C2" s="405" t="s">
        <v>1009</v>
      </c>
      <c r="D2" s="405" t="s">
        <v>1010</v>
      </c>
      <c r="E2" s="405" t="s">
        <v>1011</v>
      </c>
    </row>
    <row r="3" spans="1:5" ht="21" customHeight="1">
      <c r="A3" s="822">
        <v>1395</v>
      </c>
      <c r="B3" s="823">
        <v>509440</v>
      </c>
      <c r="C3" s="823">
        <v>80482</v>
      </c>
      <c r="D3" s="823">
        <v>199244</v>
      </c>
      <c r="E3" s="823">
        <v>229714</v>
      </c>
    </row>
    <row r="4" spans="1:5" ht="21" customHeight="1">
      <c r="A4" s="822">
        <v>1396</v>
      </c>
      <c r="B4" s="823">
        <v>522590</v>
      </c>
      <c r="C4" s="823">
        <v>86792</v>
      </c>
      <c r="D4" s="823">
        <v>197396</v>
      </c>
      <c r="E4" s="823">
        <v>238402</v>
      </c>
    </row>
    <row r="5" spans="1:5" ht="21" customHeight="1">
      <c r="A5" s="822">
        <v>1397</v>
      </c>
      <c r="B5" s="823">
        <v>519823</v>
      </c>
      <c r="C5" s="823">
        <v>82866</v>
      </c>
      <c r="D5" s="823">
        <v>200319</v>
      </c>
      <c r="E5" s="823">
        <v>236638</v>
      </c>
    </row>
    <row r="6" spans="1:5" ht="21" customHeight="1">
      <c r="A6" s="822">
        <v>1398</v>
      </c>
      <c r="B6" s="823">
        <v>465992</v>
      </c>
      <c r="C6" s="823">
        <v>76764</v>
      </c>
      <c r="D6" s="823">
        <v>175332</v>
      </c>
      <c r="E6" s="823">
        <v>213896</v>
      </c>
    </row>
    <row r="7" spans="1:5" ht="21" customHeight="1">
      <c r="A7" s="822">
        <v>1399</v>
      </c>
      <c r="B7" s="823">
        <v>346424</v>
      </c>
      <c r="C7" s="823">
        <v>62636</v>
      </c>
      <c r="D7" s="823">
        <v>130003</v>
      </c>
      <c r="E7" s="823">
        <v>153785</v>
      </c>
    </row>
    <row r="8" spans="1:5" ht="21" customHeight="1">
      <c r="A8" s="822">
        <v>1400</v>
      </c>
      <c r="B8" s="823">
        <v>399406</v>
      </c>
      <c r="C8" s="823">
        <v>76241</v>
      </c>
      <c r="D8" s="823">
        <v>144678</v>
      </c>
      <c r="E8" s="823">
        <v>178487</v>
      </c>
    </row>
    <row r="9" spans="1:5" ht="21" customHeight="1" thickBot="1">
      <c r="A9" s="355">
        <v>1401</v>
      </c>
      <c r="B9" s="356">
        <v>469887</v>
      </c>
      <c r="C9" s="356">
        <v>91420</v>
      </c>
      <c r="D9" s="356">
        <v>156353</v>
      </c>
      <c r="E9" s="356">
        <v>222114</v>
      </c>
    </row>
    <row r="10" spans="1:5" ht="21" customHeight="1" thickBot="1">
      <c r="A10" s="503" t="s">
        <v>999</v>
      </c>
      <c r="B10" s="576">
        <v>16282</v>
      </c>
      <c r="C10" s="577">
        <v>4797</v>
      </c>
      <c r="D10" s="578">
        <v>5410</v>
      </c>
      <c r="E10" s="579">
        <v>6075</v>
      </c>
    </row>
    <row r="11" spans="1:5" ht="21" customHeight="1" thickBot="1">
      <c r="A11" s="508" t="s">
        <v>1012</v>
      </c>
      <c r="B11" s="580">
        <v>17306</v>
      </c>
      <c r="C11" s="581">
        <v>4362</v>
      </c>
      <c r="D11" s="582">
        <v>5747</v>
      </c>
      <c r="E11" s="583">
        <v>7197</v>
      </c>
    </row>
    <row r="12" spans="1:5" ht="21" customHeight="1" thickBot="1">
      <c r="A12" s="508" t="s">
        <v>1013</v>
      </c>
      <c r="B12" s="580">
        <v>8569</v>
      </c>
      <c r="C12" s="581">
        <v>1112</v>
      </c>
      <c r="D12" s="582">
        <v>3372</v>
      </c>
      <c r="E12" s="583">
        <v>4085</v>
      </c>
    </row>
    <row r="13" spans="1:5" ht="21" customHeight="1" thickBot="1">
      <c r="A13" s="508" t="s">
        <v>0</v>
      </c>
      <c r="B13" s="580">
        <v>48358</v>
      </c>
      <c r="C13" s="581">
        <v>10928</v>
      </c>
      <c r="D13" s="582">
        <v>14268</v>
      </c>
      <c r="E13" s="583">
        <v>23162</v>
      </c>
    </row>
    <row r="14" spans="1:5" ht="21" customHeight="1" thickBot="1">
      <c r="A14" s="508" t="s">
        <v>33</v>
      </c>
      <c r="B14" s="580">
        <v>4096</v>
      </c>
      <c r="C14" s="581">
        <v>299</v>
      </c>
      <c r="D14" s="582">
        <v>1944</v>
      </c>
      <c r="E14" s="583">
        <v>1853</v>
      </c>
    </row>
    <row r="15" spans="1:5" ht="21" customHeight="1" thickBot="1">
      <c r="A15" s="508" t="s">
        <v>1014</v>
      </c>
      <c r="B15" s="580">
        <v>2095</v>
      </c>
      <c r="C15" s="581">
        <v>274</v>
      </c>
      <c r="D15" s="582">
        <v>581</v>
      </c>
      <c r="E15" s="583">
        <v>1240</v>
      </c>
    </row>
    <row r="16" spans="1:5" ht="21" customHeight="1" thickBot="1">
      <c r="A16" s="508" t="s">
        <v>1</v>
      </c>
      <c r="B16" s="580">
        <v>13006</v>
      </c>
      <c r="C16" s="581">
        <v>2620</v>
      </c>
      <c r="D16" s="582">
        <v>5047</v>
      </c>
      <c r="E16" s="583">
        <v>5339</v>
      </c>
    </row>
    <row r="17" spans="1:5" ht="21" customHeight="1" thickBot="1">
      <c r="A17" s="508" t="s">
        <v>1000</v>
      </c>
      <c r="B17" s="580">
        <v>73698</v>
      </c>
      <c r="C17" s="581">
        <v>16260</v>
      </c>
      <c r="D17" s="582">
        <v>21073</v>
      </c>
      <c r="E17" s="583">
        <v>36365</v>
      </c>
    </row>
    <row r="18" spans="1:5" ht="21" customHeight="1" thickBot="1">
      <c r="A18" s="584" t="s">
        <v>470</v>
      </c>
      <c r="B18" s="580">
        <v>10225</v>
      </c>
      <c r="C18" s="581">
        <v>2658</v>
      </c>
      <c r="D18" s="582">
        <v>1782</v>
      </c>
      <c r="E18" s="583">
        <v>5785</v>
      </c>
    </row>
    <row r="19" spans="1:5" ht="21" customHeight="1" thickBot="1">
      <c r="A19" s="508" t="s">
        <v>31</v>
      </c>
      <c r="B19" s="580">
        <v>3197</v>
      </c>
      <c r="C19" s="581">
        <v>448</v>
      </c>
      <c r="D19" s="582">
        <v>1137</v>
      </c>
      <c r="E19" s="583">
        <v>1612</v>
      </c>
    </row>
    <row r="20" spans="1:5" ht="21" customHeight="1" thickBot="1">
      <c r="A20" s="508" t="s">
        <v>30</v>
      </c>
      <c r="B20" s="580">
        <v>25381</v>
      </c>
      <c r="C20" s="581">
        <v>4826</v>
      </c>
      <c r="D20" s="582">
        <v>9993</v>
      </c>
      <c r="E20" s="583">
        <v>10562</v>
      </c>
    </row>
    <row r="21" spans="1:5" ht="21" customHeight="1" thickBot="1">
      <c r="A21" s="508" t="s">
        <v>29</v>
      </c>
      <c r="B21" s="580">
        <v>5818</v>
      </c>
      <c r="C21" s="581">
        <v>512</v>
      </c>
      <c r="D21" s="582">
        <v>2222</v>
      </c>
      <c r="E21" s="583">
        <v>3084</v>
      </c>
    </row>
    <row r="22" spans="1:5" ht="21" customHeight="1" thickBot="1">
      <c r="A22" s="508" t="s">
        <v>2</v>
      </c>
      <c r="B22" s="580">
        <v>16681</v>
      </c>
      <c r="C22" s="581">
        <v>3856</v>
      </c>
      <c r="D22" s="582">
        <v>6838</v>
      </c>
      <c r="E22" s="583">
        <v>5987</v>
      </c>
    </row>
    <row r="23" spans="1:5" ht="21" customHeight="1" thickBot="1">
      <c r="A23" s="508" t="s">
        <v>3</v>
      </c>
      <c r="B23" s="580">
        <v>9278</v>
      </c>
      <c r="C23" s="581">
        <v>1954</v>
      </c>
      <c r="D23" s="582">
        <v>2611</v>
      </c>
      <c r="E23" s="583">
        <v>4713</v>
      </c>
    </row>
    <row r="24" spans="1:5" ht="21" customHeight="1" thickBot="1">
      <c r="A24" s="508" t="s">
        <v>4</v>
      </c>
      <c r="B24" s="580">
        <v>5474</v>
      </c>
      <c r="C24" s="581">
        <v>872</v>
      </c>
      <c r="D24" s="582">
        <v>2213</v>
      </c>
      <c r="E24" s="583">
        <v>2389</v>
      </c>
    </row>
    <row r="25" spans="1:5" ht="21" customHeight="1" thickBot="1">
      <c r="A25" s="585" t="s">
        <v>888</v>
      </c>
      <c r="B25" s="580">
        <v>10718</v>
      </c>
      <c r="C25" s="581">
        <v>1111</v>
      </c>
      <c r="D25" s="582">
        <v>4682</v>
      </c>
      <c r="E25" s="583">
        <v>4925</v>
      </c>
    </row>
    <row r="26" spans="1:5" ht="21" customHeight="1" thickBot="1">
      <c r="A26" s="508" t="s">
        <v>5</v>
      </c>
      <c r="B26" s="580">
        <v>11226</v>
      </c>
      <c r="C26" s="581">
        <v>2802</v>
      </c>
      <c r="D26" s="582">
        <v>3597</v>
      </c>
      <c r="E26" s="583">
        <v>4827</v>
      </c>
    </row>
    <row r="27" spans="1:5" ht="21" customHeight="1" thickBot="1">
      <c r="A27" s="508" t="s">
        <v>1001</v>
      </c>
      <c r="B27" s="580">
        <v>16790</v>
      </c>
      <c r="C27" s="581">
        <v>2243</v>
      </c>
      <c r="D27" s="582">
        <v>5072</v>
      </c>
      <c r="E27" s="583">
        <v>9475</v>
      </c>
    </row>
    <row r="28" spans="1:5" ht="21" customHeight="1" thickBot="1">
      <c r="A28" s="508" t="s">
        <v>6</v>
      </c>
      <c r="B28" s="580">
        <v>7351</v>
      </c>
      <c r="C28" s="581">
        <v>1640</v>
      </c>
      <c r="D28" s="582">
        <v>2542</v>
      </c>
      <c r="E28" s="583">
        <v>3169</v>
      </c>
    </row>
    <row r="29" spans="1:5" ht="21" customHeight="1" thickBot="1">
      <c r="A29" s="508" t="s">
        <v>472</v>
      </c>
      <c r="B29" s="580">
        <v>2624</v>
      </c>
      <c r="C29" s="581">
        <v>162</v>
      </c>
      <c r="D29" s="582">
        <v>1314</v>
      </c>
      <c r="E29" s="583">
        <v>1148</v>
      </c>
    </row>
    <row r="30" spans="1:5" ht="21" customHeight="1" thickBot="1">
      <c r="A30" s="508" t="s">
        <v>1002</v>
      </c>
      <c r="B30" s="580">
        <v>9804</v>
      </c>
      <c r="C30" s="581">
        <v>2038</v>
      </c>
      <c r="D30" s="582">
        <v>5218</v>
      </c>
      <c r="E30" s="583">
        <v>2548</v>
      </c>
    </row>
    <row r="31" spans="1:5" ht="21" customHeight="1" thickBot="1">
      <c r="A31" s="508" t="s">
        <v>1003</v>
      </c>
      <c r="B31" s="580">
        <v>23099</v>
      </c>
      <c r="C31" s="581">
        <v>3003</v>
      </c>
      <c r="D31" s="582">
        <v>7107</v>
      </c>
      <c r="E31" s="583">
        <v>12989</v>
      </c>
    </row>
    <row r="32" spans="1:5" ht="21" customHeight="1" thickBot="1">
      <c r="A32" s="508" t="s">
        <v>222</v>
      </c>
      <c r="B32" s="580">
        <v>11840</v>
      </c>
      <c r="C32" s="581">
        <v>1578</v>
      </c>
      <c r="D32" s="582">
        <v>4967</v>
      </c>
      <c r="E32" s="583">
        <v>5295</v>
      </c>
    </row>
    <row r="33" spans="1:5" ht="21" customHeight="1" thickBot="1">
      <c r="A33" s="586" t="s">
        <v>889</v>
      </c>
      <c r="B33" s="580">
        <v>4736</v>
      </c>
      <c r="C33" s="581">
        <v>1173</v>
      </c>
      <c r="D33" s="582">
        <v>1602</v>
      </c>
      <c r="E33" s="583">
        <v>1961</v>
      </c>
    </row>
    <row r="34" spans="1:5" ht="21" customHeight="1" thickBot="1">
      <c r="A34" s="508" t="s">
        <v>7</v>
      </c>
      <c r="B34" s="580">
        <v>12030</v>
      </c>
      <c r="C34" s="581">
        <v>2346</v>
      </c>
      <c r="D34" s="582">
        <v>3204</v>
      </c>
      <c r="E34" s="583">
        <v>6480</v>
      </c>
    </row>
    <row r="35" spans="1:5" ht="21" customHeight="1" thickBot="1">
      <c r="A35" s="508" t="s">
        <v>1005</v>
      </c>
      <c r="B35" s="580">
        <v>7504</v>
      </c>
      <c r="C35" s="581">
        <v>1706</v>
      </c>
      <c r="D35" s="582">
        <v>2582</v>
      </c>
      <c r="E35" s="583">
        <v>3216</v>
      </c>
    </row>
    <row r="36" spans="1:5" ht="21" customHeight="1" thickBot="1">
      <c r="A36" s="508" t="s">
        <v>8</v>
      </c>
      <c r="B36" s="580">
        <v>17036</v>
      </c>
      <c r="C36" s="581">
        <v>2832</v>
      </c>
      <c r="D36" s="582">
        <v>5572</v>
      </c>
      <c r="E36" s="583">
        <v>8632</v>
      </c>
    </row>
    <row r="37" spans="1:5" ht="21" customHeight="1" thickBot="1">
      <c r="A37" s="508" t="s">
        <v>9</v>
      </c>
      <c r="B37" s="580">
        <v>16527</v>
      </c>
      <c r="C37" s="581">
        <v>3314</v>
      </c>
      <c r="D37" s="582">
        <v>4709</v>
      </c>
      <c r="E37" s="583">
        <v>8504</v>
      </c>
    </row>
    <row r="38" spans="1:5" ht="21" customHeight="1" thickBot="1">
      <c r="A38" s="508" t="s">
        <v>1015</v>
      </c>
      <c r="B38" s="580">
        <v>15248</v>
      </c>
      <c r="C38" s="581">
        <v>2436</v>
      </c>
      <c r="D38" s="582">
        <v>4387</v>
      </c>
      <c r="E38" s="583">
        <v>8425</v>
      </c>
    </row>
    <row r="39" spans="1:5" ht="21" customHeight="1" thickBot="1">
      <c r="A39" s="508" t="s">
        <v>10</v>
      </c>
      <c r="B39" s="580">
        <v>9362</v>
      </c>
      <c r="C39" s="581">
        <v>1601</v>
      </c>
      <c r="D39" s="582">
        <v>3129</v>
      </c>
      <c r="E39" s="583">
        <v>4632</v>
      </c>
    </row>
    <row r="40" spans="1:5" ht="21" customHeight="1" thickBot="1">
      <c r="A40" s="508" t="s">
        <v>11</v>
      </c>
      <c r="B40" s="580">
        <v>19013</v>
      </c>
      <c r="C40" s="581">
        <v>2844</v>
      </c>
      <c r="D40" s="582">
        <v>7357</v>
      </c>
      <c r="E40" s="583">
        <v>8812</v>
      </c>
    </row>
    <row r="41" spans="1:5" ht="21" customHeight="1" thickBot="1">
      <c r="A41" s="512" t="s">
        <v>12</v>
      </c>
      <c r="B41" s="587">
        <v>15515</v>
      </c>
      <c r="C41" s="588">
        <v>2813</v>
      </c>
      <c r="D41" s="589">
        <v>5074</v>
      </c>
      <c r="E41" s="590">
        <v>7628</v>
      </c>
    </row>
    <row r="42" spans="1:5" ht="18" customHeight="1">
      <c r="A42" s="591"/>
      <c r="B42" s="592"/>
      <c r="C42" s="591"/>
      <c r="D42" s="591"/>
      <c r="E42" s="591"/>
    </row>
  </sheetData>
  <mergeCells count="1">
    <mergeCell ref="A1:E1"/>
  </mergeCells>
  <printOptions horizontalCentered="1"/>
  <pageMargins left="0.31496062992125984" right="0.31496062992125984" top="0.55118110236220474" bottom="0.39370078740157483" header="0.31496062992125984" footer="0.31496062992125984"/>
  <pageSetup paperSize="9" scale="90" orientation="portrait" r:id="rId1"/>
  <headerFooter alignWithMargins="0">
    <oddFooter>&amp;C&amp;"Nazanin,Bold"&amp;12</oddFoot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65159-5C37-4837-A499-1D4AE56C89FF}">
  <sheetPr>
    <tabColor rgb="FF91DB91"/>
  </sheetPr>
  <dimension ref="A1:H79"/>
  <sheetViews>
    <sheetView rightToLeft="1" view="pageBreakPreview" topLeftCell="A22" zoomScaleNormal="100" zoomScaleSheetLayoutView="100" workbookViewId="0">
      <selection sqref="A1:XFD1048576"/>
    </sheetView>
  </sheetViews>
  <sheetFormatPr defaultRowHeight="12.75"/>
  <cols>
    <col min="1" max="1" width="18.140625" style="349" customWidth="1"/>
    <col min="2" max="2" width="31.7109375" style="349" customWidth="1"/>
    <col min="3" max="6" width="14.7109375" style="349" customWidth="1"/>
    <col min="7" max="16384" width="9.140625" style="349"/>
  </cols>
  <sheetData>
    <row r="1" spans="1:6" ht="35.25" customHeight="1" thickBot="1">
      <c r="A1" s="1142" t="s">
        <v>1016</v>
      </c>
      <c r="B1" s="1143"/>
      <c r="C1" s="1143"/>
      <c r="D1" s="1143"/>
      <c r="E1" s="1143"/>
      <c r="F1" s="1143"/>
    </row>
    <row r="2" spans="1:6" ht="50.25" customHeight="1">
      <c r="A2" s="541" t="s">
        <v>482</v>
      </c>
      <c r="B2" s="594" t="s">
        <v>1017</v>
      </c>
      <c r="C2" s="406" t="s">
        <v>1008</v>
      </c>
      <c r="D2" s="595" t="s">
        <v>1009</v>
      </c>
      <c r="E2" s="595" t="s">
        <v>1010</v>
      </c>
      <c r="F2" s="595" t="s">
        <v>1011</v>
      </c>
    </row>
    <row r="3" spans="1:6" ht="24" customHeight="1" thickBot="1">
      <c r="A3" s="380" t="s">
        <v>487</v>
      </c>
      <c r="B3" s="380">
        <v>1401</v>
      </c>
      <c r="C3" s="380">
        <v>469887</v>
      </c>
      <c r="D3" s="380">
        <v>91420</v>
      </c>
      <c r="E3" s="380">
        <v>156353</v>
      </c>
      <c r="F3" s="380">
        <v>222114</v>
      </c>
    </row>
    <row r="4" spans="1:6" ht="18.75" customHeight="1" thickBot="1">
      <c r="A4" s="1159" t="s">
        <v>999</v>
      </c>
      <c r="B4" s="548" t="s">
        <v>488</v>
      </c>
      <c r="C4" s="596">
        <v>5182</v>
      </c>
      <c r="D4" s="597">
        <v>444</v>
      </c>
      <c r="E4" s="598">
        <v>2499</v>
      </c>
      <c r="F4" s="599">
        <v>2239</v>
      </c>
    </row>
    <row r="5" spans="1:6" ht="18.75" customHeight="1" thickBot="1">
      <c r="A5" s="1157"/>
      <c r="B5" s="553" t="s">
        <v>489</v>
      </c>
      <c r="C5" s="600">
        <v>11100</v>
      </c>
      <c r="D5" s="601">
        <v>4353</v>
      </c>
      <c r="E5" s="602">
        <v>2911</v>
      </c>
      <c r="F5" s="603">
        <v>3836</v>
      </c>
    </row>
    <row r="6" spans="1:6" ht="21.75" thickBot="1">
      <c r="A6" s="1157" t="s">
        <v>260</v>
      </c>
      <c r="B6" s="553" t="s">
        <v>505</v>
      </c>
      <c r="C6" s="600">
        <v>16211</v>
      </c>
      <c r="D6" s="601">
        <v>4262</v>
      </c>
      <c r="E6" s="602">
        <v>5445</v>
      </c>
      <c r="F6" s="603">
        <v>6504</v>
      </c>
    </row>
    <row r="7" spans="1:6" ht="21.75" thickBot="1">
      <c r="A7" s="1157"/>
      <c r="B7" s="553" t="s">
        <v>515</v>
      </c>
      <c r="C7" s="600">
        <v>1095</v>
      </c>
      <c r="D7" s="601">
        <v>100</v>
      </c>
      <c r="E7" s="602">
        <v>302</v>
      </c>
      <c r="F7" s="603">
        <v>693</v>
      </c>
    </row>
    <row r="8" spans="1:6" ht="21.75" thickBot="1">
      <c r="A8" s="1157" t="s">
        <v>13</v>
      </c>
      <c r="B8" s="553" t="s">
        <v>517</v>
      </c>
      <c r="C8" s="600">
        <v>6316</v>
      </c>
      <c r="D8" s="601">
        <v>951</v>
      </c>
      <c r="E8" s="602">
        <v>2591</v>
      </c>
      <c r="F8" s="603">
        <v>2774</v>
      </c>
    </row>
    <row r="9" spans="1:6" ht="21.75" thickBot="1">
      <c r="A9" s="1157"/>
      <c r="B9" s="553" t="s">
        <v>516</v>
      </c>
      <c r="C9" s="600">
        <v>2253</v>
      </c>
      <c r="D9" s="601">
        <v>161</v>
      </c>
      <c r="E9" s="602">
        <v>781</v>
      </c>
      <c r="F9" s="603">
        <v>1311</v>
      </c>
    </row>
    <row r="10" spans="1:6" ht="18.75" customHeight="1" thickBot="1">
      <c r="A10" s="1160" t="s">
        <v>0</v>
      </c>
      <c r="B10" s="553" t="s">
        <v>523</v>
      </c>
      <c r="C10" s="600">
        <v>21644</v>
      </c>
      <c r="D10" s="601">
        <v>6133</v>
      </c>
      <c r="E10" s="602">
        <v>6131</v>
      </c>
      <c r="F10" s="603">
        <v>9380</v>
      </c>
    </row>
    <row r="11" spans="1:6" ht="18.75" customHeight="1" thickBot="1">
      <c r="A11" s="1157"/>
      <c r="B11" s="553" t="s">
        <v>524</v>
      </c>
      <c r="C11" s="600">
        <v>16799</v>
      </c>
      <c r="D11" s="601">
        <v>2623</v>
      </c>
      <c r="E11" s="602">
        <v>4926</v>
      </c>
      <c r="F11" s="603">
        <v>9250</v>
      </c>
    </row>
    <row r="12" spans="1:6" ht="21.75" thickBot="1">
      <c r="A12" s="1157"/>
      <c r="B12" s="553" t="s">
        <v>522</v>
      </c>
      <c r="C12" s="600">
        <v>9915</v>
      </c>
      <c r="D12" s="601">
        <v>2172</v>
      </c>
      <c r="E12" s="602">
        <v>3211</v>
      </c>
      <c r="F12" s="603">
        <v>4532</v>
      </c>
    </row>
    <row r="13" spans="1:6" ht="21.75" thickBot="1">
      <c r="A13" s="1157" t="s">
        <v>33</v>
      </c>
      <c r="B13" s="553" t="s">
        <v>553</v>
      </c>
      <c r="C13" s="600">
        <v>2526</v>
      </c>
      <c r="D13" s="601">
        <v>292</v>
      </c>
      <c r="E13" s="602">
        <v>754</v>
      </c>
      <c r="F13" s="603">
        <v>1480</v>
      </c>
    </row>
    <row r="14" spans="1:6" ht="21.75" thickBot="1">
      <c r="A14" s="1157"/>
      <c r="B14" s="553" t="s">
        <v>559</v>
      </c>
      <c r="C14" s="600">
        <v>1570</v>
      </c>
      <c r="D14" s="601">
        <v>7</v>
      </c>
      <c r="E14" s="602">
        <v>1190</v>
      </c>
      <c r="F14" s="603">
        <v>373</v>
      </c>
    </row>
    <row r="15" spans="1:6" ht="21.75" thickBot="1">
      <c r="A15" s="1157" t="s">
        <v>122</v>
      </c>
      <c r="B15" s="561" t="s">
        <v>560</v>
      </c>
      <c r="C15" s="600">
        <v>1336</v>
      </c>
      <c r="D15" s="601">
        <v>264</v>
      </c>
      <c r="E15" s="602">
        <v>420</v>
      </c>
      <c r="F15" s="603">
        <v>652</v>
      </c>
    </row>
    <row r="16" spans="1:6" ht="21.75" thickBot="1">
      <c r="A16" s="1157"/>
      <c r="B16" s="553" t="s">
        <v>561</v>
      </c>
      <c r="C16" s="600">
        <v>759</v>
      </c>
      <c r="D16" s="601">
        <v>10</v>
      </c>
      <c r="E16" s="602">
        <v>161</v>
      </c>
      <c r="F16" s="603">
        <v>588</v>
      </c>
    </row>
    <row r="17" spans="1:6" ht="21.75" thickBot="1">
      <c r="A17" s="1157" t="s">
        <v>16</v>
      </c>
      <c r="B17" s="561" t="s">
        <v>565</v>
      </c>
      <c r="C17" s="600">
        <v>9728</v>
      </c>
      <c r="D17" s="601">
        <v>2330</v>
      </c>
      <c r="E17" s="602">
        <v>3581</v>
      </c>
      <c r="F17" s="603">
        <v>3817</v>
      </c>
    </row>
    <row r="18" spans="1:6" ht="21.75" thickBot="1">
      <c r="A18" s="1157"/>
      <c r="B18" s="561" t="s">
        <v>566</v>
      </c>
      <c r="C18" s="600">
        <v>1544</v>
      </c>
      <c r="D18" s="601">
        <v>60</v>
      </c>
      <c r="E18" s="602">
        <v>959</v>
      </c>
      <c r="F18" s="603">
        <v>525</v>
      </c>
    </row>
    <row r="19" spans="1:6" ht="18.75" customHeight="1" thickBot="1">
      <c r="A19" s="1157"/>
      <c r="B19" s="553" t="s">
        <v>564</v>
      </c>
      <c r="C19" s="600">
        <v>1734</v>
      </c>
      <c r="D19" s="601">
        <v>230</v>
      </c>
      <c r="E19" s="602">
        <v>507</v>
      </c>
      <c r="F19" s="603">
        <v>997</v>
      </c>
    </row>
    <row r="20" spans="1:6" ht="18.75" customHeight="1" thickBot="1">
      <c r="A20" s="1157" t="s">
        <v>1000</v>
      </c>
      <c r="B20" s="553" t="s">
        <v>577</v>
      </c>
      <c r="C20" s="600">
        <v>6658</v>
      </c>
      <c r="D20" s="601">
        <v>1475</v>
      </c>
      <c r="E20" s="602">
        <v>2872</v>
      </c>
      <c r="F20" s="603">
        <v>2311</v>
      </c>
    </row>
    <row r="21" spans="1:6" ht="18.75" customHeight="1" thickBot="1">
      <c r="A21" s="1157"/>
      <c r="B21" s="553" t="s">
        <v>581</v>
      </c>
      <c r="C21" s="600">
        <v>14177</v>
      </c>
      <c r="D21" s="601">
        <v>3818</v>
      </c>
      <c r="E21" s="602">
        <v>3255</v>
      </c>
      <c r="F21" s="603">
        <v>7104</v>
      </c>
    </row>
    <row r="22" spans="1:6" ht="18.75" customHeight="1" thickBot="1">
      <c r="A22" s="1157"/>
      <c r="B22" s="553" t="s">
        <v>584</v>
      </c>
      <c r="C22" s="600">
        <v>12732</v>
      </c>
      <c r="D22" s="601">
        <v>4556</v>
      </c>
      <c r="E22" s="602">
        <v>5060</v>
      </c>
      <c r="F22" s="603">
        <v>3116</v>
      </c>
    </row>
    <row r="23" spans="1:6" ht="18.75" customHeight="1" thickBot="1">
      <c r="A23" s="1157"/>
      <c r="B23" s="553" t="s">
        <v>582</v>
      </c>
      <c r="C23" s="600">
        <v>3085</v>
      </c>
      <c r="D23" s="601">
        <v>1507</v>
      </c>
      <c r="E23" s="602">
        <v>455</v>
      </c>
      <c r="F23" s="603">
        <v>1123</v>
      </c>
    </row>
    <row r="24" spans="1:6" ht="18.75" customHeight="1" thickBot="1">
      <c r="A24" s="1157"/>
      <c r="B24" s="553" t="s">
        <v>583</v>
      </c>
      <c r="C24" s="600">
        <v>11670</v>
      </c>
      <c r="D24" s="601">
        <v>1586</v>
      </c>
      <c r="E24" s="602">
        <v>1403</v>
      </c>
      <c r="F24" s="603">
        <v>8681</v>
      </c>
    </row>
    <row r="25" spans="1:6" ht="18.75" customHeight="1" thickBot="1">
      <c r="A25" s="1157"/>
      <c r="B25" s="553" t="s">
        <v>611</v>
      </c>
      <c r="C25" s="600">
        <v>1638</v>
      </c>
      <c r="D25" s="601">
        <v>18</v>
      </c>
      <c r="E25" s="602">
        <v>526</v>
      </c>
      <c r="F25" s="603">
        <v>1094</v>
      </c>
    </row>
    <row r="26" spans="1:6" ht="18.75" customHeight="1" thickBot="1">
      <c r="A26" s="1157"/>
      <c r="B26" s="553" t="s">
        <v>612</v>
      </c>
      <c r="C26" s="600">
        <v>1710</v>
      </c>
      <c r="D26" s="601">
        <v>11</v>
      </c>
      <c r="E26" s="602">
        <v>643</v>
      </c>
      <c r="F26" s="603">
        <v>1056</v>
      </c>
    </row>
    <row r="27" spans="1:6" ht="21.75" thickBot="1">
      <c r="A27" s="1157"/>
      <c r="B27" s="561" t="s">
        <v>576</v>
      </c>
      <c r="C27" s="600">
        <v>8701</v>
      </c>
      <c r="D27" s="601">
        <v>1214</v>
      </c>
      <c r="E27" s="602">
        <v>2364</v>
      </c>
      <c r="F27" s="603">
        <v>5123</v>
      </c>
    </row>
    <row r="28" spans="1:6" ht="21.75" thickBot="1">
      <c r="A28" s="1157"/>
      <c r="B28" s="553" t="s">
        <v>579</v>
      </c>
      <c r="C28" s="600">
        <v>6189</v>
      </c>
      <c r="D28" s="601">
        <v>1450</v>
      </c>
      <c r="E28" s="602">
        <v>1643</v>
      </c>
      <c r="F28" s="603">
        <v>3096</v>
      </c>
    </row>
    <row r="29" spans="1:6" ht="21.75" thickBot="1">
      <c r="A29" s="1157"/>
      <c r="B29" s="553" t="s">
        <v>575</v>
      </c>
      <c r="C29" s="600">
        <v>1978</v>
      </c>
      <c r="D29" s="601">
        <v>151</v>
      </c>
      <c r="E29" s="602">
        <v>826</v>
      </c>
      <c r="F29" s="603">
        <v>1001</v>
      </c>
    </row>
    <row r="30" spans="1:6" ht="21.75" thickBot="1">
      <c r="A30" s="1157"/>
      <c r="B30" s="553" t="s">
        <v>580</v>
      </c>
      <c r="C30" s="600">
        <v>5160</v>
      </c>
      <c r="D30" s="601">
        <v>474</v>
      </c>
      <c r="E30" s="602">
        <v>2026</v>
      </c>
      <c r="F30" s="603">
        <v>2660</v>
      </c>
    </row>
    <row r="31" spans="1:6" ht="21.75" thickBot="1">
      <c r="A31" s="604" t="s">
        <v>470</v>
      </c>
      <c r="B31" s="553" t="s">
        <v>613</v>
      </c>
      <c r="C31" s="600">
        <v>10225</v>
      </c>
      <c r="D31" s="601">
        <v>2658</v>
      </c>
      <c r="E31" s="602">
        <v>1782</v>
      </c>
      <c r="F31" s="603">
        <v>5785</v>
      </c>
    </row>
    <row r="32" spans="1:6" ht="18.75" customHeight="1" thickBot="1">
      <c r="A32" s="605" t="s">
        <v>31</v>
      </c>
      <c r="B32" s="561" t="s">
        <v>619</v>
      </c>
      <c r="C32" s="600">
        <v>3197</v>
      </c>
      <c r="D32" s="601">
        <v>448</v>
      </c>
      <c r="E32" s="602">
        <v>1137</v>
      </c>
      <c r="F32" s="603">
        <v>1612</v>
      </c>
    </row>
    <row r="33" spans="1:8" ht="18.75" customHeight="1" thickBot="1">
      <c r="A33" s="1157" t="s">
        <v>30</v>
      </c>
      <c r="B33" s="553" t="s">
        <v>624</v>
      </c>
      <c r="C33" s="600">
        <v>6352</v>
      </c>
      <c r="D33" s="601">
        <v>547</v>
      </c>
      <c r="E33" s="602">
        <v>2796</v>
      </c>
      <c r="F33" s="603">
        <v>3009</v>
      </c>
    </row>
    <row r="34" spans="1:8" ht="21.75" thickBot="1">
      <c r="A34" s="1157"/>
      <c r="B34" s="553" t="s">
        <v>626</v>
      </c>
      <c r="C34" s="600">
        <v>12476</v>
      </c>
      <c r="D34" s="601">
        <v>3200</v>
      </c>
      <c r="E34" s="602">
        <v>4669</v>
      </c>
      <c r="F34" s="603">
        <v>4607</v>
      </c>
      <c r="H34" s="612"/>
    </row>
    <row r="35" spans="1:8" ht="21.75" thickBot="1">
      <c r="A35" s="1157"/>
      <c r="B35" s="553" t="s">
        <v>625</v>
      </c>
      <c r="C35" s="600">
        <v>6553</v>
      </c>
      <c r="D35" s="601">
        <v>1079</v>
      </c>
      <c r="E35" s="602">
        <v>2528</v>
      </c>
      <c r="F35" s="603">
        <v>2946</v>
      </c>
    </row>
    <row r="36" spans="1:8" ht="21.75" thickBot="1">
      <c r="A36" s="605" t="s">
        <v>29</v>
      </c>
      <c r="B36" s="553" t="s">
        <v>645</v>
      </c>
      <c r="C36" s="600">
        <v>5818</v>
      </c>
      <c r="D36" s="601">
        <v>512</v>
      </c>
      <c r="E36" s="602">
        <v>2222</v>
      </c>
      <c r="F36" s="603">
        <v>3084</v>
      </c>
    </row>
    <row r="37" spans="1:8" ht="21.75" thickBot="1">
      <c r="A37" s="1157" t="s">
        <v>2</v>
      </c>
      <c r="B37" s="553" t="s">
        <v>651</v>
      </c>
      <c r="C37" s="600">
        <v>476</v>
      </c>
      <c r="D37" s="601">
        <v>100</v>
      </c>
      <c r="E37" s="602">
        <v>150</v>
      </c>
      <c r="F37" s="603">
        <v>226</v>
      </c>
    </row>
    <row r="38" spans="1:8" ht="21.75" thickBot="1">
      <c r="A38" s="1157"/>
      <c r="B38" s="553" t="s">
        <v>653</v>
      </c>
      <c r="C38" s="600">
        <v>5613</v>
      </c>
      <c r="D38" s="601">
        <v>1284</v>
      </c>
      <c r="E38" s="602">
        <v>3374</v>
      </c>
      <c r="F38" s="603">
        <v>955</v>
      </c>
    </row>
    <row r="39" spans="1:8" ht="21.75" thickBot="1">
      <c r="A39" s="1157"/>
      <c r="B39" s="553" t="s">
        <v>649</v>
      </c>
      <c r="C39" s="600">
        <v>2559</v>
      </c>
      <c r="D39" s="601">
        <v>527</v>
      </c>
      <c r="E39" s="602">
        <v>622</v>
      </c>
      <c r="F39" s="603">
        <v>1410</v>
      </c>
    </row>
    <row r="40" spans="1:8" ht="21.75" thickBot="1">
      <c r="A40" s="1157"/>
      <c r="B40" s="553" t="s">
        <v>654</v>
      </c>
      <c r="C40" s="600">
        <v>3748</v>
      </c>
      <c r="D40" s="601">
        <v>857</v>
      </c>
      <c r="E40" s="602">
        <v>1051</v>
      </c>
      <c r="F40" s="603">
        <v>1840</v>
      </c>
    </row>
    <row r="41" spans="1:8" ht="21.75" thickBot="1">
      <c r="A41" s="1157"/>
      <c r="B41" s="553" t="s">
        <v>650</v>
      </c>
      <c r="C41" s="600">
        <v>1861</v>
      </c>
      <c r="D41" s="601">
        <v>320</v>
      </c>
      <c r="E41" s="602">
        <v>908</v>
      </c>
      <c r="F41" s="603">
        <v>633</v>
      </c>
    </row>
    <row r="42" spans="1:8" ht="21.75" thickBot="1">
      <c r="A42" s="1157"/>
      <c r="B42" s="553" t="s">
        <v>652</v>
      </c>
      <c r="C42" s="600">
        <v>2424</v>
      </c>
      <c r="D42" s="601">
        <v>768</v>
      </c>
      <c r="E42" s="602">
        <v>733</v>
      </c>
      <c r="F42" s="603">
        <v>923</v>
      </c>
    </row>
    <row r="43" spans="1:8" ht="21.75" thickBot="1">
      <c r="A43" s="1157" t="s">
        <v>3</v>
      </c>
      <c r="B43" s="553" t="s">
        <v>680</v>
      </c>
      <c r="C43" s="600">
        <v>6578</v>
      </c>
      <c r="D43" s="601">
        <v>1633</v>
      </c>
      <c r="E43" s="602">
        <v>1953</v>
      </c>
      <c r="F43" s="603">
        <v>2992</v>
      </c>
    </row>
    <row r="44" spans="1:8" ht="21.75" thickBot="1">
      <c r="A44" s="1157"/>
      <c r="B44" s="553" t="s">
        <v>681</v>
      </c>
      <c r="C44" s="600">
        <v>2700</v>
      </c>
      <c r="D44" s="601">
        <v>321</v>
      </c>
      <c r="E44" s="602">
        <v>658</v>
      </c>
      <c r="F44" s="603">
        <v>1721</v>
      </c>
    </row>
    <row r="45" spans="1:8" ht="21.75" thickBot="1">
      <c r="A45" s="605" t="s">
        <v>4</v>
      </c>
      <c r="B45" s="553" t="s">
        <v>687</v>
      </c>
      <c r="C45" s="600">
        <v>5474</v>
      </c>
      <c r="D45" s="601">
        <v>872</v>
      </c>
      <c r="E45" s="602">
        <v>2213</v>
      </c>
      <c r="F45" s="603">
        <v>2389</v>
      </c>
    </row>
    <row r="46" spans="1:8" ht="21.75" thickBot="1">
      <c r="A46" s="1158" t="s">
        <v>888</v>
      </c>
      <c r="B46" s="553" t="s">
        <v>696</v>
      </c>
      <c r="C46" s="600">
        <v>7765</v>
      </c>
      <c r="D46" s="601">
        <v>985</v>
      </c>
      <c r="E46" s="602">
        <v>3826</v>
      </c>
      <c r="F46" s="603">
        <v>2954</v>
      </c>
    </row>
    <row r="47" spans="1:8" ht="21.75" thickBot="1">
      <c r="A47" s="1158"/>
      <c r="B47" s="553" t="s">
        <v>697</v>
      </c>
      <c r="C47" s="600">
        <v>2953</v>
      </c>
      <c r="D47" s="601">
        <v>126</v>
      </c>
      <c r="E47" s="602">
        <v>856</v>
      </c>
      <c r="F47" s="603">
        <v>1971</v>
      </c>
    </row>
    <row r="48" spans="1:8" ht="21.75" thickBot="1">
      <c r="A48" s="605" t="s">
        <v>20</v>
      </c>
      <c r="B48" s="553" t="s">
        <v>704</v>
      </c>
      <c r="C48" s="600">
        <v>11226</v>
      </c>
      <c r="D48" s="601">
        <v>2802</v>
      </c>
      <c r="E48" s="602">
        <v>3597</v>
      </c>
      <c r="F48" s="603">
        <v>4827</v>
      </c>
    </row>
    <row r="49" spans="1:6" ht="21.75" thickBot="1">
      <c r="A49" s="1157" t="s">
        <v>1001</v>
      </c>
      <c r="B49" s="553" t="s">
        <v>728</v>
      </c>
      <c r="C49" s="600">
        <v>11916</v>
      </c>
      <c r="D49" s="601">
        <v>1915</v>
      </c>
      <c r="E49" s="602">
        <v>3445</v>
      </c>
      <c r="F49" s="603">
        <v>6556</v>
      </c>
    </row>
    <row r="50" spans="1:6" ht="21.75" thickBot="1">
      <c r="A50" s="1157"/>
      <c r="B50" s="553" t="s">
        <v>727</v>
      </c>
      <c r="C50" s="600">
        <v>4874</v>
      </c>
      <c r="D50" s="601">
        <v>328</v>
      </c>
      <c r="E50" s="606">
        <v>1627</v>
      </c>
      <c r="F50" s="603">
        <v>2919</v>
      </c>
    </row>
    <row r="51" spans="1:6" ht="21.75" thickBot="1">
      <c r="A51" s="605" t="s">
        <v>22</v>
      </c>
      <c r="B51" s="553" t="s">
        <v>737</v>
      </c>
      <c r="C51" s="600">
        <v>7351</v>
      </c>
      <c r="D51" s="601">
        <v>1640</v>
      </c>
      <c r="E51" s="602">
        <v>2542</v>
      </c>
      <c r="F51" s="603">
        <v>3169</v>
      </c>
    </row>
    <row r="52" spans="1:6" ht="21.75" thickBot="1">
      <c r="A52" s="605" t="s">
        <v>472</v>
      </c>
      <c r="B52" s="553" t="s">
        <v>742</v>
      </c>
      <c r="C52" s="600">
        <v>2624</v>
      </c>
      <c r="D52" s="601">
        <v>162</v>
      </c>
      <c r="E52" s="602">
        <v>1314</v>
      </c>
      <c r="F52" s="603">
        <v>1148</v>
      </c>
    </row>
    <row r="53" spans="1:6" ht="21.75" thickBot="1">
      <c r="A53" s="1157" t="s">
        <v>1002</v>
      </c>
      <c r="B53" s="553" t="s">
        <v>746</v>
      </c>
      <c r="C53" s="600">
        <v>3438</v>
      </c>
      <c r="D53" s="601">
        <v>789</v>
      </c>
      <c r="E53" s="602">
        <v>1658</v>
      </c>
      <c r="F53" s="603">
        <v>991</v>
      </c>
    </row>
    <row r="54" spans="1:6" ht="21.75" thickBot="1">
      <c r="A54" s="1157"/>
      <c r="B54" s="553" t="s">
        <v>747</v>
      </c>
      <c r="C54" s="600">
        <v>6366</v>
      </c>
      <c r="D54" s="601">
        <v>1249</v>
      </c>
      <c r="E54" s="602">
        <v>3560</v>
      </c>
      <c r="F54" s="603">
        <v>1557</v>
      </c>
    </row>
    <row r="55" spans="1:6" ht="21.75" thickBot="1">
      <c r="A55" s="1157" t="s">
        <v>1003</v>
      </c>
      <c r="B55" s="553" t="s">
        <v>755</v>
      </c>
      <c r="C55" s="600">
        <v>12104</v>
      </c>
      <c r="D55" s="601">
        <v>2023</v>
      </c>
      <c r="E55" s="602">
        <v>3191</v>
      </c>
      <c r="F55" s="603">
        <v>6890</v>
      </c>
    </row>
    <row r="56" spans="1:6" ht="21.75" thickBot="1">
      <c r="A56" s="1157"/>
      <c r="B56" s="553" t="s">
        <v>757</v>
      </c>
      <c r="C56" s="600">
        <v>5131</v>
      </c>
      <c r="D56" s="601">
        <v>338</v>
      </c>
      <c r="E56" s="602">
        <v>2151</v>
      </c>
      <c r="F56" s="603">
        <v>2642</v>
      </c>
    </row>
    <row r="57" spans="1:6" ht="18.75" customHeight="1" thickBot="1">
      <c r="A57" s="1157"/>
      <c r="B57" s="553" t="s">
        <v>756</v>
      </c>
      <c r="C57" s="600">
        <v>5864</v>
      </c>
      <c r="D57" s="601">
        <v>642</v>
      </c>
      <c r="E57" s="602">
        <v>1765</v>
      </c>
      <c r="F57" s="603">
        <v>3457</v>
      </c>
    </row>
    <row r="58" spans="1:6" ht="18.75" customHeight="1" thickBot="1">
      <c r="A58" s="1157" t="s">
        <v>1004</v>
      </c>
      <c r="B58" s="561" t="s">
        <v>772</v>
      </c>
      <c r="C58" s="600">
        <v>4082</v>
      </c>
      <c r="D58" s="601">
        <v>227</v>
      </c>
      <c r="E58" s="602">
        <v>2075</v>
      </c>
      <c r="F58" s="603">
        <v>1780</v>
      </c>
    </row>
    <row r="59" spans="1:6" ht="21.75" thickBot="1">
      <c r="A59" s="1157"/>
      <c r="B59" s="561" t="s">
        <v>773</v>
      </c>
      <c r="C59" s="600">
        <v>7758</v>
      </c>
      <c r="D59" s="601">
        <v>1351</v>
      </c>
      <c r="E59" s="606">
        <v>2892</v>
      </c>
      <c r="F59" s="603">
        <v>3515</v>
      </c>
    </row>
    <row r="60" spans="1:6" ht="21.75" thickBot="1">
      <c r="A60" s="605" t="s">
        <v>889</v>
      </c>
      <c r="B60" s="561" t="s">
        <v>782</v>
      </c>
      <c r="C60" s="600">
        <v>4736</v>
      </c>
      <c r="D60" s="601">
        <v>1173</v>
      </c>
      <c r="E60" s="602">
        <v>1602</v>
      </c>
      <c r="F60" s="603">
        <v>1961</v>
      </c>
    </row>
    <row r="61" spans="1:6" ht="21.75" thickBot="1">
      <c r="A61" s="1157" t="s">
        <v>7</v>
      </c>
      <c r="B61" s="561" t="s">
        <v>786</v>
      </c>
      <c r="C61" s="600">
        <v>4313</v>
      </c>
      <c r="D61" s="601">
        <v>748</v>
      </c>
      <c r="E61" s="602">
        <v>1034</v>
      </c>
      <c r="F61" s="603">
        <v>2531</v>
      </c>
    </row>
    <row r="62" spans="1:6" ht="21.75" thickBot="1">
      <c r="A62" s="1157"/>
      <c r="B62" s="553" t="s">
        <v>787</v>
      </c>
      <c r="C62" s="600">
        <v>7717</v>
      </c>
      <c r="D62" s="601">
        <v>1598</v>
      </c>
      <c r="E62" s="606">
        <v>2170</v>
      </c>
      <c r="F62" s="603">
        <v>3949</v>
      </c>
    </row>
    <row r="63" spans="1:6" ht="21.75" thickBot="1">
      <c r="A63" s="605" t="s">
        <v>1005</v>
      </c>
      <c r="B63" s="553" t="s">
        <v>797</v>
      </c>
      <c r="C63" s="600">
        <v>7504</v>
      </c>
      <c r="D63" s="601">
        <v>1706</v>
      </c>
      <c r="E63" s="602">
        <v>2582</v>
      </c>
      <c r="F63" s="603">
        <v>3216</v>
      </c>
    </row>
    <row r="64" spans="1:6" ht="21.75" thickBot="1">
      <c r="A64" s="1157" t="s">
        <v>8</v>
      </c>
      <c r="B64" s="553" t="s">
        <v>812</v>
      </c>
      <c r="C64" s="600">
        <v>8315</v>
      </c>
      <c r="D64" s="601">
        <v>1527</v>
      </c>
      <c r="E64" s="602">
        <v>2750</v>
      </c>
      <c r="F64" s="603">
        <v>4038</v>
      </c>
    </row>
    <row r="65" spans="1:6" ht="21.75" thickBot="1">
      <c r="A65" s="1157"/>
      <c r="B65" s="553" t="s">
        <v>814</v>
      </c>
      <c r="C65" s="600">
        <v>2688</v>
      </c>
      <c r="D65" s="601">
        <v>480</v>
      </c>
      <c r="E65" s="602">
        <v>1020</v>
      </c>
      <c r="F65" s="603">
        <v>1188</v>
      </c>
    </row>
    <row r="66" spans="1:6" ht="21.75" thickBot="1">
      <c r="A66" s="1157"/>
      <c r="B66" s="553" t="s">
        <v>813</v>
      </c>
      <c r="C66" s="600">
        <v>6033</v>
      </c>
      <c r="D66" s="601">
        <v>825</v>
      </c>
      <c r="E66" s="602">
        <v>1802</v>
      </c>
      <c r="F66" s="603">
        <v>3406</v>
      </c>
    </row>
    <row r="67" spans="1:6" ht="21.75" thickBot="1">
      <c r="A67" s="1157" t="s">
        <v>9</v>
      </c>
      <c r="B67" s="553" t="s">
        <v>825</v>
      </c>
      <c r="C67" s="600">
        <v>3307</v>
      </c>
      <c r="D67" s="601">
        <v>329</v>
      </c>
      <c r="E67" s="602">
        <v>1590</v>
      </c>
      <c r="F67" s="603">
        <v>1388</v>
      </c>
    </row>
    <row r="68" spans="1:6" ht="21.75" thickBot="1">
      <c r="A68" s="1157"/>
      <c r="B68" s="553" t="s">
        <v>828</v>
      </c>
      <c r="C68" s="600">
        <v>7098</v>
      </c>
      <c r="D68" s="601">
        <v>2000</v>
      </c>
      <c r="E68" s="602">
        <v>1254</v>
      </c>
      <c r="F68" s="603">
        <v>3844</v>
      </c>
    </row>
    <row r="69" spans="1:6" ht="21.75" thickBot="1">
      <c r="A69" s="1157"/>
      <c r="B69" s="561" t="s">
        <v>826</v>
      </c>
      <c r="C69" s="600">
        <v>2360</v>
      </c>
      <c r="D69" s="601">
        <v>364</v>
      </c>
      <c r="E69" s="602">
        <v>786</v>
      </c>
      <c r="F69" s="603">
        <v>1210</v>
      </c>
    </row>
    <row r="70" spans="1:6" ht="21.75" thickBot="1">
      <c r="A70" s="1157"/>
      <c r="B70" s="553" t="s">
        <v>827</v>
      </c>
      <c r="C70" s="600">
        <v>2063</v>
      </c>
      <c r="D70" s="601">
        <v>370</v>
      </c>
      <c r="E70" s="602">
        <v>506</v>
      </c>
      <c r="F70" s="603">
        <v>1187</v>
      </c>
    </row>
    <row r="71" spans="1:6" ht="18.75" customHeight="1" thickBot="1">
      <c r="A71" s="1157"/>
      <c r="B71" s="553" t="s">
        <v>824</v>
      </c>
      <c r="C71" s="600">
        <v>1699</v>
      </c>
      <c r="D71" s="601">
        <v>251</v>
      </c>
      <c r="E71" s="602">
        <v>573</v>
      </c>
      <c r="F71" s="603">
        <v>875</v>
      </c>
    </row>
    <row r="72" spans="1:6" ht="18.75" customHeight="1" thickBot="1">
      <c r="A72" s="1157" t="s">
        <v>224</v>
      </c>
      <c r="B72" s="553" t="s">
        <v>843</v>
      </c>
      <c r="C72" s="600">
        <v>8394</v>
      </c>
      <c r="D72" s="601">
        <v>1549</v>
      </c>
      <c r="E72" s="602">
        <v>2481</v>
      </c>
      <c r="F72" s="603">
        <v>4364</v>
      </c>
    </row>
    <row r="73" spans="1:6" ht="21.75" thickBot="1">
      <c r="A73" s="1157"/>
      <c r="B73" s="553" t="s">
        <v>845</v>
      </c>
      <c r="C73" s="600">
        <v>1198</v>
      </c>
      <c r="D73" s="601">
        <v>45</v>
      </c>
      <c r="E73" s="602">
        <v>321</v>
      </c>
      <c r="F73" s="603">
        <v>832</v>
      </c>
    </row>
    <row r="74" spans="1:6" ht="21.75" thickBot="1">
      <c r="A74" s="1157"/>
      <c r="B74" s="553" t="s">
        <v>844</v>
      </c>
      <c r="C74" s="600">
        <v>5656</v>
      </c>
      <c r="D74" s="601">
        <v>842</v>
      </c>
      <c r="E74" s="602">
        <v>1585</v>
      </c>
      <c r="F74" s="603">
        <v>3229</v>
      </c>
    </row>
    <row r="75" spans="1:6" ht="21.75" thickBot="1">
      <c r="A75" s="605" t="s">
        <v>10</v>
      </c>
      <c r="B75" s="553" t="s">
        <v>855</v>
      </c>
      <c r="C75" s="600">
        <v>9362</v>
      </c>
      <c r="D75" s="601">
        <v>1601</v>
      </c>
      <c r="E75" s="602">
        <v>3129</v>
      </c>
      <c r="F75" s="603">
        <v>4632</v>
      </c>
    </row>
    <row r="76" spans="1:6" ht="21.75" thickBot="1">
      <c r="A76" s="1157" t="s">
        <v>11</v>
      </c>
      <c r="B76" s="553" t="s">
        <v>864</v>
      </c>
      <c r="C76" s="600">
        <v>10277</v>
      </c>
      <c r="D76" s="601">
        <v>1559</v>
      </c>
      <c r="E76" s="602">
        <v>3906</v>
      </c>
      <c r="F76" s="603">
        <v>4812</v>
      </c>
    </row>
    <row r="77" spans="1:6" ht="21.75" thickBot="1">
      <c r="A77" s="1157"/>
      <c r="B77" s="553" t="s">
        <v>865</v>
      </c>
      <c r="C77" s="600">
        <v>8736</v>
      </c>
      <c r="D77" s="601">
        <v>1285</v>
      </c>
      <c r="E77" s="602">
        <v>3451</v>
      </c>
      <c r="F77" s="603">
        <v>4000</v>
      </c>
    </row>
    <row r="78" spans="1:6" ht="21.75" thickBot="1">
      <c r="A78" s="607" t="s">
        <v>1006</v>
      </c>
      <c r="B78" s="553" t="s">
        <v>873</v>
      </c>
      <c r="C78" s="608">
        <v>15515</v>
      </c>
      <c r="D78" s="609">
        <v>2813</v>
      </c>
      <c r="E78" s="610">
        <v>5074</v>
      </c>
      <c r="F78" s="611">
        <v>7628</v>
      </c>
    </row>
    <row r="79" spans="1:6">
      <c r="C79" s="612"/>
    </row>
  </sheetData>
  <mergeCells count="22">
    <mergeCell ref="A64:A66"/>
    <mergeCell ref="A67:A71"/>
    <mergeCell ref="A72:A74"/>
    <mergeCell ref="A76:A77"/>
    <mergeCell ref="A46:A47"/>
    <mergeCell ref="A49:A50"/>
    <mergeCell ref="A53:A54"/>
    <mergeCell ref="A55:A57"/>
    <mergeCell ref="A58:A59"/>
    <mergeCell ref="A61:A62"/>
    <mergeCell ref="A15:A16"/>
    <mergeCell ref="A17:A19"/>
    <mergeCell ref="A20:A30"/>
    <mergeCell ref="A33:A35"/>
    <mergeCell ref="A37:A42"/>
    <mergeCell ref="A43:A44"/>
    <mergeCell ref="A1:F1"/>
    <mergeCell ref="A4:A5"/>
    <mergeCell ref="A6:A7"/>
    <mergeCell ref="A8:A9"/>
    <mergeCell ref="A10:A12"/>
    <mergeCell ref="A13:A14"/>
  </mergeCells>
  <printOptions horizontalCentered="1"/>
  <pageMargins left="0.11811023622047245" right="0.31496062992125984" top="0.74803149606299213" bottom="0.55118110236220474" header="0.31496062992125984" footer="0.31496062992125984"/>
  <pageSetup paperSize="9" scale="75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643CB-A6A4-4678-862E-681F6D41166A}">
  <sheetPr>
    <tabColor rgb="FF339933"/>
  </sheetPr>
  <dimension ref="A1:E44"/>
  <sheetViews>
    <sheetView rightToLeft="1" view="pageBreakPreview" topLeftCell="A7" zoomScaleNormal="100" zoomScaleSheetLayoutView="100" workbookViewId="0">
      <selection activeCell="A18" sqref="A18:XFD18"/>
    </sheetView>
  </sheetViews>
  <sheetFormatPr defaultColWidth="9.140625" defaultRowHeight="18" customHeight="1"/>
  <cols>
    <col min="1" max="1" width="17.7109375" style="575" customWidth="1"/>
    <col min="2" max="2" width="19.7109375" style="636" customWidth="1"/>
    <col min="3" max="5" width="16.7109375" style="636" customWidth="1"/>
    <col min="6" max="16384" width="9.140625" style="575"/>
  </cols>
  <sheetData>
    <row r="1" spans="1:5" ht="27.75" customHeight="1" thickBot="1">
      <c r="A1" s="1130" t="s">
        <v>1018</v>
      </c>
      <c r="B1" s="1131"/>
      <c r="C1" s="1131"/>
      <c r="D1" s="1131"/>
      <c r="E1" s="1131"/>
    </row>
    <row r="2" spans="1:5" ht="48.75" customHeight="1" thickBot="1">
      <c r="A2" s="613" t="s">
        <v>459</v>
      </c>
      <c r="B2" s="614" t="s">
        <v>1019</v>
      </c>
      <c r="C2" s="614" t="s">
        <v>1020</v>
      </c>
      <c r="D2" s="614" t="s">
        <v>1021</v>
      </c>
      <c r="E2" s="614" t="s">
        <v>1022</v>
      </c>
    </row>
    <row r="3" spans="1:5" ht="21" customHeight="1">
      <c r="A3" s="822">
        <v>1395</v>
      </c>
      <c r="B3" s="823">
        <v>433481</v>
      </c>
      <c r="C3" s="823">
        <v>283888</v>
      </c>
      <c r="D3" s="823">
        <v>131323</v>
      </c>
      <c r="E3" s="823">
        <v>18270</v>
      </c>
    </row>
    <row r="4" spans="1:5" ht="21" customHeight="1">
      <c r="A4" s="822">
        <v>1396</v>
      </c>
      <c r="B4" s="823">
        <v>449311</v>
      </c>
      <c r="C4" s="823">
        <v>291893</v>
      </c>
      <c r="D4" s="823">
        <v>134618</v>
      </c>
      <c r="E4" s="823">
        <v>22800</v>
      </c>
    </row>
    <row r="5" spans="1:5" ht="21" customHeight="1">
      <c r="A5" s="822">
        <v>1397</v>
      </c>
      <c r="B5" s="823">
        <v>472107</v>
      </c>
      <c r="C5" s="823">
        <v>314690</v>
      </c>
      <c r="D5" s="823">
        <v>131578</v>
      </c>
      <c r="E5" s="823">
        <v>25839</v>
      </c>
    </row>
    <row r="6" spans="1:5" ht="21" customHeight="1">
      <c r="A6" s="822">
        <v>1398</v>
      </c>
      <c r="B6" s="823">
        <v>414349</v>
      </c>
      <c r="C6" s="823">
        <v>283221</v>
      </c>
      <c r="D6" s="823">
        <v>110416</v>
      </c>
      <c r="E6" s="823">
        <v>20712</v>
      </c>
    </row>
    <row r="7" spans="1:5" ht="21" customHeight="1">
      <c r="A7" s="377">
        <v>1399</v>
      </c>
      <c r="B7" s="379">
        <v>301898</v>
      </c>
      <c r="C7" s="379">
        <v>188978</v>
      </c>
      <c r="D7" s="379">
        <v>98689</v>
      </c>
      <c r="E7" s="379">
        <v>14231</v>
      </c>
    </row>
    <row r="8" spans="1:5" ht="21" customHeight="1">
      <c r="A8" s="822">
        <v>1400</v>
      </c>
      <c r="B8" s="823">
        <v>342183</v>
      </c>
      <c r="C8" s="822">
        <v>221313</v>
      </c>
      <c r="D8" s="823">
        <v>105067</v>
      </c>
      <c r="E8" s="822">
        <v>15803</v>
      </c>
    </row>
    <row r="9" spans="1:5" ht="21" customHeight="1" thickBot="1">
      <c r="A9" s="355">
        <v>1401</v>
      </c>
      <c r="B9" s="823">
        <f>SUM(B10:B41)</f>
        <v>401472</v>
      </c>
      <c r="C9" s="823">
        <f>SUM(C10:C41)</f>
        <v>265860</v>
      </c>
      <c r="D9" s="823">
        <f>SUM(D10:D41)</f>
        <v>115285</v>
      </c>
      <c r="E9" s="823">
        <f>SUM(E10:E41)</f>
        <v>20327</v>
      </c>
    </row>
    <row r="10" spans="1:5" ht="21" customHeight="1" thickBot="1">
      <c r="A10" s="615" t="s">
        <v>259</v>
      </c>
      <c r="B10" s="616">
        <f>SUM(C10:E10)</f>
        <v>16247</v>
      </c>
      <c r="C10" s="617">
        <v>13052</v>
      </c>
      <c r="D10" s="618">
        <v>3094</v>
      </c>
      <c r="E10" s="619">
        <v>101</v>
      </c>
    </row>
    <row r="11" spans="1:5" ht="21" customHeight="1" thickBot="1">
      <c r="A11" s="620" t="s">
        <v>260</v>
      </c>
      <c r="B11" s="621">
        <f t="shared" ref="B11:B41" si="0">SUM(C11:E11)</f>
        <v>13356</v>
      </c>
      <c r="C11" s="622">
        <v>8706</v>
      </c>
      <c r="D11" s="623">
        <v>3631</v>
      </c>
      <c r="E11" s="624">
        <v>1019</v>
      </c>
    </row>
    <row r="12" spans="1:5" ht="21" customHeight="1" thickBot="1">
      <c r="A12" s="620" t="s">
        <v>14</v>
      </c>
      <c r="B12" s="621">
        <f t="shared" si="0"/>
        <v>42224</v>
      </c>
      <c r="C12" s="622">
        <v>35254</v>
      </c>
      <c r="D12" s="623">
        <v>5781</v>
      </c>
      <c r="E12" s="624">
        <v>1189</v>
      </c>
    </row>
    <row r="13" spans="1:5" ht="21" customHeight="1" thickBot="1">
      <c r="A13" s="620" t="s">
        <v>13</v>
      </c>
      <c r="B13" s="621">
        <f t="shared" si="0"/>
        <v>8513</v>
      </c>
      <c r="C13" s="622">
        <v>5000</v>
      </c>
      <c r="D13" s="623">
        <v>3339</v>
      </c>
      <c r="E13" s="624">
        <v>174</v>
      </c>
    </row>
    <row r="14" spans="1:5" ht="21" customHeight="1" thickBot="1">
      <c r="A14" s="620" t="s">
        <v>15</v>
      </c>
      <c r="B14" s="621">
        <f t="shared" si="0"/>
        <v>3294</v>
      </c>
      <c r="C14" s="622">
        <v>1414</v>
      </c>
      <c r="D14" s="623">
        <v>360</v>
      </c>
      <c r="E14" s="624">
        <v>1520</v>
      </c>
    </row>
    <row r="15" spans="1:5" ht="21" customHeight="1" thickBot="1">
      <c r="A15" s="620" t="s">
        <v>16</v>
      </c>
      <c r="B15" s="621">
        <f t="shared" si="0"/>
        <v>13077</v>
      </c>
      <c r="C15" s="622">
        <v>8559</v>
      </c>
      <c r="D15" s="623">
        <v>3341</v>
      </c>
      <c r="E15" s="624">
        <v>1177</v>
      </c>
    </row>
    <row r="16" spans="1:5" ht="21" customHeight="1" thickBot="1">
      <c r="A16" s="620" t="s">
        <v>469</v>
      </c>
      <c r="B16" s="621">
        <f t="shared" si="0"/>
        <v>65892</v>
      </c>
      <c r="C16" s="622">
        <v>43267</v>
      </c>
      <c r="D16" s="623">
        <v>18660</v>
      </c>
      <c r="E16" s="624">
        <v>3965</v>
      </c>
    </row>
    <row r="17" spans="1:5" ht="21" customHeight="1" thickBot="1">
      <c r="A17" s="620" t="s">
        <v>261</v>
      </c>
      <c r="B17" s="621">
        <f t="shared" si="0"/>
        <v>6787</v>
      </c>
      <c r="C17" s="622">
        <v>5418</v>
      </c>
      <c r="D17" s="623">
        <v>987</v>
      </c>
      <c r="E17" s="624">
        <v>382</v>
      </c>
    </row>
    <row r="18" spans="1:5" ht="21" customHeight="1" thickBot="1">
      <c r="A18" s="628" t="s">
        <v>215</v>
      </c>
      <c r="B18" s="629">
        <f>SUM(C18:E18)</f>
        <v>3201</v>
      </c>
      <c r="C18" s="630">
        <v>1545</v>
      </c>
      <c r="D18" s="631">
        <v>1297</v>
      </c>
      <c r="E18" s="632">
        <v>359</v>
      </c>
    </row>
    <row r="19" spans="1:5" ht="21" customHeight="1" thickBot="1">
      <c r="A19" s="625" t="s">
        <v>30</v>
      </c>
      <c r="B19" s="621">
        <f t="shared" si="0"/>
        <v>21419</v>
      </c>
      <c r="C19" s="622">
        <v>18001</v>
      </c>
      <c r="D19" s="623">
        <v>3352</v>
      </c>
      <c r="E19" s="624">
        <v>66</v>
      </c>
    </row>
    <row r="20" spans="1:5" ht="21" customHeight="1" thickBot="1">
      <c r="A20" s="620" t="s">
        <v>217</v>
      </c>
      <c r="B20" s="621">
        <f>SUM(C20:E20)</f>
        <v>5084</v>
      </c>
      <c r="C20" s="622">
        <v>2828</v>
      </c>
      <c r="D20" s="623">
        <v>1669</v>
      </c>
      <c r="E20" s="624">
        <v>587</v>
      </c>
    </row>
    <row r="21" spans="1:5" ht="21" customHeight="1" thickBot="1">
      <c r="A21" s="620" t="s">
        <v>17</v>
      </c>
      <c r="B21" s="621">
        <f t="shared" si="0"/>
        <v>14825</v>
      </c>
      <c r="C21" s="622">
        <v>6129</v>
      </c>
      <c r="D21" s="623">
        <v>8429</v>
      </c>
      <c r="E21" s="624">
        <v>267</v>
      </c>
    </row>
    <row r="22" spans="1:5" ht="21" customHeight="1" thickBot="1">
      <c r="A22" s="620" t="s">
        <v>18</v>
      </c>
      <c r="B22" s="621">
        <f t="shared" si="0"/>
        <v>6498</v>
      </c>
      <c r="C22" s="622">
        <v>3485</v>
      </c>
      <c r="D22" s="623">
        <v>2860</v>
      </c>
      <c r="E22" s="624">
        <v>153</v>
      </c>
    </row>
    <row r="23" spans="1:5" ht="21" customHeight="1" thickBot="1">
      <c r="A23" s="620" t="s">
        <v>19</v>
      </c>
      <c r="B23" s="621">
        <f t="shared" si="0"/>
        <v>5416</v>
      </c>
      <c r="C23" s="622">
        <v>3047</v>
      </c>
      <c r="D23" s="623">
        <v>1670</v>
      </c>
      <c r="E23" s="624">
        <v>699</v>
      </c>
    </row>
    <row r="24" spans="1:5" ht="21" customHeight="1" thickBot="1">
      <c r="A24" s="620" t="s">
        <v>262</v>
      </c>
      <c r="B24" s="621">
        <f t="shared" si="0"/>
        <v>9492</v>
      </c>
      <c r="C24" s="622">
        <v>6142</v>
      </c>
      <c r="D24" s="623">
        <v>3303</v>
      </c>
      <c r="E24" s="624">
        <v>47</v>
      </c>
    </row>
    <row r="25" spans="1:5" ht="21" customHeight="1" thickBot="1">
      <c r="A25" s="620" t="s">
        <v>20</v>
      </c>
      <c r="B25" s="621">
        <f t="shared" si="0"/>
        <v>8230</v>
      </c>
      <c r="C25" s="622">
        <v>4956</v>
      </c>
      <c r="D25" s="623">
        <v>2167</v>
      </c>
      <c r="E25" s="624">
        <v>1107</v>
      </c>
    </row>
    <row r="26" spans="1:5" ht="21" customHeight="1" thickBot="1">
      <c r="A26" s="620" t="s">
        <v>22</v>
      </c>
      <c r="B26" s="621">
        <f t="shared" si="0"/>
        <v>6217</v>
      </c>
      <c r="C26" s="622">
        <v>3076</v>
      </c>
      <c r="D26" s="623">
        <v>1712</v>
      </c>
      <c r="E26" s="624">
        <v>1429</v>
      </c>
    </row>
    <row r="27" spans="1:5" ht="21" customHeight="1" thickBot="1">
      <c r="A27" s="626" t="s">
        <v>21</v>
      </c>
      <c r="B27" s="621">
        <f t="shared" si="0"/>
        <v>12893</v>
      </c>
      <c r="C27" s="622">
        <v>10659</v>
      </c>
      <c r="D27" s="623">
        <v>1763</v>
      </c>
      <c r="E27" s="624">
        <v>471</v>
      </c>
    </row>
    <row r="28" spans="1:5" ht="21" customHeight="1" thickBot="1">
      <c r="A28" s="620" t="s">
        <v>741</v>
      </c>
      <c r="B28" s="621">
        <f t="shared" si="0"/>
        <v>2328</v>
      </c>
      <c r="C28" s="622">
        <v>1165</v>
      </c>
      <c r="D28" s="623">
        <v>1163</v>
      </c>
      <c r="E28" s="624">
        <v>0</v>
      </c>
    </row>
    <row r="29" spans="1:5" ht="21" customHeight="1" thickBot="1">
      <c r="A29" s="620" t="s">
        <v>33</v>
      </c>
      <c r="B29" s="621">
        <f t="shared" si="0"/>
        <v>4001</v>
      </c>
      <c r="C29" s="622">
        <v>1389</v>
      </c>
      <c r="D29" s="623">
        <v>1215</v>
      </c>
      <c r="E29" s="624">
        <v>1397</v>
      </c>
    </row>
    <row r="30" spans="1:5" ht="21" customHeight="1" thickBot="1">
      <c r="A30" s="620" t="s">
        <v>220</v>
      </c>
      <c r="B30" s="621">
        <f t="shared" si="0"/>
        <v>9776</v>
      </c>
      <c r="C30" s="622">
        <v>4378</v>
      </c>
      <c r="D30" s="623">
        <v>5352</v>
      </c>
      <c r="E30" s="624">
        <v>46</v>
      </c>
    </row>
    <row r="31" spans="1:5" ht="21" customHeight="1" thickBot="1">
      <c r="A31" s="620" t="s">
        <v>221</v>
      </c>
      <c r="B31" s="621">
        <f t="shared" si="0"/>
        <v>17809</v>
      </c>
      <c r="C31" s="622">
        <v>11782</v>
      </c>
      <c r="D31" s="623">
        <v>4934</v>
      </c>
      <c r="E31" s="624">
        <v>1093</v>
      </c>
    </row>
    <row r="32" spans="1:5" ht="21" customHeight="1" thickBot="1">
      <c r="A32" s="620" t="s">
        <v>222</v>
      </c>
      <c r="B32" s="621">
        <f t="shared" si="0"/>
        <v>11840</v>
      </c>
      <c r="C32" s="622">
        <v>7136</v>
      </c>
      <c r="D32" s="623">
        <v>4670</v>
      </c>
      <c r="E32" s="624">
        <v>34</v>
      </c>
    </row>
    <row r="33" spans="1:5" ht="21" customHeight="1" thickBot="1">
      <c r="A33" s="620" t="s">
        <v>979</v>
      </c>
      <c r="B33" s="621">
        <f t="shared" si="0"/>
        <v>4704</v>
      </c>
      <c r="C33" s="622">
        <v>2577</v>
      </c>
      <c r="D33" s="623">
        <v>2113</v>
      </c>
      <c r="E33" s="624">
        <v>14</v>
      </c>
    </row>
    <row r="34" spans="1:5" ht="21" customHeight="1" thickBot="1">
      <c r="A34" s="620" t="s">
        <v>23</v>
      </c>
      <c r="B34" s="621">
        <f t="shared" si="0"/>
        <v>5818</v>
      </c>
      <c r="C34" s="622">
        <v>4209</v>
      </c>
      <c r="D34" s="623">
        <v>1470</v>
      </c>
      <c r="E34" s="624">
        <v>139</v>
      </c>
    </row>
    <row r="35" spans="1:5" ht="21" customHeight="1" thickBot="1">
      <c r="A35" s="627" t="s">
        <v>132</v>
      </c>
      <c r="B35" s="621">
        <f t="shared" si="0"/>
        <v>9655</v>
      </c>
      <c r="C35" s="622">
        <v>7284</v>
      </c>
      <c r="D35" s="623">
        <v>2371</v>
      </c>
      <c r="E35" s="624">
        <v>0</v>
      </c>
    </row>
    <row r="36" spans="1:5" ht="21" customHeight="1" thickBot="1">
      <c r="A36" s="620" t="s">
        <v>24</v>
      </c>
      <c r="B36" s="621">
        <f t="shared" si="0"/>
        <v>12345</v>
      </c>
      <c r="C36" s="622">
        <v>7060</v>
      </c>
      <c r="D36" s="623">
        <v>4822</v>
      </c>
      <c r="E36" s="624">
        <v>463</v>
      </c>
    </row>
    <row r="37" spans="1:5" ht="21" customHeight="1" thickBot="1">
      <c r="A37" s="620" t="s">
        <v>25</v>
      </c>
      <c r="B37" s="621">
        <f t="shared" si="0"/>
        <v>13006</v>
      </c>
      <c r="C37" s="622">
        <v>9468</v>
      </c>
      <c r="D37" s="623">
        <v>3511</v>
      </c>
      <c r="E37" s="624">
        <v>27</v>
      </c>
    </row>
    <row r="38" spans="1:5" ht="21" customHeight="1" thickBot="1">
      <c r="A38" s="620" t="s">
        <v>224</v>
      </c>
      <c r="B38" s="621">
        <f t="shared" si="0"/>
        <v>12557</v>
      </c>
      <c r="C38" s="622">
        <v>7811</v>
      </c>
      <c r="D38" s="623">
        <v>4359</v>
      </c>
      <c r="E38" s="624">
        <v>387</v>
      </c>
    </row>
    <row r="39" spans="1:5" ht="21" customHeight="1" thickBot="1">
      <c r="A39" s="620" t="s">
        <v>26</v>
      </c>
      <c r="B39" s="621">
        <f t="shared" si="0"/>
        <v>8066</v>
      </c>
      <c r="C39" s="622">
        <v>4689</v>
      </c>
      <c r="D39" s="623">
        <v>2998</v>
      </c>
      <c r="E39" s="624">
        <v>379</v>
      </c>
    </row>
    <row r="40" spans="1:5" ht="21" customHeight="1" thickBot="1">
      <c r="A40" s="620" t="s">
        <v>27</v>
      </c>
      <c r="B40" s="621">
        <f t="shared" si="0"/>
        <v>14086</v>
      </c>
      <c r="C40" s="622">
        <v>6014</v>
      </c>
      <c r="D40" s="623">
        <v>6482</v>
      </c>
      <c r="E40" s="624">
        <v>1590</v>
      </c>
    </row>
    <row r="41" spans="1:5" ht="21" customHeight="1" thickBot="1">
      <c r="A41" s="620" t="s">
        <v>12</v>
      </c>
      <c r="B41" s="621">
        <f t="shared" si="0"/>
        <v>12816</v>
      </c>
      <c r="C41" s="622">
        <v>10360</v>
      </c>
      <c r="D41" s="623">
        <v>2410</v>
      </c>
      <c r="E41" s="624">
        <v>46</v>
      </c>
    </row>
    <row r="42" spans="1:5" ht="18" customHeight="1">
      <c r="A42" s="633"/>
      <c r="B42" s="634"/>
      <c r="C42" s="635"/>
      <c r="D42" s="635"/>
      <c r="E42" s="635"/>
    </row>
    <row r="44" spans="1:5" ht="18" customHeight="1">
      <c r="B44" s="593"/>
    </row>
  </sheetData>
  <mergeCells count="1">
    <mergeCell ref="A1:E1"/>
  </mergeCells>
  <printOptions horizontalCentered="1" verticalCentered="1"/>
  <pageMargins left="0.15748031496062992" right="0.55118110236220474" top="0.78740157480314965" bottom="0.39370078740157483" header="0.51181102362204722" footer="0.31496062992125984"/>
  <pageSetup paperSize="9" scale="8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3976F-10BD-4E34-9D46-637BA38838FC}">
  <sheetPr>
    <tabColor indexed="24"/>
    <pageSetUpPr fitToPage="1"/>
  </sheetPr>
  <dimension ref="A1:L42"/>
  <sheetViews>
    <sheetView rightToLeft="1" view="pageBreakPreview" zoomScale="60" zoomScaleNormal="100" workbookViewId="0">
      <selection sqref="A1:G1"/>
    </sheetView>
  </sheetViews>
  <sheetFormatPr defaultColWidth="15.7109375" defaultRowHeight="22.5"/>
  <cols>
    <col min="1" max="1" width="21.28515625" style="28" bestFit="1" customWidth="1"/>
    <col min="2" max="2" width="15.140625" style="19" customWidth="1"/>
    <col min="3" max="4" width="18.140625" style="19" customWidth="1"/>
    <col min="5" max="6" width="12.7109375" style="19" customWidth="1"/>
    <col min="7" max="7" width="16.140625" style="19" customWidth="1"/>
    <col min="8" max="244" width="15.7109375" style="19"/>
    <col min="245" max="245" width="19.140625" style="19" customWidth="1"/>
    <col min="246" max="246" width="15.140625" style="19" customWidth="1"/>
    <col min="247" max="250" width="16.140625" style="19" customWidth="1"/>
    <col min="251" max="256" width="15.7109375" style="19"/>
    <col min="257" max="257" width="21.28515625" style="19" bestFit="1" customWidth="1"/>
    <col min="258" max="258" width="15.140625" style="19" customWidth="1"/>
    <col min="259" max="262" width="16.140625" style="19" customWidth="1"/>
    <col min="263" max="500" width="15.7109375" style="19"/>
    <col min="501" max="501" width="19.140625" style="19" customWidth="1"/>
    <col min="502" max="502" width="15.140625" style="19" customWidth="1"/>
    <col min="503" max="506" width="16.140625" style="19" customWidth="1"/>
    <col min="507" max="512" width="15.7109375" style="19"/>
    <col min="513" max="513" width="21.28515625" style="19" bestFit="1" customWidth="1"/>
    <col min="514" max="514" width="15.140625" style="19" customWidth="1"/>
    <col min="515" max="518" width="16.140625" style="19" customWidth="1"/>
    <col min="519" max="756" width="15.7109375" style="19"/>
    <col min="757" max="757" width="19.140625" style="19" customWidth="1"/>
    <col min="758" max="758" width="15.140625" style="19" customWidth="1"/>
    <col min="759" max="762" width="16.140625" style="19" customWidth="1"/>
    <col min="763" max="768" width="15.7109375" style="19"/>
    <col min="769" max="769" width="21.28515625" style="19" bestFit="1" customWidth="1"/>
    <col min="770" max="770" width="15.140625" style="19" customWidth="1"/>
    <col min="771" max="774" width="16.140625" style="19" customWidth="1"/>
    <col min="775" max="1012" width="15.7109375" style="19"/>
    <col min="1013" max="1013" width="19.140625" style="19" customWidth="1"/>
    <col min="1014" max="1014" width="15.140625" style="19" customWidth="1"/>
    <col min="1015" max="1018" width="16.140625" style="19" customWidth="1"/>
    <col min="1019" max="1024" width="15.7109375" style="19"/>
    <col min="1025" max="1025" width="21.28515625" style="19" bestFit="1" customWidth="1"/>
    <col min="1026" max="1026" width="15.140625" style="19" customWidth="1"/>
    <col min="1027" max="1030" width="16.140625" style="19" customWidth="1"/>
    <col min="1031" max="1268" width="15.7109375" style="19"/>
    <col min="1269" max="1269" width="19.140625" style="19" customWidth="1"/>
    <col min="1270" max="1270" width="15.140625" style="19" customWidth="1"/>
    <col min="1271" max="1274" width="16.140625" style="19" customWidth="1"/>
    <col min="1275" max="1280" width="15.7109375" style="19"/>
    <col min="1281" max="1281" width="21.28515625" style="19" bestFit="1" customWidth="1"/>
    <col min="1282" max="1282" width="15.140625" style="19" customWidth="1"/>
    <col min="1283" max="1286" width="16.140625" style="19" customWidth="1"/>
    <col min="1287" max="1524" width="15.7109375" style="19"/>
    <col min="1525" max="1525" width="19.140625" style="19" customWidth="1"/>
    <col min="1526" max="1526" width="15.140625" style="19" customWidth="1"/>
    <col min="1527" max="1530" width="16.140625" style="19" customWidth="1"/>
    <col min="1531" max="1536" width="15.7109375" style="19"/>
    <col min="1537" max="1537" width="21.28515625" style="19" bestFit="1" customWidth="1"/>
    <col min="1538" max="1538" width="15.140625" style="19" customWidth="1"/>
    <col min="1539" max="1542" width="16.140625" style="19" customWidth="1"/>
    <col min="1543" max="1780" width="15.7109375" style="19"/>
    <col min="1781" max="1781" width="19.140625" style="19" customWidth="1"/>
    <col min="1782" max="1782" width="15.140625" style="19" customWidth="1"/>
    <col min="1783" max="1786" width="16.140625" style="19" customWidth="1"/>
    <col min="1787" max="1792" width="15.7109375" style="19"/>
    <col min="1793" max="1793" width="21.28515625" style="19" bestFit="1" customWidth="1"/>
    <col min="1794" max="1794" width="15.140625" style="19" customWidth="1"/>
    <col min="1795" max="1798" width="16.140625" style="19" customWidth="1"/>
    <col min="1799" max="2036" width="15.7109375" style="19"/>
    <col min="2037" max="2037" width="19.140625" style="19" customWidth="1"/>
    <col min="2038" max="2038" width="15.140625" style="19" customWidth="1"/>
    <col min="2039" max="2042" width="16.140625" style="19" customWidth="1"/>
    <col min="2043" max="2048" width="15.7109375" style="19"/>
    <col min="2049" max="2049" width="21.28515625" style="19" bestFit="1" customWidth="1"/>
    <col min="2050" max="2050" width="15.140625" style="19" customWidth="1"/>
    <col min="2051" max="2054" width="16.140625" style="19" customWidth="1"/>
    <col min="2055" max="2292" width="15.7109375" style="19"/>
    <col min="2293" max="2293" width="19.140625" style="19" customWidth="1"/>
    <col min="2294" max="2294" width="15.140625" style="19" customWidth="1"/>
    <col min="2295" max="2298" width="16.140625" style="19" customWidth="1"/>
    <col min="2299" max="2304" width="15.7109375" style="19"/>
    <col min="2305" max="2305" width="21.28515625" style="19" bestFit="1" customWidth="1"/>
    <col min="2306" max="2306" width="15.140625" style="19" customWidth="1"/>
    <col min="2307" max="2310" width="16.140625" style="19" customWidth="1"/>
    <col min="2311" max="2548" width="15.7109375" style="19"/>
    <col min="2549" max="2549" width="19.140625" style="19" customWidth="1"/>
    <col min="2550" max="2550" width="15.140625" style="19" customWidth="1"/>
    <col min="2551" max="2554" width="16.140625" style="19" customWidth="1"/>
    <col min="2555" max="2560" width="15.7109375" style="19"/>
    <col min="2561" max="2561" width="21.28515625" style="19" bestFit="1" customWidth="1"/>
    <col min="2562" max="2562" width="15.140625" style="19" customWidth="1"/>
    <col min="2563" max="2566" width="16.140625" style="19" customWidth="1"/>
    <col min="2567" max="2804" width="15.7109375" style="19"/>
    <col min="2805" max="2805" width="19.140625" style="19" customWidth="1"/>
    <col min="2806" max="2806" width="15.140625" style="19" customWidth="1"/>
    <col min="2807" max="2810" width="16.140625" style="19" customWidth="1"/>
    <col min="2811" max="2816" width="15.7109375" style="19"/>
    <col min="2817" max="2817" width="21.28515625" style="19" bestFit="1" customWidth="1"/>
    <col min="2818" max="2818" width="15.140625" style="19" customWidth="1"/>
    <col min="2819" max="2822" width="16.140625" style="19" customWidth="1"/>
    <col min="2823" max="3060" width="15.7109375" style="19"/>
    <col min="3061" max="3061" width="19.140625" style="19" customWidth="1"/>
    <col min="3062" max="3062" width="15.140625" style="19" customWidth="1"/>
    <col min="3063" max="3066" width="16.140625" style="19" customWidth="1"/>
    <col min="3067" max="3072" width="15.7109375" style="19"/>
    <col min="3073" max="3073" width="21.28515625" style="19" bestFit="1" customWidth="1"/>
    <col min="3074" max="3074" width="15.140625" style="19" customWidth="1"/>
    <col min="3075" max="3078" width="16.140625" style="19" customWidth="1"/>
    <col min="3079" max="3316" width="15.7109375" style="19"/>
    <col min="3317" max="3317" width="19.140625" style="19" customWidth="1"/>
    <col min="3318" max="3318" width="15.140625" style="19" customWidth="1"/>
    <col min="3319" max="3322" width="16.140625" style="19" customWidth="1"/>
    <col min="3323" max="3328" width="15.7109375" style="19"/>
    <col min="3329" max="3329" width="21.28515625" style="19" bestFit="1" customWidth="1"/>
    <col min="3330" max="3330" width="15.140625" style="19" customWidth="1"/>
    <col min="3331" max="3334" width="16.140625" style="19" customWidth="1"/>
    <col min="3335" max="3572" width="15.7109375" style="19"/>
    <col min="3573" max="3573" width="19.140625" style="19" customWidth="1"/>
    <col min="3574" max="3574" width="15.140625" style="19" customWidth="1"/>
    <col min="3575" max="3578" width="16.140625" style="19" customWidth="1"/>
    <col min="3579" max="3584" width="15.7109375" style="19"/>
    <col min="3585" max="3585" width="21.28515625" style="19" bestFit="1" customWidth="1"/>
    <col min="3586" max="3586" width="15.140625" style="19" customWidth="1"/>
    <col min="3587" max="3590" width="16.140625" style="19" customWidth="1"/>
    <col min="3591" max="3828" width="15.7109375" style="19"/>
    <col min="3829" max="3829" width="19.140625" style="19" customWidth="1"/>
    <col min="3830" max="3830" width="15.140625" style="19" customWidth="1"/>
    <col min="3831" max="3834" width="16.140625" style="19" customWidth="1"/>
    <col min="3835" max="3840" width="15.7109375" style="19"/>
    <col min="3841" max="3841" width="21.28515625" style="19" bestFit="1" customWidth="1"/>
    <col min="3842" max="3842" width="15.140625" style="19" customWidth="1"/>
    <col min="3843" max="3846" width="16.140625" style="19" customWidth="1"/>
    <col min="3847" max="4084" width="15.7109375" style="19"/>
    <col min="4085" max="4085" width="19.140625" style="19" customWidth="1"/>
    <col min="4086" max="4086" width="15.140625" style="19" customWidth="1"/>
    <col min="4087" max="4090" width="16.140625" style="19" customWidth="1"/>
    <col min="4091" max="4096" width="15.7109375" style="19"/>
    <col min="4097" max="4097" width="21.28515625" style="19" bestFit="1" customWidth="1"/>
    <col min="4098" max="4098" width="15.140625" style="19" customWidth="1"/>
    <col min="4099" max="4102" width="16.140625" style="19" customWidth="1"/>
    <col min="4103" max="4340" width="15.7109375" style="19"/>
    <col min="4341" max="4341" width="19.140625" style="19" customWidth="1"/>
    <col min="4342" max="4342" width="15.140625" style="19" customWidth="1"/>
    <col min="4343" max="4346" width="16.140625" style="19" customWidth="1"/>
    <col min="4347" max="4352" width="15.7109375" style="19"/>
    <col min="4353" max="4353" width="21.28515625" style="19" bestFit="1" customWidth="1"/>
    <col min="4354" max="4354" width="15.140625" style="19" customWidth="1"/>
    <col min="4355" max="4358" width="16.140625" style="19" customWidth="1"/>
    <col min="4359" max="4596" width="15.7109375" style="19"/>
    <col min="4597" max="4597" width="19.140625" style="19" customWidth="1"/>
    <col min="4598" max="4598" width="15.140625" style="19" customWidth="1"/>
    <col min="4599" max="4602" width="16.140625" style="19" customWidth="1"/>
    <col min="4603" max="4608" width="15.7109375" style="19"/>
    <col min="4609" max="4609" width="21.28515625" style="19" bestFit="1" customWidth="1"/>
    <col min="4610" max="4610" width="15.140625" style="19" customWidth="1"/>
    <col min="4611" max="4614" width="16.140625" style="19" customWidth="1"/>
    <col min="4615" max="4852" width="15.7109375" style="19"/>
    <col min="4853" max="4853" width="19.140625" style="19" customWidth="1"/>
    <col min="4854" max="4854" width="15.140625" style="19" customWidth="1"/>
    <col min="4855" max="4858" width="16.140625" style="19" customWidth="1"/>
    <col min="4859" max="4864" width="15.7109375" style="19"/>
    <col min="4865" max="4865" width="21.28515625" style="19" bestFit="1" customWidth="1"/>
    <col min="4866" max="4866" width="15.140625" style="19" customWidth="1"/>
    <col min="4867" max="4870" width="16.140625" style="19" customWidth="1"/>
    <col min="4871" max="5108" width="15.7109375" style="19"/>
    <col min="5109" max="5109" width="19.140625" style="19" customWidth="1"/>
    <col min="5110" max="5110" width="15.140625" style="19" customWidth="1"/>
    <col min="5111" max="5114" width="16.140625" style="19" customWidth="1"/>
    <col min="5115" max="5120" width="15.7109375" style="19"/>
    <col min="5121" max="5121" width="21.28515625" style="19" bestFit="1" customWidth="1"/>
    <col min="5122" max="5122" width="15.140625" style="19" customWidth="1"/>
    <col min="5123" max="5126" width="16.140625" style="19" customWidth="1"/>
    <col min="5127" max="5364" width="15.7109375" style="19"/>
    <col min="5365" max="5365" width="19.140625" style="19" customWidth="1"/>
    <col min="5366" max="5366" width="15.140625" style="19" customWidth="1"/>
    <col min="5367" max="5370" width="16.140625" style="19" customWidth="1"/>
    <col min="5371" max="5376" width="15.7109375" style="19"/>
    <col min="5377" max="5377" width="21.28515625" style="19" bestFit="1" customWidth="1"/>
    <col min="5378" max="5378" width="15.140625" style="19" customWidth="1"/>
    <col min="5379" max="5382" width="16.140625" style="19" customWidth="1"/>
    <col min="5383" max="5620" width="15.7109375" style="19"/>
    <col min="5621" max="5621" width="19.140625" style="19" customWidth="1"/>
    <col min="5622" max="5622" width="15.140625" style="19" customWidth="1"/>
    <col min="5623" max="5626" width="16.140625" style="19" customWidth="1"/>
    <col min="5627" max="5632" width="15.7109375" style="19"/>
    <col min="5633" max="5633" width="21.28515625" style="19" bestFit="1" customWidth="1"/>
    <col min="5634" max="5634" width="15.140625" style="19" customWidth="1"/>
    <col min="5635" max="5638" width="16.140625" style="19" customWidth="1"/>
    <col min="5639" max="5876" width="15.7109375" style="19"/>
    <col min="5877" max="5877" width="19.140625" style="19" customWidth="1"/>
    <col min="5878" max="5878" width="15.140625" style="19" customWidth="1"/>
    <col min="5879" max="5882" width="16.140625" style="19" customWidth="1"/>
    <col min="5883" max="5888" width="15.7109375" style="19"/>
    <col min="5889" max="5889" width="21.28515625" style="19" bestFit="1" customWidth="1"/>
    <col min="5890" max="5890" width="15.140625" style="19" customWidth="1"/>
    <col min="5891" max="5894" width="16.140625" style="19" customWidth="1"/>
    <col min="5895" max="6132" width="15.7109375" style="19"/>
    <col min="6133" max="6133" width="19.140625" style="19" customWidth="1"/>
    <col min="6134" max="6134" width="15.140625" style="19" customWidth="1"/>
    <col min="6135" max="6138" width="16.140625" style="19" customWidth="1"/>
    <col min="6139" max="6144" width="15.7109375" style="19"/>
    <col min="6145" max="6145" width="21.28515625" style="19" bestFit="1" customWidth="1"/>
    <col min="6146" max="6146" width="15.140625" style="19" customWidth="1"/>
    <col min="6147" max="6150" width="16.140625" style="19" customWidth="1"/>
    <col min="6151" max="6388" width="15.7109375" style="19"/>
    <col min="6389" max="6389" width="19.140625" style="19" customWidth="1"/>
    <col min="6390" max="6390" width="15.140625" style="19" customWidth="1"/>
    <col min="6391" max="6394" width="16.140625" style="19" customWidth="1"/>
    <col min="6395" max="6400" width="15.7109375" style="19"/>
    <col min="6401" max="6401" width="21.28515625" style="19" bestFit="1" customWidth="1"/>
    <col min="6402" max="6402" width="15.140625" style="19" customWidth="1"/>
    <col min="6403" max="6406" width="16.140625" style="19" customWidth="1"/>
    <col min="6407" max="6644" width="15.7109375" style="19"/>
    <col min="6645" max="6645" width="19.140625" style="19" customWidth="1"/>
    <col min="6646" max="6646" width="15.140625" style="19" customWidth="1"/>
    <col min="6647" max="6650" width="16.140625" style="19" customWidth="1"/>
    <col min="6651" max="6656" width="15.7109375" style="19"/>
    <col min="6657" max="6657" width="21.28515625" style="19" bestFit="1" customWidth="1"/>
    <col min="6658" max="6658" width="15.140625" style="19" customWidth="1"/>
    <col min="6659" max="6662" width="16.140625" style="19" customWidth="1"/>
    <col min="6663" max="6900" width="15.7109375" style="19"/>
    <col min="6901" max="6901" width="19.140625" style="19" customWidth="1"/>
    <col min="6902" max="6902" width="15.140625" style="19" customWidth="1"/>
    <col min="6903" max="6906" width="16.140625" style="19" customWidth="1"/>
    <col min="6907" max="6912" width="15.7109375" style="19"/>
    <col min="6913" max="6913" width="21.28515625" style="19" bestFit="1" customWidth="1"/>
    <col min="6914" max="6914" width="15.140625" style="19" customWidth="1"/>
    <col min="6915" max="6918" width="16.140625" style="19" customWidth="1"/>
    <col min="6919" max="7156" width="15.7109375" style="19"/>
    <col min="7157" max="7157" width="19.140625" style="19" customWidth="1"/>
    <col min="7158" max="7158" width="15.140625" style="19" customWidth="1"/>
    <col min="7159" max="7162" width="16.140625" style="19" customWidth="1"/>
    <col min="7163" max="7168" width="15.7109375" style="19"/>
    <col min="7169" max="7169" width="21.28515625" style="19" bestFit="1" customWidth="1"/>
    <col min="7170" max="7170" width="15.140625" style="19" customWidth="1"/>
    <col min="7171" max="7174" width="16.140625" style="19" customWidth="1"/>
    <col min="7175" max="7412" width="15.7109375" style="19"/>
    <col min="7413" max="7413" width="19.140625" style="19" customWidth="1"/>
    <col min="7414" max="7414" width="15.140625" style="19" customWidth="1"/>
    <col min="7415" max="7418" width="16.140625" style="19" customWidth="1"/>
    <col min="7419" max="7424" width="15.7109375" style="19"/>
    <col min="7425" max="7425" width="21.28515625" style="19" bestFit="1" customWidth="1"/>
    <col min="7426" max="7426" width="15.140625" style="19" customWidth="1"/>
    <col min="7427" max="7430" width="16.140625" style="19" customWidth="1"/>
    <col min="7431" max="7668" width="15.7109375" style="19"/>
    <col min="7669" max="7669" width="19.140625" style="19" customWidth="1"/>
    <col min="7670" max="7670" width="15.140625" style="19" customWidth="1"/>
    <col min="7671" max="7674" width="16.140625" style="19" customWidth="1"/>
    <col min="7675" max="7680" width="15.7109375" style="19"/>
    <col min="7681" max="7681" width="21.28515625" style="19" bestFit="1" customWidth="1"/>
    <col min="7682" max="7682" width="15.140625" style="19" customWidth="1"/>
    <col min="7683" max="7686" width="16.140625" style="19" customWidth="1"/>
    <col min="7687" max="7924" width="15.7109375" style="19"/>
    <col min="7925" max="7925" width="19.140625" style="19" customWidth="1"/>
    <col min="7926" max="7926" width="15.140625" style="19" customWidth="1"/>
    <col min="7927" max="7930" width="16.140625" style="19" customWidth="1"/>
    <col min="7931" max="7936" width="15.7109375" style="19"/>
    <col min="7937" max="7937" width="21.28515625" style="19" bestFit="1" customWidth="1"/>
    <col min="7938" max="7938" width="15.140625" style="19" customWidth="1"/>
    <col min="7939" max="7942" width="16.140625" style="19" customWidth="1"/>
    <col min="7943" max="8180" width="15.7109375" style="19"/>
    <col min="8181" max="8181" width="19.140625" style="19" customWidth="1"/>
    <col min="8182" max="8182" width="15.140625" style="19" customWidth="1"/>
    <col min="8183" max="8186" width="16.140625" style="19" customWidth="1"/>
    <col min="8187" max="8192" width="15.7109375" style="19"/>
    <col min="8193" max="8193" width="21.28515625" style="19" bestFit="1" customWidth="1"/>
    <col min="8194" max="8194" width="15.140625" style="19" customWidth="1"/>
    <col min="8195" max="8198" width="16.140625" style="19" customWidth="1"/>
    <col min="8199" max="8436" width="15.7109375" style="19"/>
    <col min="8437" max="8437" width="19.140625" style="19" customWidth="1"/>
    <col min="8438" max="8438" width="15.140625" style="19" customWidth="1"/>
    <col min="8439" max="8442" width="16.140625" style="19" customWidth="1"/>
    <col min="8443" max="8448" width="15.7109375" style="19"/>
    <col min="8449" max="8449" width="21.28515625" style="19" bestFit="1" customWidth="1"/>
    <col min="8450" max="8450" width="15.140625" style="19" customWidth="1"/>
    <col min="8451" max="8454" width="16.140625" style="19" customWidth="1"/>
    <col min="8455" max="8692" width="15.7109375" style="19"/>
    <col min="8693" max="8693" width="19.140625" style="19" customWidth="1"/>
    <col min="8694" max="8694" width="15.140625" style="19" customWidth="1"/>
    <col min="8695" max="8698" width="16.140625" style="19" customWidth="1"/>
    <col min="8699" max="8704" width="15.7109375" style="19"/>
    <col min="8705" max="8705" width="21.28515625" style="19" bestFit="1" customWidth="1"/>
    <col min="8706" max="8706" width="15.140625" style="19" customWidth="1"/>
    <col min="8707" max="8710" width="16.140625" style="19" customWidth="1"/>
    <col min="8711" max="8948" width="15.7109375" style="19"/>
    <col min="8949" max="8949" width="19.140625" style="19" customWidth="1"/>
    <col min="8950" max="8950" width="15.140625" style="19" customWidth="1"/>
    <col min="8951" max="8954" width="16.140625" style="19" customWidth="1"/>
    <col min="8955" max="8960" width="15.7109375" style="19"/>
    <col min="8961" max="8961" width="21.28515625" style="19" bestFit="1" customWidth="1"/>
    <col min="8962" max="8962" width="15.140625" style="19" customWidth="1"/>
    <col min="8963" max="8966" width="16.140625" style="19" customWidth="1"/>
    <col min="8967" max="9204" width="15.7109375" style="19"/>
    <col min="9205" max="9205" width="19.140625" style="19" customWidth="1"/>
    <col min="9206" max="9206" width="15.140625" style="19" customWidth="1"/>
    <col min="9207" max="9210" width="16.140625" style="19" customWidth="1"/>
    <col min="9211" max="9216" width="15.7109375" style="19"/>
    <col min="9217" max="9217" width="21.28515625" style="19" bestFit="1" customWidth="1"/>
    <col min="9218" max="9218" width="15.140625" style="19" customWidth="1"/>
    <col min="9219" max="9222" width="16.140625" style="19" customWidth="1"/>
    <col min="9223" max="9460" width="15.7109375" style="19"/>
    <col min="9461" max="9461" width="19.140625" style="19" customWidth="1"/>
    <col min="9462" max="9462" width="15.140625" style="19" customWidth="1"/>
    <col min="9463" max="9466" width="16.140625" style="19" customWidth="1"/>
    <col min="9467" max="9472" width="15.7109375" style="19"/>
    <col min="9473" max="9473" width="21.28515625" style="19" bestFit="1" customWidth="1"/>
    <col min="9474" max="9474" width="15.140625" style="19" customWidth="1"/>
    <col min="9475" max="9478" width="16.140625" style="19" customWidth="1"/>
    <col min="9479" max="9716" width="15.7109375" style="19"/>
    <col min="9717" max="9717" width="19.140625" style="19" customWidth="1"/>
    <col min="9718" max="9718" width="15.140625" style="19" customWidth="1"/>
    <col min="9719" max="9722" width="16.140625" style="19" customWidth="1"/>
    <col min="9723" max="9728" width="15.7109375" style="19"/>
    <col min="9729" max="9729" width="21.28515625" style="19" bestFit="1" customWidth="1"/>
    <col min="9730" max="9730" width="15.140625" style="19" customWidth="1"/>
    <col min="9731" max="9734" width="16.140625" style="19" customWidth="1"/>
    <col min="9735" max="9972" width="15.7109375" style="19"/>
    <col min="9973" max="9973" width="19.140625" style="19" customWidth="1"/>
    <col min="9974" max="9974" width="15.140625" style="19" customWidth="1"/>
    <col min="9975" max="9978" width="16.140625" style="19" customWidth="1"/>
    <col min="9979" max="9984" width="15.7109375" style="19"/>
    <col min="9985" max="9985" width="21.28515625" style="19" bestFit="1" customWidth="1"/>
    <col min="9986" max="9986" width="15.140625" style="19" customWidth="1"/>
    <col min="9987" max="9990" width="16.140625" style="19" customWidth="1"/>
    <col min="9991" max="10228" width="15.7109375" style="19"/>
    <col min="10229" max="10229" width="19.140625" style="19" customWidth="1"/>
    <col min="10230" max="10230" width="15.140625" style="19" customWidth="1"/>
    <col min="10231" max="10234" width="16.140625" style="19" customWidth="1"/>
    <col min="10235" max="10240" width="15.7109375" style="19"/>
    <col min="10241" max="10241" width="21.28515625" style="19" bestFit="1" customWidth="1"/>
    <col min="10242" max="10242" width="15.140625" style="19" customWidth="1"/>
    <col min="10243" max="10246" width="16.140625" style="19" customWidth="1"/>
    <col min="10247" max="10484" width="15.7109375" style="19"/>
    <col min="10485" max="10485" width="19.140625" style="19" customWidth="1"/>
    <col min="10486" max="10486" width="15.140625" style="19" customWidth="1"/>
    <col min="10487" max="10490" width="16.140625" style="19" customWidth="1"/>
    <col min="10491" max="10496" width="15.7109375" style="19"/>
    <col min="10497" max="10497" width="21.28515625" style="19" bestFit="1" customWidth="1"/>
    <col min="10498" max="10498" width="15.140625" style="19" customWidth="1"/>
    <col min="10499" max="10502" width="16.140625" style="19" customWidth="1"/>
    <col min="10503" max="10740" width="15.7109375" style="19"/>
    <col min="10741" max="10741" width="19.140625" style="19" customWidth="1"/>
    <col min="10742" max="10742" width="15.140625" style="19" customWidth="1"/>
    <col min="10743" max="10746" width="16.140625" style="19" customWidth="1"/>
    <col min="10747" max="10752" width="15.7109375" style="19"/>
    <col min="10753" max="10753" width="21.28515625" style="19" bestFit="1" customWidth="1"/>
    <col min="10754" max="10754" width="15.140625" style="19" customWidth="1"/>
    <col min="10755" max="10758" width="16.140625" style="19" customWidth="1"/>
    <col min="10759" max="10996" width="15.7109375" style="19"/>
    <col min="10997" max="10997" width="19.140625" style="19" customWidth="1"/>
    <col min="10998" max="10998" width="15.140625" style="19" customWidth="1"/>
    <col min="10999" max="11002" width="16.140625" style="19" customWidth="1"/>
    <col min="11003" max="11008" width="15.7109375" style="19"/>
    <col min="11009" max="11009" width="21.28515625" style="19" bestFit="1" customWidth="1"/>
    <col min="11010" max="11010" width="15.140625" style="19" customWidth="1"/>
    <col min="11011" max="11014" width="16.140625" style="19" customWidth="1"/>
    <col min="11015" max="11252" width="15.7109375" style="19"/>
    <col min="11253" max="11253" width="19.140625" style="19" customWidth="1"/>
    <col min="11254" max="11254" width="15.140625" style="19" customWidth="1"/>
    <col min="11255" max="11258" width="16.140625" style="19" customWidth="1"/>
    <col min="11259" max="11264" width="15.7109375" style="19"/>
    <col min="11265" max="11265" width="21.28515625" style="19" bestFit="1" customWidth="1"/>
    <col min="11266" max="11266" width="15.140625" style="19" customWidth="1"/>
    <col min="11267" max="11270" width="16.140625" style="19" customWidth="1"/>
    <col min="11271" max="11508" width="15.7109375" style="19"/>
    <col min="11509" max="11509" width="19.140625" style="19" customWidth="1"/>
    <col min="11510" max="11510" width="15.140625" style="19" customWidth="1"/>
    <col min="11511" max="11514" width="16.140625" style="19" customWidth="1"/>
    <col min="11515" max="11520" width="15.7109375" style="19"/>
    <col min="11521" max="11521" width="21.28515625" style="19" bestFit="1" customWidth="1"/>
    <col min="11522" max="11522" width="15.140625" style="19" customWidth="1"/>
    <col min="11523" max="11526" width="16.140625" style="19" customWidth="1"/>
    <col min="11527" max="11764" width="15.7109375" style="19"/>
    <col min="11765" max="11765" width="19.140625" style="19" customWidth="1"/>
    <col min="11766" max="11766" width="15.140625" style="19" customWidth="1"/>
    <col min="11767" max="11770" width="16.140625" style="19" customWidth="1"/>
    <col min="11771" max="11776" width="15.7109375" style="19"/>
    <col min="11777" max="11777" width="21.28515625" style="19" bestFit="1" customWidth="1"/>
    <col min="11778" max="11778" width="15.140625" style="19" customWidth="1"/>
    <col min="11779" max="11782" width="16.140625" style="19" customWidth="1"/>
    <col min="11783" max="12020" width="15.7109375" style="19"/>
    <col min="12021" max="12021" width="19.140625" style="19" customWidth="1"/>
    <col min="12022" max="12022" width="15.140625" style="19" customWidth="1"/>
    <col min="12023" max="12026" width="16.140625" style="19" customWidth="1"/>
    <col min="12027" max="12032" width="15.7109375" style="19"/>
    <col min="12033" max="12033" width="21.28515625" style="19" bestFit="1" customWidth="1"/>
    <col min="12034" max="12034" width="15.140625" style="19" customWidth="1"/>
    <col min="12035" max="12038" width="16.140625" style="19" customWidth="1"/>
    <col min="12039" max="12276" width="15.7109375" style="19"/>
    <col min="12277" max="12277" width="19.140625" style="19" customWidth="1"/>
    <col min="12278" max="12278" width="15.140625" style="19" customWidth="1"/>
    <col min="12279" max="12282" width="16.140625" style="19" customWidth="1"/>
    <col min="12283" max="12288" width="15.7109375" style="19"/>
    <col min="12289" max="12289" width="21.28515625" style="19" bestFit="1" customWidth="1"/>
    <col min="12290" max="12290" width="15.140625" style="19" customWidth="1"/>
    <col min="12291" max="12294" width="16.140625" style="19" customWidth="1"/>
    <col min="12295" max="12532" width="15.7109375" style="19"/>
    <col min="12533" max="12533" width="19.140625" style="19" customWidth="1"/>
    <col min="12534" max="12534" width="15.140625" style="19" customWidth="1"/>
    <col min="12535" max="12538" width="16.140625" style="19" customWidth="1"/>
    <col min="12539" max="12544" width="15.7109375" style="19"/>
    <col min="12545" max="12545" width="21.28515625" style="19" bestFit="1" customWidth="1"/>
    <col min="12546" max="12546" width="15.140625" style="19" customWidth="1"/>
    <col min="12547" max="12550" width="16.140625" style="19" customWidth="1"/>
    <col min="12551" max="12788" width="15.7109375" style="19"/>
    <col min="12789" max="12789" width="19.140625" style="19" customWidth="1"/>
    <col min="12790" max="12790" width="15.140625" style="19" customWidth="1"/>
    <col min="12791" max="12794" width="16.140625" style="19" customWidth="1"/>
    <col min="12795" max="12800" width="15.7109375" style="19"/>
    <col min="12801" max="12801" width="21.28515625" style="19" bestFit="1" customWidth="1"/>
    <col min="12802" max="12802" width="15.140625" style="19" customWidth="1"/>
    <col min="12803" max="12806" width="16.140625" style="19" customWidth="1"/>
    <col min="12807" max="13044" width="15.7109375" style="19"/>
    <col min="13045" max="13045" width="19.140625" style="19" customWidth="1"/>
    <col min="13046" max="13046" width="15.140625" style="19" customWidth="1"/>
    <col min="13047" max="13050" width="16.140625" style="19" customWidth="1"/>
    <col min="13051" max="13056" width="15.7109375" style="19"/>
    <col min="13057" max="13057" width="21.28515625" style="19" bestFit="1" customWidth="1"/>
    <col min="13058" max="13058" width="15.140625" style="19" customWidth="1"/>
    <col min="13059" max="13062" width="16.140625" style="19" customWidth="1"/>
    <col min="13063" max="13300" width="15.7109375" style="19"/>
    <col min="13301" max="13301" width="19.140625" style="19" customWidth="1"/>
    <col min="13302" max="13302" width="15.140625" style="19" customWidth="1"/>
    <col min="13303" max="13306" width="16.140625" style="19" customWidth="1"/>
    <col min="13307" max="13312" width="15.7109375" style="19"/>
    <col min="13313" max="13313" width="21.28515625" style="19" bestFit="1" customWidth="1"/>
    <col min="13314" max="13314" width="15.140625" style="19" customWidth="1"/>
    <col min="13315" max="13318" width="16.140625" style="19" customWidth="1"/>
    <col min="13319" max="13556" width="15.7109375" style="19"/>
    <col min="13557" max="13557" width="19.140625" style="19" customWidth="1"/>
    <col min="13558" max="13558" width="15.140625" style="19" customWidth="1"/>
    <col min="13559" max="13562" width="16.140625" style="19" customWidth="1"/>
    <col min="13563" max="13568" width="15.7109375" style="19"/>
    <col min="13569" max="13569" width="21.28515625" style="19" bestFit="1" customWidth="1"/>
    <col min="13570" max="13570" width="15.140625" style="19" customWidth="1"/>
    <col min="13571" max="13574" width="16.140625" style="19" customWidth="1"/>
    <col min="13575" max="13812" width="15.7109375" style="19"/>
    <col min="13813" max="13813" width="19.140625" style="19" customWidth="1"/>
    <col min="13814" max="13814" width="15.140625" style="19" customWidth="1"/>
    <col min="13815" max="13818" width="16.140625" style="19" customWidth="1"/>
    <col min="13819" max="13824" width="15.7109375" style="19"/>
    <col min="13825" max="13825" width="21.28515625" style="19" bestFit="1" customWidth="1"/>
    <col min="13826" max="13826" width="15.140625" style="19" customWidth="1"/>
    <col min="13827" max="13830" width="16.140625" style="19" customWidth="1"/>
    <col min="13831" max="14068" width="15.7109375" style="19"/>
    <col min="14069" max="14069" width="19.140625" style="19" customWidth="1"/>
    <col min="14070" max="14070" width="15.140625" style="19" customWidth="1"/>
    <col min="14071" max="14074" width="16.140625" style="19" customWidth="1"/>
    <col min="14075" max="14080" width="15.7109375" style="19"/>
    <col min="14081" max="14081" width="21.28515625" style="19" bestFit="1" customWidth="1"/>
    <col min="14082" max="14082" width="15.140625" style="19" customWidth="1"/>
    <col min="14083" max="14086" width="16.140625" style="19" customWidth="1"/>
    <col min="14087" max="14324" width="15.7109375" style="19"/>
    <col min="14325" max="14325" width="19.140625" style="19" customWidth="1"/>
    <col min="14326" max="14326" width="15.140625" style="19" customWidth="1"/>
    <col min="14327" max="14330" width="16.140625" style="19" customWidth="1"/>
    <col min="14331" max="14336" width="15.7109375" style="19"/>
    <col min="14337" max="14337" width="21.28515625" style="19" bestFit="1" customWidth="1"/>
    <col min="14338" max="14338" width="15.140625" style="19" customWidth="1"/>
    <col min="14339" max="14342" width="16.140625" style="19" customWidth="1"/>
    <col min="14343" max="14580" width="15.7109375" style="19"/>
    <col min="14581" max="14581" width="19.140625" style="19" customWidth="1"/>
    <col min="14582" max="14582" width="15.140625" style="19" customWidth="1"/>
    <col min="14583" max="14586" width="16.140625" style="19" customWidth="1"/>
    <col min="14587" max="14592" width="15.7109375" style="19"/>
    <col min="14593" max="14593" width="21.28515625" style="19" bestFit="1" customWidth="1"/>
    <col min="14594" max="14594" width="15.140625" style="19" customWidth="1"/>
    <col min="14595" max="14598" width="16.140625" style="19" customWidth="1"/>
    <col min="14599" max="14836" width="15.7109375" style="19"/>
    <col min="14837" max="14837" width="19.140625" style="19" customWidth="1"/>
    <col min="14838" max="14838" width="15.140625" style="19" customWidth="1"/>
    <col min="14839" max="14842" width="16.140625" style="19" customWidth="1"/>
    <col min="14843" max="14848" width="15.7109375" style="19"/>
    <col min="14849" max="14849" width="21.28515625" style="19" bestFit="1" customWidth="1"/>
    <col min="14850" max="14850" width="15.140625" style="19" customWidth="1"/>
    <col min="14851" max="14854" width="16.140625" style="19" customWidth="1"/>
    <col min="14855" max="15092" width="15.7109375" style="19"/>
    <col min="15093" max="15093" width="19.140625" style="19" customWidth="1"/>
    <col min="15094" max="15094" width="15.140625" style="19" customWidth="1"/>
    <col min="15095" max="15098" width="16.140625" style="19" customWidth="1"/>
    <col min="15099" max="15104" width="15.7109375" style="19"/>
    <col min="15105" max="15105" width="21.28515625" style="19" bestFit="1" customWidth="1"/>
    <col min="15106" max="15106" width="15.140625" style="19" customWidth="1"/>
    <col min="15107" max="15110" width="16.140625" style="19" customWidth="1"/>
    <col min="15111" max="15348" width="15.7109375" style="19"/>
    <col min="15349" max="15349" width="19.140625" style="19" customWidth="1"/>
    <col min="15350" max="15350" width="15.140625" style="19" customWidth="1"/>
    <col min="15351" max="15354" width="16.140625" style="19" customWidth="1"/>
    <col min="15355" max="15360" width="15.7109375" style="19"/>
    <col min="15361" max="15361" width="21.28515625" style="19" bestFit="1" customWidth="1"/>
    <col min="15362" max="15362" width="15.140625" style="19" customWidth="1"/>
    <col min="15363" max="15366" width="16.140625" style="19" customWidth="1"/>
    <col min="15367" max="15604" width="15.7109375" style="19"/>
    <col min="15605" max="15605" width="19.140625" style="19" customWidth="1"/>
    <col min="15606" max="15606" width="15.140625" style="19" customWidth="1"/>
    <col min="15607" max="15610" width="16.140625" style="19" customWidth="1"/>
    <col min="15611" max="15616" width="15.7109375" style="19"/>
    <col min="15617" max="15617" width="21.28515625" style="19" bestFit="1" customWidth="1"/>
    <col min="15618" max="15618" width="15.140625" style="19" customWidth="1"/>
    <col min="15619" max="15622" width="16.140625" style="19" customWidth="1"/>
    <col min="15623" max="15860" width="15.7109375" style="19"/>
    <col min="15861" max="15861" width="19.140625" style="19" customWidth="1"/>
    <col min="15862" max="15862" width="15.140625" style="19" customWidth="1"/>
    <col min="15863" max="15866" width="16.140625" style="19" customWidth="1"/>
    <col min="15867" max="15872" width="15.7109375" style="19"/>
    <col min="15873" max="15873" width="21.28515625" style="19" bestFit="1" customWidth="1"/>
    <col min="15874" max="15874" width="15.140625" style="19" customWidth="1"/>
    <col min="15875" max="15878" width="16.140625" style="19" customWidth="1"/>
    <col min="15879" max="16116" width="15.7109375" style="19"/>
    <col min="16117" max="16117" width="19.140625" style="19" customWidth="1"/>
    <col min="16118" max="16118" width="15.140625" style="19" customWidth="1"/>
    <col min="16119" max="16122" width="16.140625" style="19" customWidth="1"/>
    <col min="16123" max="16128" width="15.7109375" style="19"/>
    <col min="16129" max="16129" width="21.28515625" style="19" bestFit="1" customWidth="1"/>
    <col min="16130" max="16130" width="15.140625" style="19" customWidth="1"/>
    <col min="16131" max="16134" width="16.140625" style="19" customWidth="1"/>
    <col min="16135" max="16372" width="15.7109375" style="19"/>
    <col min="16373" max="16373" width="19.140625" style="19" customWidth="1"/>
    <col min="16374" max="16374" width="15.140625" style="19" customWidth="1"/>
    <col min="16375" max="16378" width="16.140625" style="19" customWidth="1"/>
    <col min="16379" max="16384" width="15.7109375" style="19"/>
  </cols>
  <sheetData>
    <row r="1" spans="1:12" ht="33.75" customHeight="1" thickBot="1">
      <c r="A1" s="1017" t="s">
        <v>316</v>
      </c>
      <c r="B1" s="1017"/>
      <c r="C1" s="1017"/>
      <c r="D1" s="1017"/>
      <c r="E1" s="1017"/>
      <c r="F1" s="1017"/>
      <c r="G1" s="1017"/>
    </row>
    <row r="2" spans="1:12" ht="68.25" customHeight="1" thickBot="1">
      <c r="A2" s="147" t="s">
        <v>68</v>
      </c>
      <c r="B2" s="147" t="s">
        <v>32</v>
      </c>
      <c r="C2" s="157" t="s">
        <v>452</v>
      </c>
      <c r="D2" s="157" t="s">
        <v>436</v>
      </c>
      <c r="E2" s="157" t="s">
        <v>185</v>
      </c>
      <c r="F2" s="157" t="s">
        <v>186</v>
      </c>
      <c r="G2" s="157" t="s">
        <v>315</v>
      </c>
    </row>
    <row r="3" spans="1:12" ht="21" customHeight="1">
      <c r="A3" s="2">
        <v>1400</v>
      </c>
      <c r="B3" s="3">
        <v>11068557</v>
      </c>
      <c r="C3" s="3">
        <v>6572227</v>
      </c>
      <c r="D3" s="3">
        <v>1046643</v>
      </c>
      <c r="E3" s="3">
        <v>56243</v>
      </c>
      <c r="F3" s="3">
        <v>3374227</v>
      </c>
      <c r="G3" s="3">
        <v>19217</v>
      </c>
      <c r="H3" s="20"/>
    </row>
    <row r="4" spans="1:12" ht="21" customHeight="1" thickBot="1">
      <c r="A4" s="2">
        <v>1401</v>
      </c>
      <c r="B4" s="3">
        <f t="shared" ref="B4" si="0">SUM(B5:B37)</f>
        <v>11388131</v>
      </c>
      <c r="C4" s="3">
        <f>SUM(C5:C37)</f>
        <v>6826639</v>
      </c>
      <c r="D4" s="3">
        <f>SUM(D5:D37)</f>
        <v>1019936</v>
      </c>
      <c r="E4" s="3">
        <f>SUM(E5:E37)</f>
        <v>51960</v>
      </c>
      <c r="F4" s="3">
        <f>SUM(F5:F37)</f>
        <v>3471927</v>
      </c>
      <c r="G4" s="3">
        <f>SUM(G5:G37)</f>
        <v>17669</v>
      </c>
    </row>
    <row r="5" spans="1:12" ht="21" customHeight="1" thickBot="1">
      <c r="A5" s="5" t="s">
        <v>41</v>
      </c>
      <c r="B5" s="10">
        <f>D5+C5+E5+F5+G5</f>
        <v>461000</v>
      </c>
      <c r="C5" s="7">
        <v>309744</v>
      </c>
      <c r="D5" s="6">
        <v>38954</v>
      </c>
      <c r="E5" s="7">
        <v>1539</v>
      </c>
      <c r="F5" s="6">
        <v>110735</v>
      </c>
      <c r="G5" s="7">
        <v>28</v>
      </c>
      <c r="H5" s="20"/>
      <c r="L5" s="326"/>
    </row>
    <row r="6" spans="1:12" ht="21" customHeight="1" thickBot="1">
      <c r="A6" s="11" t="s">
        <v>42</v>
      </c>
      <c r="B6" s="29">
        <f t="shared" ref="B6:B37" si="1">D6+C6+E6+F6+G6</f>
        <v>244112</v>
      </c>
      <c r="C6" s="21">
        <v>149677</v>
      </c>
      <c r="D6" s="22">
        <v>27628</v>
      </c>
      <c r="E6" s="21">
        <v>431</v>
      </c>
      <c r="F6" s="22">
        <v>66325</v>
      </c>
      <c r="G6" s="21">
        <v>51</v>
      </c>
      <c r="H6" s="20"/>
      <c r="L6" s="326"/>
    </row>
    <row r="7" spans="1:12" ht="21" customHeight="1" thickBot="1">
      <c r="A7" s="11" t="s">
        <v>43</v>
      </c>
      <c r="B7" s="29">
        <f t="shared" si="1"/>
        <v>124499</v>
      </c>
      <c r="C7" s="21">
        <v>68257</v>
      </c>
      <c r="D7" s="22">
        <v>22836</v>
      </c>
      <c r="E7" s="21">
        <v>87</v>
      </c>
      <c r="F7" s="22">
        <v>33319</v>
      </c>
      <c r="G7" s="21">
        <v>0</v>
      </c>
      <c r="H7" s="20"/>
      <c r="L7" s="326"/>
    </row>
    <row r="8" spans="1:12" ht="21" customHeight="1" thickBot="1">
      <c r="A8" s="11" t="s">
        <v>0</v>
      </c>
      <c r="B8" s="29">
        <f t="shared" si="1"/>
        <v>864928</v>
      </c>
      <c r="C8" s="21">
        <v>545430</v>
      </c>
      <c r="D8" s="22">
        <v>82373</v>
      </c>
      <c r="E8" s="21">
        <v>3310</v>
      </c>
      <c r="F8" s="22">
        <v>233163</v>
      </c>
      <c r="G8" s="21">
        <v>652</v>
      </c>
      <c r="H8" s="20"/>
      <c r="L8" s="326"/>
    </row>
    <row r="9" spans="1:12" ht="21" customHeight="1" thickBot="1">
      <c r="A9" s="11" t="s">
        <v>33</v>
      </c>
      <c r="B9" s="29">
        <f t="shared" si="1"/>
        <v>349622</v>
      </c>
      <c r="C9" s="21">
        <v>260283</v>
      </c>
      <c r="D9" s="22">
        <v>20334</v>
      </c>
      <c r="E9" s="21">
        <v>2596</v>
      </c>
      <c r="F9" s="22">
        <v>66199</v>
      </c>
      <c r="G9" s="21">
        <v>210</v>
      </c>
      <c r="H9" s="20"/>
      <c r="L9" s="326"/>
    </row>
    <row r="10" spans="1:12" ht="21" customHeight="1" thickBot="1">
      <c r="A10" s="11" t="s">
        <v>44</v>
      </c>
      <c r="B10" s="29">
        <f t="shared" si="1"/>
        <v>82633</v>
      </c>
      <c r="C10" s="21">
        <v>30445</v>
      </c>
      <c r="D10" s="22">
        <v>5734</v>
      </c>
      <c r="E10" s="21">
        <v>661</v>
      </c>
      <c r="F10" s="22">
        <v>45747</v>
      </c>
      <c r="G10" s="21">
        <v>46</v>
      </c>
      <c r="H10" s="20"/>
      <c r="L10" s="326"/>
    </row>
    <row r="11" spans="1:12" ht="21" customHeight="1" thickBot="1">
      <c r="A11" s="11" t="s">
        <v>1</v>
      </c>
      <c r="B11" s="29">
        <f t="shared" si="1"/>
        <v>345648</v>
      </c>
      <c r="C11" s="21">
        <v>88328</v>
      </c>
      <c r="D11" s="22">
        <v>40323</v>
      </c>
      <c r="E11" s="21">
        <v>1256</v>
      </c>
      <c r="F11" s="22">
        <v>215457</v>
      </c>
      <c r="G11" s="21">
        <v>284</v>
      </c>
      <c r="H11" s="20"/>
      <c r="L11" s="326"/>
    </row>
    <row r="12" spans="1:12" ht="21" customHeight="1" thickBot="1">
      <c r="A12" s="11" t="s">
        <v>45</v>
      </c>
      <c r="B12" s="29">
        <f t="shared" si="1"/>
        <v>93340</v>
      </c>
      <c r="C12" s="21">
        <v>54145</v>
      </c>
      <c r="D12" s="22">
        <v>6347</v>
      </c>
      <c r="E12" s="21">
        <v>0</v>
      </c>
      <c r="F12" s="22">
        <v>32802</v>
      </c>
      <c r="G12" s="21">
        <v>46</v>
      </c>
      <c r="H12" s="20"/>
      <c r="L12" s="326"/>
    </row>
    <row r="13" spans="1:12" ht="21" customHeight="1" thickBot="1">
      <c r="A13" s="11" t="s">
        <v>46</v>
      </c>
      <c r="B13" s="29">
        <f t="shared" si="1"/>
        <v>100563</v>
      </c>
      <c r="C13" s="21">
        <v>47020</v>
      </c>
      <c r="D13" s="22">
        <v>10508</v>
      </c>
      <c r="E13" s="21">
        <v>255</v>
      </c>
      <c r="F13" s="22">
        <v>42778</v>
      </c>
      <c r="G13" s="21">
        <v>2</v>
      </c>
      <c r="H13" s="20"/>
      <c r="L13" s="326"/>
    </row>
    <row r="14" spans="1:12" ht="21" customHeight="1" thickBot="1">
      <c r="A14" s="11" t="s">
        <v>47</v>
      </c>
      <c r="B14" s="29">
        <f t="shared" si="1"/>
        <v>751585</v>
      </c>
      <c r="C14" s="21">
        <v>433407</v>
      </c>
      <c r="D14" s="22">
        <v>71216</v>
      </c>
      <c r="E14" s="21">
        <v>2348</v>
      </c>
      <c r="F14" s="22">
        <v>233851</v>
      </c>
      <c r="G14" s="21">
        <v>10763</v>
      </c>
      <c r="H14" s="20"/>
      <c r="L14" s="326"/>
    </row>
    <row r="15" spans="1:12" ht="21" customHeight="1" thickBot="1">
      <c r="A15" s="11" t="s">
        <v>28</v>
      </c>
      <c r="B15" s="29">
        <f t="shared" si="1"/>
        <v>77905</v>
      </c>
      <c r="C15" s="21">
        <v>41458</v>
      </c>
      <c r="D15" s="22">
        <v>6213</v>
      </c>
      <c r="E15" s="21">
        <v>475</v>
      </c>
      <c r="F15" s="22">
        <v>29747</v>
      </c>
      <c r="G15" s="21">
        <v>12</v>
      </c>
      <c r="H15" s="20"/>
      <c r="L15" s="326"/>
    </row>
    <row r="16" spans="1:12" ht="21" customHeight="1" thickBot="1">
      <c r="A16" s="11" t="s">
        <v>2</v>
      </c>
      <c r="B16" s="29">
        <f t="shared" si="1"/>
        <v>824801</v>
      </c>
      <c r="C16" s="21">
        <v>312136</v>
      </c>
      <c r="D16" s="22">
        <v>93770</v>
      </c>
      <c r="E16" s="21">
        <v>4459</v>
      </c>
      <c r="F16" s="22">
        <v>414369</v>
      </c>
      <c r="G16" s="21">
        <v>67</v>
      </c>
      <c r="H16" s="20"/>
      <c r="L16" s="326"/>
    </row>
    <row r="17" spans="1:12" ht="21" customHeight="1" thickBot="1">
      <c r="A17" s="11" t="s">
        <v>3</v>
      </c>
      <c r="B17" s="29">
        <f t="shared" si="1"/>
        <v>134731</v>
      </c>
      <c r="C17" s="21">
        <v>91755</v>
      </c>
      <c r="D17" s="22">
        <v>10926</v>
      </c>
      <c r="E17" s="21">
        <v>194</v>
      </c>
      <c r="F17" s="22">
        <v>31743</v>
      </c>
      <c r="G17" s="21">
        <v>113</v>
      </c>
      <c r="H17" s="20"/>
      <c r="L17" s="326"/>
    </row>
    <row r="18" spans="1:12" ht="21" customHeight="1" thickBot="1">
      <c r="A18" s="11" t="s">
        <v>4</v>
      </c>
      <c r="B18" s="29">
        <f t="shared" si="1"/>
        <v>137440</v>
      </c>
      <c r="C18" s="21">
        <v>90802</v>
      </c>
      <c r="D18" s="22">
        <v>12951</v>
      </c>
      <c r="E18" s="21">
        <v>634</v>
      </c>
      <c r="F18" s="22">
        <v>32875</v>
      </c>
      <c r="G18" s="21">
        <v>178</v>
      </c>
      <c r="H18" s="20"/>
      <c r="L18" s="326"/>
    </row>
    <row r="19" spans="1:12" ht="21" customHeight="1" thickBot="1">
      <c r="A19" s="11" t="s">
        <v>48</v>
      </c>
      <c r="B19" s="29">
        <f t="shared" si="1"/>
        <v>208626</v>
      </c>
      <c r="C19" s="21">
        <v>102859</v>
      </c>
      <c r="D19" s="22">
        <v>20343</v>
      </c>
      <c r="E19" s="21">
        <v>2165</v>
      </c>
      <c r="F19" s="22">
        <v>83231</v>
      </c>
      <c r="G19" s="21">
        <v>28</v>
      </c>
      <c r="H19" s="20"/>
      <c r="L19" s="326"/>
    </row>
    <row r="20" spans="1:12" ht="21" customHeight="1" thickBot="1">
      <c r="A20" s="11" t="s">
        <v>49</v>
      </c>
      <c r="B20" s="29">
        <f t="shared" si="1"/>
        <v>1128774</v>
      </c>
      <c r="C20" s="21">
        <v>785796</v>
      </c>
      <c r="D20" s="22">
        <v>39712</v>
      </c>
      <c r="E20" s="21">
        <v>13239</v>
      </c>
      <c r="F20" s="22">
        <v>289608</v>
      </c>
      <c r="G20" s="21">
        <v>419</v>
      </c>
      <c r="H20" s="20"/>
      <c r="L20" s="326"/>
    </row>
    <row r="21" spans="1:12" ht="21" customHeight="1" thickBot="1">
      <c r="A21" s="11" t="s">
        <v>50</v>
      </c>
      <c r="B21" s="29">
        <f t="shared" si="1"/>
        <v>541182</v>
      </c>
      <c r="C21" s="21">
        <v>410705</v>
      </c>
      <c r="D21" s="22">
        <v>46398</v>
      </c>
      <c r="E21" s="21">
        <v>800</v>
      </c>
      <c r="F21" s="22">
        <v>83153</v>
      </c>
      <c r="G21" s="21">
        <v>126</v>
      </c>
      <c r="H21" s="20"/>
      <c r="L21" s="326"/>
    </row>
    <row r="22" spans="1:12" ht="21" customHeight="1" thickBot="1">
      <c r="A22" s="11" t="s">
        <v>51</v>
      </c>
      <c r="B22" s="29">
        <f t="shared" si="1"/>
        <v>1188350</v>
      </c>
      <c r="C22" s="21">
        <v>886879</v>
      </c>
      <c r="D22" s="22">
        <v>29222</v>
      </c>
      <c r="E22" s="21">
        <v>1230</v>
      </c>
      <c r="F22" s="22">
        <v>270463</v>
      </c>
      <c r="G22" s="21">
        <v>556</v>
      </c>
      <c r="H22" s="20"/>
      <c r="L22" s="326"/>
    </row>
    <row r="23" spans="1:12" ht="21" customHeight="1" thickBot="1">
      <c r="A23" s="11" t="s">
        <v>5</v>
      </c>
      <c r="B23" s="29">
        <f t="shared" si="1"/>
        <v>536674</v>
      </c>
      <c r="C23" s="21">
        <v>322694</v>
      </c>
      <c r="D23" s="22">
        <v>50709</v>
      </c>
      <c r="E23" s="21">
        <v>1482</v>
      </c>
      <c r="F23" s="22">
        <v>161530</v>
      </c>
      <c r="G23" s="21">
        <v>259</v>
      </c>
      <c r="H23" s="20"/>
      <c r="L23" s="326"/>
    </row>
    <row r="24" spans="1:12" ht="21" customHeight="1" thickBot="1">
      <c r="A24" s="11" t="s">
        <v>52</v>
      </c>
      <c r="B24" s="29">
        <f t="shared" si="1"/>
        <v>189936</v>
      </c>
      <c r="C24" s="21">
        <v>136814</v>
      </c>
      <c r="D24" s="22">
        <v>14659</v>
      </c>
      <c r="E24" s="21">
        <v>837</v>
      </c>
      <c r="F24" s="22">
        <v>37607</v>
      </c>
      <c r="G24" s="21">
        <v>19</v>
      </c>
      <c r="H24" s="20"/>
      <c r="L24" s="326"/>
    </row>
    <row r="25" spans="1:12" ht="21" customHeight="1" thickBot="1">
      <c r="A25" s="11" t="s">
        <v>6</v>
      </c>
      <c r="B25" s="29">
        <f t="shared" si="1"/>
        <v>157605</v>
      </c>
      <c r="C25" s="21">
        <v>108733</v>
      </c>
      <c r="D25" s="22">
        <v>10731</v>
      </c>
      <c r="E25" s="21">
        <v>371</v>
      </c>
      <c r="F25" s="22">
        <v>36949</v>
      </c>
      <c r="G25" s="21">
        <v>821</v>
      </c>
      <c r="H25" s="20"/>
      <c r="L25" s="326"/>
    </row>
    <row r="26" spans="1:12" ht="21" customHeight="1" thickBot="1">
      <c r="A26" s="11" t="s">
        <v>53</v>
      </c>
      <c r="B26" s="29">
        <f t="shared" si="1"/>
        <v>126066</v>
      </c>
      <c r="C26" s="21">
        <v>71826</v>
      </c>
      <c r="D26" s="22">
        <v>14543</v>
      </c>
      <c r="E26" s="21">
        <v>673</v>
      </c>
      <c r="F26" s="22">
        <v>38190</v>
      </c>
      <c r="G26" s="21">
        <v>834</v>
      </c>
      <c r="H26" s="20"/>
      <c r="L26" s="326"/>
    </row>
    <row r="27" spans="1:12" ht="21" customHeight="1" thickBot="1">
      <c r="A27" s="11" t="s">
        <v>54</v>
      </c>
      <c r="B27" s="29">
        <f t="shared" si="1"/>
        <v>438613</v>
      </c>
      <c r="C27" s="21">
        <v>211184</v>
      </c>
      <c r="D27" s="22">
        <v>41151</v>
      </c>
      <c r="E27" s="21">
        <v>381</v>
      </c>
      <c r="F27" s="22">
        <v>185737</v>
      </c>
      <c r="G27" s="21">
        <v>160</v>
      </c>
      <c r="H27" s="20"/>
      <c r="L27" s="326"/>
    </row>
    <row r="28" spans="1:12" ht="21" customHeight="1" thickBot="1">
      <c r="A28" s="11" t="s">
        <v>55</v>
      </c>
      <c r="B28" s="29">
        <f t="shared" si="1"/>
        <v>154638</v>
      </c>
      <c r="C28" s="21">
        <v>84288</v>
      </c>
      <c r="D28" s="22">
        <v>12892</v>
      </c>
      <c r="E28" s="21">
        <v>803</v>
      </c>
      <c r="F28" s="22">
        <v>56639</v>
      </c>
      <c r="G28" s="21">
        <v>16</v>
      </c>
      <c r="H28" s="20"/>
      <c r="L28" s="326"/>
    </row>
    <row r="29" spans="1:12" ht="21" customHeight="1" thickBot="1">
      <c r="A29" s="11" t="s">
        <v>56</v>
      </c>
      <c r="B29" s="29">
        <f t="shared" si="1"/>
        <v>98919</v>
      </c>
      <c r="C29" s="21">
        <v>37447</v>
      </c>
      <c r="D29" s="22">
        <v>6134</v>
      </c>
      <c r="E29" s="21">
        <v>505</v>
      </c>
      <c r="F29" s="22">
        <v>54830</v>
      </c>
      <c r="G29" s="21">
        <v>3</v>
      </c>
      <c r="H29" s="20"/>
      <c r="L29" s="326"/>
    </row>
    <row r="30" spans="1:12" ht="21" customHeight="1" thickBot="1">
      <c r="A30" s="11" t="s">
        <v>7</v>
      </c>
      <c r="B30" s="29">
        <f t="shared" si="1"/>
        <v>195646</v>
      </c>
      <c r="C30" s="21">
        <v>98152</v>
      </c>
      <c r="D30" s="22">
        <v>47620</v>
      </c>
      <c r="E30" s="21">
        <v>152</v>
      </c>
      <c r="F30" s="22">
        <v>49669</v>
      </c>
      <c r="G30" s="21">
        <v>53</v>
      </c>
      <c r="H30" s="20"/>
      <c r="L30" s="326"/>
    </row>
    <row r="31" spans="1:12" ht="21" customHeight="1" thickBot="1">
      <c r="A31" s="11" t="s">
        <v>57</v>
      </c>
      <c r="B31" s="29">
        <f t="shared" si="1"/>
        <v>271555</v>
      </c>
      <c r="C31" s="21">
        <v>175603</v>
      </c>
      <c r="D31" s="22">
        <v>34997</v>
      </c>
      <c r="E31" s="21">
        <v>1193</v>
      </c>
      <c r="F31" s="22">
        <v>58311</v>
      </c>
      <c r="G31" s="21">
        <v>1451</v>
      </c>
      <c r="H31" s="20"/>
      <c r="L31" s="326"/>
    </row>
    <row r="32" spans="1:12" ht="21" customHeight="1" thickBot="1">
      <c r="A32" s="11" t="s">
        <v>8</v>
      </c>
      <c r="B32" s="29">
        <f t="shared" si="1"/>
        <v>147032</v>
      </c>
      <c r="C32" s="21">
        <v>75898</v>
      </c>
      <c r="D32" s="22">
        <v>14031</v>
      </c>
      <c r="E32" s="21">
        <v>567</v>
      </c>
      <c r="F32" s="22">
        <v>56200</v>
      </c>
      <c r="G32" s="21">
        <v>336</v>
      </c>
      <c r="H32" s="20"/>
      <c r="L32" s="326"/>
    </row>
    <row r="33" spans="1:12" ht="21" customHeight="1" thickBot="1">
      <c r="A33" s="11" t="s">
        <v>9</v>
      </c>
      <c r="B33" s="29">
        <f t="shared" si="1"/>
        <v>429586</v>
      </c>
      <c r="C33" s="21">
        <v>237334</v>
      </c>
      <c r="D33" s="22">
        <v>94103</v>
      </c>
      <c r="E33" s="21">
        <v>3770</v>
      </c>
      <c r="F33" s="22">
        <v>94369</v>
      </c>
      <c r="G33" s="21">
        <v>10</v>
      </c>
      <c r="H33" s="20"/>
      <c r="L33" s="326"/>
    </row>
    <row r="34" spans="1:12" ht="21" customHeight="1" thickBot="1">
      <c r="A34" s="11" t="s">
        <v>58</v>
      </c>
      <c r="B34" s="29">
        <f t="shared" si="1"/>
        <v>243241</v>
      </c>
      <c r="C34" s="21">
        <v>161118</v>
      </c>
      <c r="D34" s="22">
        <v>15733</v>
      </c>
      <c r="E34" s="21">
        <v>1190</v>
      </c>
      <c r="F34" s="22">
        <v>65197</v>
      </c>
      <c r="G34" s="21">
        <v>3</v>
      </c>
      <c r="H34" s="20"/>
      <c r="L34" s="326"/>
    </row>
    <row r="35" spans="1:12" ht="21" customHeight="1" thickBot="1">
      <c r="A35" s="11" t="s">
        <v>10</v>
      </c>
      <c r="B35" s="29">
        <f t="shared" si="1"/>
        <v>314041</v>
      </c>
      <c r="C35" s="21">
        <v>145989</v>
      </c>
      <c r="D35" s="22">
        <v>39583</v>
      </c>
      <c r="E35" s="21">
        <v>1918</v>
      </c>
      <c r="F35" s="22">
        <v>126525</v>
      </c>
      <c r="G35" s="21">
        <v>26</v>
      </c>
      <c r="H35" s="20"/>
      <c r="L35" s="326"/>
    </row>
    <row r="36" spans="1:12" ht="21" customHeight="1" thickBot="1">
      <c r="A36" s="11" t="s">
        <v>11</v>
      </c>
      <c r="B36" s="29">
        <f t="shared" si="1"/>
        <v>147031</v>
      </c>
      <c r="C36" s="21">
        <v>80453</v>
      </c>
      <c r="D36" s="22">
        <v>21179</v>
      </c>
      <c r="E36" s="21">
        <v>1325</v>
      </c>
      <c r="F36" s="22">
        <v>44031</v>
      </c>
      <c r="G36" s="21">
        <v>43</v>
      </c>
      <c r="H36" s="20"/>
      <c r="L36" s="326"/>
    </row>
    <row r="37" spans="1:12" ht="21" customHeight="1">
      <c r="A37" s="291" t="s">
        <v>59</v>
      </c>
      <c r="B37" s="292">
        <f t="shared" si="1"/>
        <v>277809</v>
      </c>
      <c r="C37" s="293">
        <v>169980</v>
      </c>
      <c r="D37" s="294">
        <v>16083</v>
      </c>
      <c r="E37" s="293">
        <v>1114</v>
      </c>
      <c r="F37" s="294">
        <v>90578</v>
      </c>
      <c r="G37" s="293">
        <v>54</v>
      </c>
      <c r="H37" s="20"/>
      <c r="L37" s="326"/>
    </row>
    <row r="38" spans="1:12" ht="22.5" customHeight="1">
      <c r="A38" s="1018" t="s">
        <v>453</v>
      </c>
      <c r="B38" s="1019"/>
      <c r="C38" s="1019"/>
      <c r="D38" s="1019"/>
      <c r="E38" s="1019"/>
      <c r="F38" s="1019"/>
      <c r="G38" s="1020"/>
      <c r="H38" s="20"/>
      <c r="L38" s="326"/>
    </row>
    <row r="39" spans="1:12" ht="12.75" customHeight="1">
      <c r="A39" s="154"/>
      <c r="B39" s="155"/>
      <c r="C39" s="155"/>
      <c r="D39" s="155"/>
      <c r="E39" s="155"/>
      <c r="F39" s="155"/>
      <c r="G39" s="155"/>
      <c r="H39" s="156"/>
    </row>
    <row r="40" spans="1:12" ht="12.75" customHeight="1">
      <c r="A40" s="154"/>
      <c r="B40" s="155"/>
      <c r="C40" s="155"/>
      <c r="D40" s="155"/>
      <c r="E40" s="155"/>
      <c r="F40" s="155"/>
      <c r="G40" s="155"/>
      <c r="H40" s="156"/>
    </row>
    <row r="41" spans="1:12" ht="12.75" customHeight="1">
      <c r="A41" s="26"/>
      <c r="B41" s="148"/>
      <c r="C41" s="148"/>
      <c r="D41" s="148"/>
      <c r="E41" s="148"/>
      <c r="F41" s="148"/>
      <c r="G41" s="148"/>
    </row>
    <row r="42" spans="1:12" ht="12.75" customHeight="1">
      <c r="A42" s="26"/>
      <c r="B42" s="148"/>
      <c r="C42" s="148"/>
      <c r="D42" s="148"/>
      <c r="E42" s="148"/>
      <c r="F42" s="148"/>
      <c r="G42" s="148"/>
    </row>
  </sheetData>
  <mergeCells count="2">
    <mergeCell ref="A1:G1"/>
    <mergeCell ref="A38:G38"/>
  </mergeCells>
  <printOptions horizontalCentered="1" verticalCentered="1"/>
  <pageMargins left="0.39370078740157483" right="0.59055118110236227" top="0.19685039370078741" bottom="0.39370078740157483" header="0" footer="0"/>
  <pageSetup paperSize="9" scale="83" orientation="portrait" r:id="rId1"/>
  <headerFooter alignWithMargins="0"/>
  <rowBreaks count="1" manualBreakCount="1">
    <brk id="37" max="16383" man="1"/>
  </rowBreaks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7205A-8ABF-46B4-8FCB-3AD110C7CE40}">
  <sheetPr>
    <tabColor rgb="FF91DB91"/>
  </sheetPr>
  <dimension ref="A1:K80"/>
  <sheetViews>
    <sheetView rightToLeft="1" view="pageBreakPreview" topLeftCell="A23" zoomScale="98" zoomScaleNormal="100" zoomScaleSheetLayoutView="98" workbookViewId="0">
      <selection activeCell="N18" sqref="N18"/>
    </sheetView>
  </sheetViews>
  <sheetFormatPr defaultRowHeight="12.75"/>
  <cols>
    <col min="1" max="1" width="17.85546875" style="349" customWidth="1"/>
    <col min="2" max="2" width="31.7109375" style="349" customWidth="1"/>
    <col min="3" max="6" width="14.7109375" style="349" customWidth="1"/>
    <col min="7" max="16384" width="9.140625" style="349"/>
  </cols>
  <sheetData>
    <row r="1" spans="1:6" ht="35.25" customHeight="1" thickBot="1">
      <c r="A1" s="1142" t="s">
        <v>1023</v>
      </c>
      <c r="B1" s="1143"/>
      <c r="C1" s="1143"/>
      <c r="D1" s="1143"/>
      <c r="E1" s="1143"/>
      <c r="F1" s="1143"/>
    </row>
    <row r="2" spans="1:6" ht="50.25" customHeight="1">
      <c r="A2" s="541" t="s">
        <v>482</v>
      </c>
      <c r="B2" s="594" t="s">
        <v>1017</v>
      </c>
      <c r="C2" s="406" t="s">
        <v>1019</v>
      </c>
      <c r="D2" s="595" t="s">
        <v>1020</v>
      </c>
      <c r="E2" s="595" t="s">
        <v>1021</v>
      </c>
      <c r="F2" s="595" t="s">
        <v>1022</v>
      </c>
    </row>
    <row r="3" spans="1:6" ht="21.75" thickBot="1">
      <c r="A3" s="380" t="s">
        <v>487</v>
      </c>
      <c r="B3" s="380">
        <v>1401</v>
      </c>
      <c r="C3" s="545">
        <f>SUM(C4:C78)</f>
        <v>401472</v>
      </c>
      <c r="D3" s="545">
        <f t="shared" ref="D3:F3" si="0">SUM(D4:D78)</f>
        <v>265860</v>
      </c>
      <c r="E3" s="545">
        <f t="shared" si="0"/>
        <v>115285</v>
      </c>
      <c r="F3" s="545">
        <f t="shared" si="0"/>
        <v>20327</v>
      </c>
    </row>
    <row r="4" spans="1:6" ht="19.5" customHeight="1" thickBot="1">
      <c r="A4" s="1154" t="s">
        <v>999</v>
      </c>
      <c r="B4" s="548" t="s">
        <v>488</v>
      </c>
      <c r="C4" s="596">
        <f>SUM(D4:F4)</f>
        <v>5621</v>
      </c>
      <c r="D4" s="410">
        <v>3982</v>
      </c>
      <c r="E4" s="411">
        <v>1639</v>
      </c>
      <c r="F4" s="637">
        <v>0</v>
      </c>
    </row>
    <row r="5" spans="1:6" ht="18.75" customHeight="1" thickBot="1">
      <c r="A5" s="1151"/>
      <c r="B5" s="553" t="s">
        <v>489</v>
      </c>
      <c r="C5" s="600">
        <f t="shared" ref="C5:C68" si="1">SUM(D5:F5)</f>
        <v>10626</v>
      </c>
      <c r="D5" s="414">
        <v>9070</v>
      </c>
      <c r="E5" s="415">
        <v>1455</v>
      </c>
      <c r="F5" s="638">
        <v>101</v>
      </c>
    </row>
    <row r="6" spans="1:6" ht="21.75" thickBot="1">
      <c r="A6" s="1151" t="s">
        <v>260</v>
      </c>
      <c r="B6" s="553" t="s">
        <v>505</v>
      </c>
      <c r="C6" s="600">
        <f t="shared" si="1"/>
        <v>12356</v>
      </c>
      <c r="D6" s="414">
        <v>8189</v>
      </c>
      <c r="E6" s="415">
        <v>3380</v>
      </c>
      <c r="F6" s="638">
        <v>787</v>
      </c>
    </row>
    <row r="7" spans="1:6" ht="21.75" thickBot="1">
      <c r="A7" s="1151"/>
      <c r="B7" s="553" t="s">
        <v>515</v>
      </c>
      <c r="C7" s="600">
        <f t="shared" si="1"/>
        <v>1000</v>
      </c>
      <c r="D7" s="414">
        <v>517</v>
      </c>
      <c r="E7" s="415">
        <v>251</v>
      </c>
      <c r="F7" s="638">
        <v>232</v>
      </c>
    </row>
    <row r="8" spans="1:6" ht="21.75" thickBot="1">
      <c r="A8" s="1151" t="s">
        <v>13</v>
      </c>
      <c r="B8" s="553" t="s">
        <v>517</v>
      </c>
      <c r="C8" s="600">
        <f t="shared" si="1"/>
        <v>6485</v>
      </c>
      <c r="D8" s="414">
        <v>4113</v>
      </c>
      <c r="E8" s="415">
        <v>2305</v>
      </c>
      <c r="F8" s="638">
        <v>67</v>
      </c>
    </row>
    <row r="9" spans="1:6" ht="21.75" thickBot="1">
      <c r="A9" s="1151"/>
      <c r="B9" s="553" t="s">
        <v>516</v>
      </c>
      <c r="C9" s="600">
        <f t="shared" si="1"/>
        <v>2028</v>
      </c>
      <c r="D9" s="414">
        <v>887</v>
      </c>
      <c r="E9" s="415">
        <v>1034</v>
      </c>
      <c r="F9" s="638">
        <v>107</v>
      </c>
    </row>
    <row r="10" spans="1:6" ht="18.75" customHeight="1" thickBot="1">
      <c r="A10" s="1155" t="s">
        <v>0</v>
      </c>
      <c r="B10" s="553" t="s">
        <v>523</v>
      </c>
      <c r="C10" s="600">
        <f t="shared" si="1"/>
        <v>20848</v>
      </c>
      <c r="D10" s="414">
        <v>18212</v>
      </c>
      <c r="E10" s="415">
        <v>1915</v>
      </c>
      <c r="F10" s="638">
        <v>721</v>
      </c>
    </row>
    <row r="11" spans="1:6" ht="18.75" customHeight="1" thickBot="1">
      <c r="A11" s="1151"/>
      <c r="B11" s="553" t="s">
        <v>524</v>
      </c>
      <c r="C11" s="600">
        <f t="shared" si="1"/>
        <v>13767</v>
      </c>
      <c r="D11" s="414">
        <v>11166</v>
      </c>
      <c r="E11" s="415">
        <v>2519</v>
      </c>
      <c r="F11" s="638">
        <v>82</v>
      </c>
    </row>
    <row r="12" spans="1:6" ht="21.75" thickBot="1">
      <c r="A12" s="1151"/>
      <c r="B12" s="553" t="s">
        <v>522</v>
      </c>
      <c r="C12" s="600">
        <f t="shared" si="1"/>
        <v>7609</v>
      </c>
      <c r="D12" s="414">
        <v>5876</v>
      </c>
      <c r="E12" s="415">
        <v>1347</v>
      </c>
      <c r="F12" s="638">
        <v>386</v>
      </c>
    </row>
    <row r="13" spans="1:6" ht="21.75" thickBot="1">
      <c r="A13" s="1151" t="s">
        <v>33</v>
      </c>
      <c r="B13" s="553" t="s">
        <v>553</v>
      </c>
      <c r="C13" s="600">
        <f t="shared" si="1"/>
        <v>2442</v>
      </c>
      <c r="D13" s="414">
        <v>1223</v>
      </c>
      <c r="E13" s="415">
        <v>1215</v>
      </c>
      <c r="F13" s="638">
        <v>4</v>
      </c>
    </row>
    <row r="14" spans="1:6" ht="21.75" thickBot="1">
      <c r="A14" s="1151"/>
      <c r="B14" s="553" t="s">
        <v>559</v>
      </c>
      <c r="C14" s="600">
        <f t="shared" si="1"/>
        <v>1559</v>
      </c>
      <c r="D14" s="414">
        <v>166</v>
      </c>
      <c r="E14" s="415">
        <v>0</v>
      </c>
      <c r="F14" s="638">
        <v>1393</v>
      </c>
    </row>
    <row r="15" spans="1:6" ht="25.5" customHeight="1" thickBot="1">
      <c r="A15" s="1151" t="s">
        <v>122</v>
      </c>
      <c r="B15" s="553" t="s">
        <v>560</v>
      </c>
      <c r="C15" s="600">
        <f t="shared" si="1"/>
        <v>1063</v>
      </c>
      <c r="D15" s="414">
        <v>824</v>
      </c>
      <c r="E15" s="415">
        <v>227</v>
      </c>
      <c r="F15" s="638">
        <v>12</v>
      </c>
    </row>
    <row r="16" spans="1:6" ht="21.75" thickBot="1">
      <c r="A16" s="1151"/>
      <c r="B16" s="553" t="s">
        <v>561</v>
      </c>
      <c r="C16" s="600">
        <f t="shared" si="1"/>
        <v>2231</v>
      </c>
      <c r="D16" s="414">
        <v>590</v>
      </c>
      <c r="E16" s="415">
        <v>133</v>
      </c>
      <c r="F16" s="638">
        <v>1508</v>
      </c>
    </row>
    <row r="17" spans="1:6" ht="21.75" thickBot="1">
      <c r="A17" s="1151" t="s">
        <v>16</v>
      </c>
      <c r="B17" s="553" t="s">
        <v>565</v>
      </c>
      <c r="C17" s="600">
        <f t="shared" si="1"/>
        <v>9683</v>
      </c>
      <c r="D17" s="414">
        <v>6523</v>
      </c>
      <c r="E17" s="415">
        <v>2070</v>
      </c>
      <c r="F17" s="638">
        <v>1090</v>
      </c>
    </row>
    <row r="18" spans="1:6" ht="21.75" thickBot="1">
      <c r="A18" s="1151"/>
      <c r="B18" s="553" t="s">
        <v>566</v>
      </c>
      <c r="C18" s="600">
        <f t="shared" si="1"/>
        <v>1563</v>
      </c>
      <c r="D18" s="414">
        <v>840</v>
      </c>
      <c r="E18" s="415">
        <v>650</v>
      </c>
      <c r="F18" s="638">
        <v>73</v>
      </c>
    </row>
    <row r="19" spans="1:6" ht="18.75" customHeight="1" thickBot="1">
      <c r="A19" s="1151"/>
      <c r="B19" s="553" t="s">
        <v>564</v>
      </c>
      <c r="C19" s="600">
        <f t="shared" si="1"/>
        <v>1831</v>
      </c>
      <c r="D19" s="414">
        <v>1196</v>
      </c>
      <c r="E19" s="415">
        <v>621</v>
      </c>
      <c r="F19" s="638">
        <v>14</v>
      </c>
    </row>
    <row r="20" spans="1:6" ht="18.75" customHeight="1" thickBot="1">
      <c r="A20" s="1151" t="s">
        <v>1000</v>
      </c>
      <c r="B20" s="553" t="s">
        <v>577</v>
      </c>
      <c r="C20" s="600">
        <f t="shared" si="1"/>
        <v>5658</v>
      </c>
      <c r="D20" s="414">
        <v>2606</v>
      </c>
      <c r="E20" s="415">
        <v>3013</v>
      </c>
      <c r="F20" s="638">
        <v>39</v>
      </c>
    </row>
    <row r="21" spans="1:6" ht="18.75" customHeight="1" thickBot="1">
      <c r="A21" s="1151"/>
      <c r="B21" s="553" t="s">
        <v>581</v>
      </c>
      <c r="C21" s="600">
        <f t="shared" si="1"/>
        <v>10691</v>
      </c>
      <c r="D21" s="414">
        <v>6050</v>
      </c>
      <c r="E21" s="415">
        <v>2685</v>
      </c>
      <c r="F21" s="638">
        <v>1956</v>
      </c>
    </row>
    <row r="22" spans="1:6" ht="18.75" customHeight="1" thickBot="1">
      <c r="A22" s="1151"/>
      <c r="B22" s="553" t="s">
        <v>584</v>
      </c>
      <c r="C22" s="600">
        <f t="shared" si="1"/>
        <v>17072</v>
      </c>
      <c r="D22" s="414">
        <v>13322</v>
      </c>
      <c r="E22" s="415">
        <v>3671</v>
      </c>
      <c r="F22" s="638">
        <v>79</v>
      </c>
    </row>
    <row r="23" spans="1:6" ht="18.75" customHeight="1" thickBot="1">
      <c r="A23" s="1151"/>
      <c r="B23" s="553" t="s">
        <v>582</v>
      </c>
      <c r="C23" s="600">
        <f t="shared" si="1"/>
        <v>2328</v>
      </c>
      <c r="D23" s="414">
        <v>1929</v>
      </c>
      <c r="E23" s="415">
        <v>389</v>
      </c>
      <c r="F23" s="638">
        <v>10</v>
      </c>
    </row>
    <row r="24" spans="1:6" ht="18.75" customHeight="1" thickBot="1">
      <c r="A24" s="1151"/>
      <c r="B24" s="553" t="s">
        <v>583</v>
      </c>
      <c r="C24" s="600">
        <f t="shared" si="1"/>
        <v>8180</v>
      </c>
      <c r="D24" s="414">
        <v>6016</v>
      </c>
      <c r="E24" s="415">
        <v>1608</v>
      </c>
      <c r="F24" s="638">
        <v>556</v>
      </c>
    </row>
    <row r="25" spans="1:6" ht="18.75" customHeight="1" thickBot="1">
      <c r="A25" s="1151"/>
      <c r="B25" s="553" t="s">
        <v>612</v>
      </c>
      <c r="C25" s="600">
        <f t="shared" si="1"/>
        <v>1576</v>
      </c>
      <c r="D25" s="414">
        <v>1275</v>
      </c>
      <c r="E25" s="415">
        <v>148</v>
      </c>
      <c r="F25" s="638">
        <v>153</v>
      </c>
    </row>
    <row r="26" spans="1:6" ht="18.75" customHeight="1" thickBot="1">
      <c r="A26" s="1151"/>
      <c r="B26" s="553" t="s">
        <v>611</v>
      </c>
      <c r="C26" s="600">
        <f t="shared" si="1"/>
        <v>1220</v>
      </c>
      <c r="D26" s="414">
        <v>1196</v>
      </c>
      <c r="E26" s="415">
        <v>24</v>
      </c>
      <c r="F26" s="638">
        <v>0</v>
      </c>
    </row>
    <row r="27" spans="1:6" ht="21.75" thickBot="1">
      <c r="A27" s="1151"/>
      <c r="B27" s="553" t="s">
        <v>576</v>
      </c>
      <c r="C27" s="600">
        <f t="shared" si="1"/>
        <v>7501</v>
      </c>
      <c r="D27" s="414">
        <v>4204</v>
      </c>
      <c r="E27" s="415">
        <v>2432</v>
      </c>
      <c r="F27" s="638">
        <v>865</v>
      </c>
    </row>
    <row r="28" spans="1:6" ht="21.75" thickBot="1">
      <c r="A28" s="1151"/>
      <c r="B28" s="553" t="s">
        <v>579</v>
      </c>
      <c r="C28" s="600">
        <f t="shared" si="1"/>
        <v>5521</v>
      </c>
      <c r="D28" s="414">
        <v>3763</v>
      </c>
      <c r="E28" s="415">
        <v>1704</v>
      </c>
      <c r="F28" s="638">
        <v>54</v>
      </c>
    </row>
    <row r="29" spans="1:6" ht="19.5" customHeight="1" thickBot="1">
      <c r="A29" s="1151"/>
      <c r="B29" s="553" t="s">
        <v>575</v>
      </c>
      <c r="C29" s="600">
        <f t="shared" si="1"/>
        <v>1846</v>
      </c>
      <c r="D29" s="414">
        <v>1071</v>
      </c>
      <c r="E29" s="415">
        <v>771</v>
      </c>
      <c r="F29" s="638">
        <v>4</v>
      </c>
    </row>
    <row r="30" spans="1:6" ht="19.5" customHeight="1" thickBot="1">
      <c r="A30" s="1151"/>
      <c r="B30" s="553" t="s">
        <v>580</v>
      </c>
      <c r="C30" s="600">
        <f t="shared" si="1"/>
        <v>4299</v>
      </c>
      <c r="D30" s="414">
        <v>1835</v>
      </c>
      <c r="E30" s="415">
        <v>2215</v>
      </c>
      <c r="F30" s="638">
        <v>249</v>
      </c>
    </row>
    <row r="31" spans="1:6" ht="27" customHeight="1" thickBot="1">
      <c r="A31" s="559" t="s">
        <v>470</v>
      </c>
      <c r="B31" s="553" t="s">
        <v>613</v>
      </c>
      <c r="C31" s="600">
        <f t="shared" si="1"/>
        <v>6787</v>
      </c>
      <c r="D31" s="414">
        <v>5418</v>
      </c>
      <c r="E31" s="415">
        <v>987</v>
      </c>
      <c r="F31" s="638">
        <v>382</v>
      </c>
    </row>
    <row r="32" spans="1:6" ht="18.75" customHeight="1" thickBot="1">
      <c r="A32" s="558" t="s">
        <v>31</v>
      </c>
      <c r="B32" s="553" t="s">
        <v>645</v>
      </c>
      <c r="C32" s="600">
        <f t="shared" si="1"/>
        <v>5084</v>
      </c>
      <c r="D32" s="414">
        <v>2828</v>
      </c>
      <c r="E32" s="415">
        <v>1669</v>
      </c>
      <c r="F32" s="638">
        <v>587</v>
      </c>
    </row>
    <row r="33" spans="1:11" ht="18.75" customHeight="1" thickBot="1">
      <c r="A33" s="1151" t="s">
        <v>30</v>
      </c>
      <c r="B33" s="553" t="s">
        <v>624</v>
      </c>
      <c r="C33" s="600">
        <f t="shared" si="1"/>
        <v>5278</v>
      </c>
      <c r="D33" s="414">
        <v>4218</v>
      </c>
      <c r="E33" s="415">
        <v>1060</v>
      </c>
      <c r="F33" s="638">
        <v>0</v>
      </c>
      <c r="K33" s="612"/>
    </row>
    <row r="34" spans="1:11" ht="21.75" thickBot="1">
      <c r="A34" s="1151"/>
      <c r="B34" s="553" t="s">
        <v>626</v>
      </c>
      <c r="C34" s="600">
        <f t="shared" si="1"/>
        <v>10335</v>
      </c>
      <c r="D34" s="414">
        <v>9697</v>
      </c>
      <c r="E34" s="415">
        <v>638</v>
      </c>
      <c r="F34" s="638">
        <v>0</v>
      </c>
    </row>
    <row r="35" spans="1:11" ht="21.75" thickBot="1">
      <c r="A35" s="1151"/>
      <c r="B35" s="553" t="s">
        <v>625</v>
      </c>
      <c r="C35" s="600">
        <f t="shared" si="1"/>
        <v>5806</v>
      </c>
      <c r="D35" s="414">
        <v>4086</v>
      </c>
      <c r="E35" s="415">
        <v>1654</v>
      </c>
      <c r="F35" s="638">
        <v>66</v>
      </c>
    </row>
    <row r="36" spans="1:11" ht="21.75" thickBot="1">
      <c r="A36" s="558" t="s">
        <v>29</v>
      </c>
      <c r="B36" s="553" t="s">
        <v>619</v>
      </c>
      <c r="C36" s="600">
        <f t="shared" si="1"/>
        <v>3201</v>
      </c>
      <c r="D36" s="414">
        <v>1545</v>
      </c>
      <c r="E36" s="415">
        <v>1297</v>
      </c>
      <c r="F36" s="638">
        <v>359</v>
      </c>
    </row>
    <row r="37" spans="1:11" ht="21.75" thickBot="1">
      <c r="A37" s="1151" t="s">
        <v>2</v>
      </c>
      <c r="B37" s="553" t="s">
        <v>651</v>
      </c>
      <c r="C37" s="600">
        <f t="shared" si="1"/>
        <v>341</v>
      </c>
      <c r="D37" s="414">
        <v>198</v>
      </c>
      <c r="E37" s="415">
        <v>143</v>
      </c>
      <c r="F37" s="638">
        <v>0</v>
      </c>
    </row>
    <row r="38" spans="1:11" ht="21.75" thickBot="1">
      <c r="A38" s="1151"/>
      <c r="B38" s="553" t="s">
        <v>653</v>
      </c>
      <c r="C38" s="600">
        <f t="shared" si="1"/>
        <v>4231</v>
      </c>
      <c r="D38" s="414">
        <v>1406</v>
      </c>
      <c r="E38" s="415">
        <v>2787</v>
      </c>
      <c r="F38" s="638">
        <v>38</v>
      </c>
    </row>
    <row r="39" spans="1:11" ht="21.75" thickBot="1">
      <c r="A39" s="1151"/>
      <c r="B39" s="553" t="s">
        <v>649</v>
      </c>
      <c r="C39" s="600">
        <f t="shared" si="1"/>
        <v>2559</v>
      </c>
      <c r="D39" s="414">
        <v>1236</v>
      </c>
      <c r="E39" s="415">
        <v>1275</v>
      </c>
      <c r="F39" s="638">
        <v>48</v>
      </c>
    </row>
    <row r="40" spans="1:11" ht="21.75" thickBot="1">
      <c r="A40" s="1151"/>
      <c r="B40" s="553" t="s">
        <v>654</v>
      </c>
      <c r="C40" s="600">
        <f t="shared" si="1"/>
        <v>3413</v>
      </c>
      <c r="D40" s="414">
        <v>1653</v>
      </c>
      <c r="E40" s="415">
        <v>1707</v>
      </c>
      <c r="F40" s="638">
        <v>53</v>
      </c>
    </row>
    <row r="41" spans="1:11" ht="21.75" thickBot="1">
      <c r="A41" s="1151"/>
      <c r="B41" s="553" t="s">
        <v>650</v>
      </c>
      <c r="C41" s="600">
        <f t="shared" si="1"/>
        <v>1790</v>
      </c>
      <c r="D41" s="414">
        <v>498</v>
      </c>
      <c r="E41" s="415">
        <v>1268</v>
      </c>
      <c r="F41" s="638">
        <v>24</v>
      </c>
    </row>
    <row r="42" spans="1:11" ht="21.75" thickBot="1">
      <c r="A42" s="1151"/>
      <c r="B42" s="553" t="s">
        <v>652</v>
      </c>
      <c r="C42" s="600">
        <f t="shared" si="1"/>
        <v>2491</v>
      </c>
      <c r="D42" s="414">
        <v>1138</v>
      </c>
      <c r="E42" s="415">
        <v>1249</v>
      </c>
      <c r="F42" s="638">
        <v>104</v>
      </c>
    </row>
    <row r="43" spans="1:11" ht="21.75" thickBot="1">
      <c r="A43" s="1151" t="s">
        <v>3</v>
      </c>
      <c r="B43" s="553" t="s">
        <v>680</v>
      </c>
      <c r="C43" s="600">
        <f t="shared" si="1"/>
        <v>4728</v>
      </c>
      <c r="D43" s="414">
        <v>2393</v>
      </c>
      <c r="E43" s="415">
        <v>2182</v>
      </c>
      <c r="F43" s="638">
        <v>153</v>
      </c>
    </row>
    <row r="44" spans="1:11" ht="24" customHeight="1" thickBot="1">
      <c r="A44" s="1151"/>
      <c r="B44" s="553" t="s">
        <v>681</v>
      </c>
      <c r="C44" s="600">
        <f t="shared" si="1"/>
        <v>1770</v>
      </c>
      <c r="D44" s="414">
        <v>1092</v>
      </c>
      <c r="E44" s="415">
        <v>678</v>
      </c>
      <c r="F44" s="638">
        <v>0</v>
      </c>
    </row>
    <row r="45" spans="1:11" ht="26.25" customHeight="1" thickBot="1">
      <c r="A45" s="558" t="s">
        <v>4</v>
      </c>
      <c r="B45" s="553" t="s">
        <v>687</v>
      </c>
      <c r="C45" s="600">
        <f t="shared" si="1"/>
        <v>5416</v>
      </c>
      <c r="D45" s="414">
        <v>3047</v>
      </c>
      <c r="E45" s="415">
        <v>1670</v>
      </c>
      <c r="F45" s="638">
        <v>699</v>
      </c>
    </row>
    <row r="46" spans="1:11" ht="39.75" customHeight="1" thickBot="1">
      <c r="A46" s="558" t="s">
        <v>888</v>
      </c>
      <c r="B46" s="553" t="s">
        <v>696</v>
      </c>
      <c r="C46" s="600">
        <f t="shared" si="1"/>
        <v>6973</v>
      </c>
      <c r="D46" s="414">
        <v>3992</v>
      </c>
      <c r="E46" s="415">
        <v>2934</v>
      </c>
      <c r="F46" s="638">
        <v>47</v>
      </c>
    </row>
    <row r="47" spans="1:11" ht="21.75" thickBot="1">
      <c r="A47" s="558" t="s">
        <v>124</v>
      </c>
      <c r="B47" s="553" t="s">
        <v>697</v>
      </c>
      <c r="C47" s="600">
        <f t="shared" si="1"/>
        <v>2519</v>
      </c>
      <c r="D47" s="414">
        <v>2150</v>
      </c>
      <c r="E47" s="415">
        <v>369</v>
      </c>
      <c r="F47" s="638">
        <v>0</v>
      </c>
    </row>
    <row r="48" spans="1:11" ht="21.75" thickBot="1">
      <c r="A48" s="558" t="s">
        <v>20</v>
      </c>
      <c r="B48" s="553" t="s">
        <v>704</v>
      </c>
      <c r="C48" s="600">
        <f t="shared" si="1"/>
        <v>8230</v>
      </c>
      <c r="D48" s="414">
        <v>4956</v>
      </c>
      <c r="E48" s="415">
        <v>2167</v>
      </c>
      <c r="F48" s="638">
        <v>1107</v>
      </c>
    </row>
    <row r="49" spans="1:6" ht="21.75" thickBot="1">
      <c r="A49" s="1151" t="s">
        <v>1001</v>
      </c>
      <c r="B49" s="553" t="s">
        <v>728</v>
      </c>
      <c r="C49" s="600">
        <f t="shared" si="1"/>
        <v>9257</v>
      </c>
      <c r="D49" s="414">
        <v>7960</v>
      </c>
      <c r="E49" s="415">
        <v>889</v>
      </c>
      <c r="F49" s="638">
        <v>408</v>
      </c>
    </row>
    <row r="50" spans="1:6" ht="21.75" thickBot="1">
      <c r="A50" s="1151"/>
      <c r="B50" s="553" t="s">
        <v>727</v>
      </c>
      <c r="C50" s="600">
        <f t="shared" si="1"/>
        <v>3636</v>
      </c>
      <c r="D50" s="414">
        <v>2699</v>
      </c>
      <c r="E50" s="415">
        <v>874</v>
      </c>
      <c r="F50" s="638">
        <v>63</v>
      </c>
    </row>
    <row r="51" spans="1:6" ht="21.75" thickBot="1">
      <c r="A51" s="558" t="s">
        <v>22</v>
      </c>
      <c r="B51" s="553" t="s">
        <v>737</v>
      </c>
      <c r="C51" s="600">
        <f t="shared" si="1"/>
        <v>6217</v>
      </c>
      <c r="D51" s="414">
        <v>3076</v>
      </c>
      <c r="E51" s="415">
        <v>1712</v>
      </c>
      <c r="F51" s="638">
        <v>1429</v>
      </c>
    </row>
    <row r="52" spans="1:6" ht="21.75" thickBot="1">
      <c r="A52" s="558" t="s">
        <v>472</v>
      </c>
      <c r="B52" s="553" t="s">
        <v>742</v>
      </c>
      <c r="C52" s="600">
        <f t="shared" si="1"/>
        <v>2328</v>
      </c>
      <c r="D52" s="414">
        <v>1165</v>
      </c>
      <c r="E52" s="415">
        <v>1163</v>
      </c>
      <c r="F52" s="638">
        <v>0</v>
      </c>
    </row>
    <row r="53" spans="1:6" ht="21.75" thickBot="1">
      <c r="A53" s="1151" t="s">
        <v>1002</v>
      </c>
      <c r="B53" s="553" t="s">
        <v>746</v>
      </c>
      <c r="C53" s="600">
        <f t="shared" si="1"/>
        <v>3432</v>
      </c>
      <c r="D53" s="414">
        <v>1874</v>
      </c>
      <c r="E53" s="415">
        <v>1558</v>
      </c>
      <c r="F53" s="638">
        <v>0</v>
      </c>
    </row>
    <row r="54" spans="1:6" ht="21.75" thickBot="1">
      <c r="A54" s="1151"/>
      <c r="B54" s="553" t="s">
        <v>747</v>
      </c>
      <c r="C54" s="600">
        <f t="shared" si="1"/>
        <v>6344</v>
      </c>
      <c r="D54" s="414">
        <v>2504</v>
      </c>
      <c r="E54" s="415">
        <v>3794</v>
      </c>
      <c r="F54" s="638">
        <v>46</v>
      </c>
    </row>
    <row r="55" spans="1:6" ht="21.75" thickBot="1">
      <c r="A55" s="1151" t="s">
        <v>1003</v>
      </c>
      <c r="B55" s="553" t="s">
        <v>755</v>
      </c>
      <c r="C55" s="600">
        <f t="shared" si="1"/>
        <v>9429</v>
      </c>
      <c r="D55" s="414">
        <v>6677</v>
      </c>
      <c r="E55" s="415">
        <v>1962</v>
      </c>
      <c r="F55" s="638">
        <v>790</v>
      </c>
    </row>
    <row r="56" spans="1:6" ht="18.75" customHeight="1" thickBot="1">
      <c r="A56" s="1151"/>
      <c r="B56" s="553" t="s">
        <v>757</v>
      </c>
      <c r="C56" s="600">
        <f t="shared" si="1"/>
        <v>3497</v>
      </c>
      <c r="D56" s="414">
        <v>2022</v>
      </c>
      <c r="E56" s="415">
        <v>1296</v>
      </c>
      <c r="F56" s="638">
        <v>179</v>
      </c>
    </row>
    <row r="57" spans="1:6" ht="18.75" customHeight="1" thickBot="1">
      <c r="A57" s="1151"/>
      <c r="B57" s="553" t="s">
        <v>756</v>
      </c>
      <c r="C57" s="600">
        <f t="shared" si="1"/>
        <v>4883</v>
      </c>
      <c r="D57" s="414">
        <v>3083</v>
      </c>
      <c r="E57" s="415">
        <v>1676</v>
      </c>
      <c r="F57" s="638">
        <v>124</v>
      </c>
    </row>
    <row r="58" spans="1:6" ht="21.75" thickBot="1">
      <c r="A58" s="1151" t="s">
        <v>1004</v>
      </c>
      <c r="B58" s="553" t="s">
        <v>772</v>
      </c>
      <c r="C58" s="600">
        <f t="shared" si="1"/>
        <v>4082</v>
      </c>
      <c r="D58" s="414">
        <v>1431</v>
      </c>
      <c r="E58" s="415">
        <v>2636</v>
      </c>
      <c r="F58" s="638">
        <v>15</v>
      </c>
    </row>
    <row r="59" spans="1:6" ht="21.75" thickBot="1">
      <c r="A59" s="1151"/>
      <c r="B59" s="553" t="s">
        <v>773</v>
      </c>
      <c r="C59" s="600">
        <f t="shared" si="1"/>
        <v>7758</v>
      </c>
      <c r="D59" s="414">
        <v>5705</v>
      </c>
      <c r="E59" s="415">
        <v>2034</v>
      </c>
      <c r="F59" s="638">
        <v>19</v>
      </c>
    </row>
    <row r="60" spans="1:6" ht="21.75" thickBot="1">
      <c r="A60" s="558" t="s">
        <v>889</v>
      </c>
      <c r="B60" s="553" t="s">
        <v>782</v>
      </c>
      <c r="C60" s="600">
        <f t="shared" si="1"/>
        <v>4704</v>
      </c>
      <c r="D60" s="414">
        <v>2577</v>
      </c>
      <c r="E60" s="415">
        <v>2113</v>
      </c>
      <c r="F60" s="638">
        <v>14</v>
      </c>
    </row>
    <row r="61" spans="1:6" ht="21.75" thickBot="1">
      <c r="A61" s="1151" t="s">
        <v>7</v>
      </c>
      <c r="B61" s="553" t="s">
        <v>786</v>
      </c>
      <c r="C61" s="600">
        <f t="shared" si="1"/>
        <v>3472</v>
      </c>
      <c r="D61" s="414">
        <v>2261</v>
      </c>
      <c r="E61" s="415">
        <v>1211</v>
      </c>
      <c r="F61" s="638">
        <v>0</v>
      </c>
    </row>
    <row r="62" spans="1:6" ht="21.75" thickBot="1">
      <c r="A62" s="1152"/>
      <c r="B62" s="553" t="s">
        <v>787</v>
      </c>
      <c r="C62" s="600">
        <f t="shared" si="1"/>
        <v>6183</v>
      </c>
      <c r="D62" s="414">
        <v>5023</v>
      </c>
      <c r="E62" s="415">
        <v>1160</v>
      </c>
      <c r="F62" s="638">
        <v>0</v>
      </c>
    </row>
    <row r="63" spans="1:6" ht="21.75" thickBot="1">
      <c r="A63" s="558" t="s">
        <v>1005</v>
      </c>
      <c r="B63" s="553" t="s">
        <v>797</v>
      </c>
      <c r="C63" s="600">
        <f t="shared" si="1"/>
        <v>5818</v>
      </c>
      <c r="D63" s="414">
        <v>4209</v>
      </c>
      <c r="E63" s="415">
        <v>1470</v>
      </c>
      <c r="F63" s="638">
        <v>139</v>
      </c>
    </row>
    <row r="64" spans="1:6" ht="21.75" thickBot="1">
      <c r="A64" s="1151" t="s">
        <v>8</v>
      </c>
      <c r="B64" s="553" t="s">
        <v>812</v>
      </c>
      <c r="C64" s="600">
        <f t="shared" si="1"/>
        <v>6966</v>
      </c>
      <c r="D64" s="414">
        <v>4189</v>
      </c>
      <c r="E64" s="415">
        <v>2592</v>
      </c>
      <c r="F64" s="638">
        <v>185</v>
      </c>
    </row>
    <row r="65" spans="1:6" ht="21.75" thickBot="1">
      <c r="A65" s="1151"/>
      <c r="B65" s="553" t="s">
        <v>814</v>
      </c>
      <c r="C65" s="600">
        <f t="shared" si="1"/>
        <v>2532</v>
      </c>
      <c r="D65" s="414">
        <v>1224</v>
      </c>
      <c r="E65" s="415">
        <v>1094</v>
      </c>
      <c r="F65" s="638">
        <v>214</v>
      </c>
    </row>
    <row r="66" spans="1:6" ht="21.75" thickBot="1">
      <c r="A66" s="1151"/>
      <c r="B66" s="553" t="s">
        <v>813</v>
      </c>
      <c r="C66" s="600">
        <f t="shared" si="1"/>
        <v>2847</v>
      </c>
      <c r="D66" s="414">
        <v>1647</v>
      </c>
      <c r="E66" s="415">
        <v>1136</v>
      </c>
      <c r="F66" s="638">
        <v>64</v>
      </c>
    </row>
    <row r="67" spans="1:6" ht="21.75" thickBot="1">
      <c r="A67" s="1151" t="s">
        <v>9</v>
      </c>
      <c r="B67" s="553" t="s">
        <v>825</v>
      </c>
      <c r="C67" s="600">
        <f t="shared" si="1"/>
        <v>2612</v>
      </c>
      <c r="D67" s="414">
        <v>2053</v>
      </c>
      <c r="E67" s="415">
        <v>559</v>
      </c>
      <c r="F67" s="638">
        <v>0</v>
      </c>
    </row>
    <row r="68" spans="1:6" ht="21.75" thickBot="1">
      <c r="A68" s="1151"/>
      <c r="B68" s="553" t="s">
        <v>828</v>
      </c>
      <c r="C68" s="600">
        <f t="shared" si="1"/>
        <v>5458</v>
      </c>
      <c r="D68" s="414">
        <v>4314</v>
      </c>
      <c r="E68" s="415">
        <v>1144</v>
      </c>
      <c r="F68" s="638">
        <v>0</v>
      </c>
    </row>
    <row r="69" spans="1:6" ht="21.75" thickBot="1">
      <c r="A69" s="1151"/>
      <c r="B69" s="553" t="s">
        <v>826</v>
      </c>
      <c r="C69" s="600">
        <f t="shared" ref="C69:C78" si="2">SUM(D69:F69)</f>
        <v>2055</v>
      </c>
      <c r="D69" s="414">
        <v>1276</v>
      </c>
      <c r="E69" s="415">
        <v>752</v>
      </c>
      <c r="F69" s="638">
        <v>27</v>
      </c>
    </row>
    <row r="70" spans="1:6" ht="18.75" customHeight="1" thickBot="1">
      <c r="A70" s="1151"/>
      <c r="B70" s="553" t="s">
        <v>827</v>
      </c>
      <c r="C70" s="600">
        <f t="shared" si="2"/>
        <v>1587</v>
      </c>
      <c r="D70" s="414">
        <v>991</v>
      </c>
      <c r="E70" s="415">
        <v>596</v>
      </c>
      <c r="F70" s="638">
        <v>0</v>
      </c>
    </row>
    <row r="71" spans="1:6" ht="18.75" customHeight="1" thickBot="1">
      <c r="A71" s="1151"/>
      <c r="B71" s="553" t="s">
        <v>824</v>
      </c>
      <c r="C71" s="600">
        <f t="shared" si="2"/>
        <v>1294</v>
      </c>
      <c r="D71" s="414">
        <v>834</v>
      </c>
      <c r="E71" s="415">
        <v>460</v>
      </c>
      <c r="F71" s="638">
        <v>0</v>
      </c>
    </row>
    <row r="72" spans="1:6" ht="21.75" thickBot="1">
      <c r="A72" s="1151" t="s">
        <v>224</v>
      </c>
      <c r="B72" s="553" t="s">
        <v>843</v>
      </c>
      <c r="C72" s="600">
        <f t="shared" si="2"/>
        <v>7104</v>
      </c>
      <c r="D72" s="414">
        <v>4770</v>
      </c>
      <c r="E72" s="415">
        <v>2039</v>
      </c>
      <c r="F72" s="638">
        <v>295</v>
      </c>
    </row>
    <row r="73" spans="1:6" ht="21.75" thickBot="1">
      <c r="A73" s="1151"/>
      <c r="B73" s="553" t="s">
        <v>845</v>
      </c>
      <c r="C73" s="600">
        <f t="shared" si="2"/>
        <v>1167</v>
      </c>
      <c r="D73" s="414">
        <v>670</v>
      </c>
      <c r="E73" s="415">
        <v>458</v>
      </c>
      <c r="F73" s="638">
        <v>39</v>
      </c>
    </row>
    <row r="74" spans="1:6" ht="21.75" thickBot="1">
      <c r="A74" s="1151"/>
      <c r="B74" s="553" t="s">
        <v>844</v>
      </c>
      <c r="C74" s="600">
        <f t="shared" si="2"/>
        <v>4286</v>
      </c>
      <c r="D74" s="414">
        <v>2371</v>
      </c>
      <c r="E74" s="415">
        <v>1862</v>
      </c>
      <c r="F74" s="638">
        <v>53</v>
      </c>
    </row>
    <row r="75" spans="1:6" ht="21.75" thickBot="1">
      <c r="A75" s="558" t="s">
        <v>10</v>
      </c>
      <c r="B75" s="553" t="s">
        <v>855</v>
      </c>
      <c r="C75" s="600">
        <f t="shared" si="2"/>
        <v>8066</v>
      </c>
      <c r="D75" s="414">
        <v>4689</v>
      </c>
      <c r="E75" s="415">
        <v>2998</v>
      </c>
      <c r="F75" s="638">
        <v>379</v>
      </c>
    </row>
    <row r="76" spans="1:6" ht="21.75" thickBot="1">
      <c r="A76" s="1151" t="s">
        <v>11</v>
      </c>
      <c r="B76" s="553" t="s">
        <v>864</v>
      </c>
      <c r="C76" s="600">
        <f t="shared" si="2"/>
        <v>8043</v>
      </c>
      <c r="D76" s="414">
        <v>3220</v>
      </c>
      <c r="E76" s="415">
        <v>4122</v>
      </c>
      <c r="F76" s="638">
        <v>701</v>
      </c>
    </row>
    <row r="77" spans="1:6" ht="21.75" thickBot="1">
      <c r="A77" s="1151"/>
      <c r="B77" s="553" t="s">
        <v>865</v>
      </c>
      <c r="C77" s="600">
        <f t="shared" si="2"/>
        <v>6043</v>
      </c>
      <c r="D77" s="414">
        <v>2794</v>
      </c>
      <c r="E77" s="415">
        <v>2360</v>
      </c>
      <c r="F77" s="638">
        <v>889</v>
      </c>
    </row>
    <row r="78" spans="1:6" ht="21.75" thickBot="1">
      <c r="A78" s="562" t="s">
        <v>1006</v>
      </c>
      <c r="B78" s="639" t="s">
        <v>873</v>
      </c>
      <c r="C78" s="608">
        <f t="shared" si="2"/>
        <v>12816</v>
      </c>
      <c r="D78" s="640">
        <v>10360</v>
      </c>
      <c r="E78" s="641">
        <v>2410</v>
      </c>
      <c r="F78" s="642">
        <v>46</v>
      </c>
    </row>
    <row r="79" spans="1:6">
      <c r="C79" s="612"/>
      <c r="D79" s="643"/>
      <c r="E79" s="643"/>
      <c r="F79" s="643"/>
    </row>
    <row r="80" spans="1:6">
      <c r="D80" s="643"/>
      <c r="E80" s="643"/>
      <c r="F80" s="643"/>
    </row>
  </sheetData>
  <mergeCells count="21">
    <mergeCell ref="A67:A71"/>
    <mergeCell ref="A72:A74"/>
    <mergeCell ref="A76:A77"/>
    <mergeCell ref="A49:A50"/>
    <mergeCell ref="A53:A54"/>
    <mergeCell ref="A55:A57"/>
    <mergeCell ref="A58:A59"/>
    <mergeCell ref="A61:A62"/>
    <mergeCell ref="A64:A66"/>
    <mergeCell ref="A15:A16"/>
    <mergeCell ref="A17:A19"/>
    <mergeCell ref="A20:A30"/>
    <mergeCell ref="A33:A35"/>
    <mergeCell ref="A37:A42"/>
    <mergeCell ref="A43:A44"/>
    <mergeCell ref="A1:F1"/>
    <mergeCell ref="A4:A5"/>
    <mergeCell ref="A6:A7"/>
    <mergeCell ref="A8:A9"/>
    <mergeCell ref="A10:A12"/>
    <mergeCell ref="A13:A14"/>
  </mergeCells>
  <printOptions horizontalCentered="1"/>
  <pageMargins left="0.11811023622047245" right="0.31496062992125984" top="0.74803149606299213" bottom="0.55118110236220474" header="0.31496062992125984" footer="0.31496062992125984"/>
  <pageSetup paperSize="9" scale="75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5BE23-3076-4DEE-887A-7AE34A41818C}">
  <sheetPr>
    <tabColor rgb="FF339933"/>
  </sheetPr>
  <dimension ref="A1:D337"/>
  <sheetViews>
    <sheetView rightToLeft="1" view="pageBreakPreview" zoomScaleNormal="100" zoomScaleSheetLayoutView="100" workbookViewId="0">
      <selection sqref="A1:XFD1048576"/>
    </sheetView>
  </sheetViews>
  <sheetFormatPr defaultColWidth="9.140625" defaultRowHeight="18" customHeight="1"/>
  <cols>
    <col min="1" max="1" width="31.140625" style="575" customWidth="1"/>
    <col min="2" max="2" width="22.85546875" style="636" customWidth="1"/>
    <col min="3" max="3" width="18.28515625" style="636" customWidth="1"/>
    <col min="4" max="4" width="23.5703125" style="636" customWidth="1"/>
    <col min="5" max="16384" width="9.140625" style="575"/>
  </cols>
  <sheetData>
    <row r="1" spans="1:4" ht="22.5" customHeight="1" thickBot="1">
      <c r="A1" s="1130" t="s">
        <v>1024</v>
      </c>
      <c r="B1" s="1131"/>
      <c r="C1" s="1131"/>
      <c r="D1" s="1131"/>
    </row>
    <row r="2" spans="1:4" ht="20.25" customHeight="1" thickBot="1">
      <c r="A2" s="613" t="s">
        <v>459</v>
      </c>
      <c r="B2" s="644" t="s">
        <v>1025</v>
      </c>
      <c r="C2" s="644" t="s">
        <v>1026</v>
      </c>
      <c r="D2" s="644" t="s">
        <v>1027</v>
      </c>
    </row>
    <row r="3" spans="1:4" ht="20.100000000000001" customHeight="1">
      <c r="A3" s="822">
        <v>1395</v>
      </c>
      <c r="B3" s="823">
        <v>176660</v>
      </c>
      <c r="C3" s="823">
        <v>95702</v>
      </c>
      <c r="D3" s="823">
        <v>80958</v>
      </c>
    </row>
    <row r="4" spans="1:4" ht="20.100000000000001" customHeight="1">
      <c r="A4" s="822">
        <v>1396</v>
      </c>
      <c r="B4" s="823">
        <v>171867</v>
      </c>
      <c r="C4" s="823">
        <v>95046</v>
      </c>
      <c r="D4" s="823">
        <v>76821</v>
      </c>
    </row>
    <row r="5" spans="1:4" ht="20.100000000000001" customHeight="1">
      <c r="A5" s="822">
        <v>1397</v>
      </c>
      <c r="B5" s="823">
        <v>166358</v>
      </c>
      <c r="C5" s="823">
        <v>92501</v>
      </c>
      <c r="D5" s="823">
        <v>73857</v>
      </c>
    </row>
    <row r="6" spans="1:4" ht="20.100000000000001" customHeight="1">
      <c r="A6" s="822">
        <v>1398</v>
      </c>
      <c r="B6" s="823">
        <v>134916</v>
      </c>
      <c r="C6" s="823">
        <v>76096</v>
      </c>
      <c r="D6" s="823">
        <v>58820</v>
      </c>
    </row>
    <row r="7" spans="1:4" ht="20.100000000000001" customHeight="1">
      <c r="A7" s="377">
        <v>1399</v>
      </c>
      <c r="B7" s="379">
        <v>110230</v>
      </c>
      <c r="C7" s="379">
        <v>62243</v>
      </c>
      <c r="D7" s="823">
        <v>47987</v>
      </c>
    </row>
    <row r="8" spans="1:4" ht="20.100000000000001" customHeight="1">
      <c r="A8" s="822">
        <v>1400</v>
      </c>
      <c r="B8" s="823">
        <v>106903</v>
      </c>
      <c r="C8" s="823">
        <v>60127</v>
      </c>
      <c r="D8" s="823">
        <v>46776</v>
      </c>
    </row>
    <row r="9" spans="1:4" ht="20.100000000000001" customHeight="1" thickBot="1">
      <c r="A9" s="355">
        <v>1401</v>
      </c>
      <c r="B9" s="356">
        <f t="shared" ref="B9:C9" si="0">SUM(B10:B41)</f>
        <v>106248</v>
      </c>
      <c r="C9" s="356">
        <f t="shared" si="0"/>
        <v>59376</v>
      </c>
      <c r="D9" s="356">
        <f>SUM(D10:D41)</f>
        <v>46872</v>
      </c>
    </row>
    <row r="10" spans="1:4" ht="21" customHeight="1" thickBot="1">
      <c r="A10" s="798" t="s">
        <v>999</v>
      </c>
      <c r="B10" s="645">
        <f>C10+D10</f>
        <v>1952</v>
      </c>
      <c r="C10" s="646">
        <v>833</v>
      </c>
      <c r="D10" s="647">
        <v>1119</v>
      </c>
    </row>
    <row r="11" spans="1:4" ht="21" customHeight="1" thickBot="1">
      <c r="A11" s="794" t="s">
        <v>1012</v>
      </c>
      <c r="B11" s="649">
        <f t="shared" ref="B11:B41" si="1">C11+D11</f>
        <v>2284</v>
      </c>
      <c r="C11" s="650">
        <v>1145</v>
      </c>
      <c r="D11" s="651">
        <v>1139</v>
      </c>
    </row>
    <row r="12" spans="1:4" ht="21" customHeight="1" thickBot="1">
      <c r="A12" s="652" t="s">
        <v>1013</v>
      </c>
      <c r="B12" s="653">
        <f t="shared" si="1"/>
        <v>5356</v>
      </c>
      <c r="C12" s="654">
        <v>2452</v>
      </c>
      <c r="D12" s="655">
        <v>2904</v>
      </c>
    </row>
    <row r="13" spans="1:4" ht="21" customHeight="1" thickBot="1">
      <c r="A13" s="652" t="s">
        <v>0</v>
      </c>
      <c r="B13" s="653">
        <f t="shared" si="1"/>
        <v>2810</v>
      </c>
      <c r="C13" s="654">
        <v>1202</v>
      </c>
      <c r="D13" s="655">
        <v>1608</v>
      </c>
    </row>
    <row r="14" spans="1:4" ht="21" customHeight="1" thickBot="1">
      <c r="A14" s="652" t="s">
        <v>33</v>
      </c>
      <c r="B14" s="653">
        <f t="shared" si="1"/>
        <v>948</v>
      </c>
      <c r="C14" s="654">
        <v>580</v>
      </c>
      <c r="D14" s="655">
        <v>368</v>
      </c>
    </row>
    <row r="15" spans="1:4" ht="21" customHeight="1" thickBot="1">
      <c r="A15" s="652" t="s">
        <v>122</v>
      </c>
      <c r="B15" s="653">
        <f t="shared" si="1"/>
        <v>131</v>
      </c>
      <c r="C15" s="654">
        <v>42</v>
      </c>
      <c r="D15" s="655">
        <v>89</v>
      </c>
    </row>
    <row r="16" spans="1:4" ht="21" customHeight="1" thickBot="1">
      <c r="A16" s="652" t="s">
        <v>1</v>
      </c>
      <c r="B16" s="653">
        <f t="shared" si="1"/>
        <v>3672</v>
      </c>
      <c r="C16" s="654">
        <v>2021</v>
      </c>
      <c r="D16" s="655">
        <v>1651</v>
      </c>
    </row>
    <row r="17" spans="1:4" ht="21" customHeight="1" thickBot="1">
      <c r="A17" s="652" t="s">
        <v>1000</v>
      </c>
      <c r="B17" s="653">
        <f t="shared" si="1"/>
        <v>8639</v>
      </c>
      <c r="C17" s="654">
        <v>4476</v>
      </c>
      <c r="D17" s="655">
        <v>4163</v>
      </c>
    </row>
    <row r="18" spans="1:4" ht="21" customHeight="1" thickBot="1">
      <c r="A18" s="656" t="s">
        <v>470</v>
      </c>
      <c r="B18" s="653">
        <f t="shared" si="1"/>
        <v>1552</v>
      </c>
      <c r="C18" s="654">
        <v>968</v>
      </c>
      <c r="D18" s="655">
        <v>584</v>
      </c>
    </row>
    <row r="19" spans="1:4" ht="21" customHeight="1" thickBot="1">
      <c r="A19" s="652" t="s">
        <v>31</v>
      </c>
      <c r="B19" s="653">
        <f t="shared" si="1"/>
        <v>1834</v>
      </c>
      <c r="C19" s="654">
        <v>1108</v>
      </c>
      <c r="D19" s="655">
        <v>726</v>
      </c>
    </row>
    <row r="20" spans="1:4" ht="21" customHeight="1" thickBot="1">
      <c r="A20" s="652" t="s">
        <v>30</v>
      </c>
      <c r="B20" s="653">
        <f t="shared" si="1"/>
        <v>8037</v>
      </c>
      <c r="C20" s="654">
        <v>5182</v>
      </c>
      <c r="D20" s="655">
        <v>2855</v>
      </c>
    </row>
    <row r="21" spans="1:4" ht="21" customHeight="1" thickBot="1">
      <c r="A21" s="652" t="s">
        <v>29</v>
      </c>
      <c r="B21" s="653">
        <f t="shared" si="1"/>
        <v>1744</v>
      </c>
      <c r="C21" s="654">
        <v>874</v>
      </c>
      <c r="D21" s="655">
        <v>870</v>
      </c>
    </row>
    <row r="22" spans="1:4" ht="21" customHeight="1" thickBot="1">
      <c r="A22" s="652" t="s">
        <v>2</v>
      </c>
      <c r="B22" s="653">
        <f t="shared" si="1"/>
        <v>7769</v>
      </c>
      <c r="C22" s="654">
        <v>4328</v>
      </c>
      <c r="D22" s="655">
        <v>3441</v>
      </c>
    </row>
    <row r="23" spans="1:4" ht="21" customHeight="1" thickBot="1">
      <c r="A23" s="652" t="s">
        <v>3</v>
      </c>
      <c r="B23" s="653">
        <f t="shared" si="1"/>
        <v>2716</v>
      </c>
      <c r="C23" s="654">
        <v>1786</v>
      </c>
      <c r="D23" s="655">
        <v>930</v>
      </c>
    </row>
    <row r="24" spans="1:4" ht="21" customHeight="1" thickBot="1">
      <c r="A24" s="652" t="s">
        <v>4</v>
      </c>
      <c r="B24" s="653">
        <f t="shared" si="1"/>
        <v>804</v>
      </c>
      <c r="C24" s="654">
        <v>403</v>
      </c>
      <c r="D24" s="655">
        <v>401</v>
      </c>
    </row>
    <row r="25" spans="1:4" ht="21" customHeight="1" thickBot="1">
      <c r="A25" s="657" t="s">
        <v>888</v>
      </c>
      <c r="B25" s="653">
        <f t="shared" si="1"/>
        <v>6199</v>
      </c>
      <c r="C25" s="654">
        <v>3957</v>
      </c>
      <c r="D25" s="655">
        <v>2242</v>
      </c>
    </row>
    <row r="26" spans="1:4" ht="21" customHeight="1" thickBot="1">
      <c r="A26" s="652" t="s">
        <v>5</v>
      </c>
      <c r="B26" s="653">
        <f t="shared" si="1"/>
        <v>2231</v>
      </c>
      <c r="C26" s="654">
        <v>1137</v>
      </c>
      <c r="D26" s="655">
        <v>1094</v>
      </c>
    </row>
    <row r="27" spans="1:4" ht="21" customHeight="1" thickBot="1">
      <c r="A27" s="652" t="s">
        <v>1001</v>
      </c>
      <c r="B27" s="653">
        <f t="shared" si="1"/>
        <v>3743</v>
      </c>
      <c r="C27" s="654">
        <v>2342</v>
      </c>
      <c r="D27" s="655">
        <v>1401</v>
      </c>
    </row>
    <row r="28" spans="1:4" ht="21" customHeight="1" thickBot="1">
      <c r="A28" s="652" t="s">
        <v>6</v>
      </c>
      <c r="B28" s="653">
        <f t="shared" si="1"/>
        <v>1893</v>
      </c>
      <c r="C28" s="654">
        <v>1178</v>
      </c>
      <c r="D28" s="655">
        <v>715</v>
      </c>
    </row>
    <row r="29" spans="1:4" ht="21" customHeight="1" thickBot="1">
      <c r="A29" s="652" t="s">
        <v>472</v>
      </c>
      <c r="B29" s="653">
        <f t="shared" si="1"/>
        <v>2454</v>
      </c>
      <c r="C29" s="654">
        <v>1266</v>
      </c>
      <c r="D29" s="655">
        <v>1188</v>
      </c>
    </row>
    <row r="30" spans="1:4" ht="21" customHeight="1" thickBot="1">
      <c r="A30" s="652" t="s">
        <v>1002</v>
      </c>
      <c r="B30" s="653">
        <f t="shared" si="1"/>
        <v>3146</v>
      </c>
      <c r="C30" s="654">
        <v>2145</v>
      </c>
      <c r="D30" s="655">
        <v>1001</v>
      </c>
    </row>
    <row r="31" spans="1:4" ht="21" customHeight="1" thickBot="1">
      <c r="A31" s="652" t="s">
        <v>1003</v>
      </c>
      <c r="B31" s="653">
        <f t="shared" si="1"/>
        <v>5466</v>
      </c>
      <c r="C31" s="654">
        <v>2704</v>
      </c>
      <c r="D31" s="655">
        <v>2762</v>
      </c>
    </row>
    <row r="32" spans="1:4" ht="21" customHeight="1" thickBot="1">
      <c r="A32" s="652" t="s">
        <v>222</v>
      </c>
      <c r="B32" s="653">
        <f t="shared" si="1"/>
        <v>3940</v>
      </c>
      <c r="C32" s="654">
        <v>2300</v>
      </c>
      <c r="D32" s="655">
        <v>1640</v>
      </c>
    </row>
    <row r="33" spans="1:4" ht="21" customHeight="1" thickBot="1">
      <c r="A33" s="658" t="s">
        <v>889</v>
      </c>
      <c r="B33" s="653">
        <f t="shared" si="1"/>
        <v>1504</v>
      </c>
      <c r="C33" s="654">
        <v>900</v>
      </c>
      <c r="D33" s="655">
        <v>604</v>
      </c>
    </row>
    <row r="34" spans="1:4" ht="21" customHeight="1" thickBot="1">
      <c r="A34" s="652" t="s">
        <v>7</v>
      </c>
      <c r="B34" s="653">
        <f t="shared" si="1"/>
        <v>2881</v>
      </c>
      <c r="C34" s="654">
        <v>1647</v>
      </c>
      <c r="D34" s="655">
        <v>1234</v>
      </c>
    </row>
    <row r="35" spans="1:4" ht="21" customHeight="1" thickBot="1">
      <c r="A35" s="652" t="s">
        <v>1005</v>
      </c>
      <c r="B35" s="653">
        <f t="shared" si="1"/>
        <v>806</v>
      </c>
      <c r="C35" s="654">
        <v>315</v>
      </c>
      <c r="D35" s="655">
        <v>491</v>
      </c>
    </row>
    <row r="36" spans="1:4" ht="21" customHeight="1" thickBot="1">
      <c r="A36" s="652" t="s">
        <v>8</v>
      </c>
      <c r="B36" s="653">
        <f t="shared" si="1"/>
        <v>3433</v>
      </c>
      <c r="C36" s="654">
        <v>1745</v>
      </c>
      <c r="D36" s="655">
        <v>1688</v>
      </c>
    </row>
    <row r="37" spans="1:4" ht="21" customHeight="1" thickBot="1">
      <c r="A37" s="652" t="s">
        <v>9</v>
      </c>
      <c r="B37" s="653">
        <f t="shared" si="1"/>
        <v>1294</v>
      </c>
      <c r="C37" s="654">
        <v>481</v>
      </c>
      <c r="D37" s="655">
        <v>813</v>
      </c>
    </row>
    <row r="38" spans="1:4" ht="21" customHeight="1" thickBot="1">
      <c r="A38" s="652" t="s">
        <v>1015</v>
      </c>
      <c r="B38" s="653">
        <f t="shared" si="1"/>
        <v>4086</v>
      </c>
      <c r="C38" s="654">
        <v>2556</v>
      </c>
      <c r="D38" s="655">
        <v>1530</v>
      </c>
    </row>
    <row r="39" spans="1:4" ht="21" customHeight="1" thickBot="1">
      <c r="A39" s="652" t="s">
        <v>10</v>
      </c>
      <c r="B39" s="653">
        <f t="shared" si="1"/>
        <v>3524</v>
      </c>
      <c r="C39" s="654">
        <v>2118</v>
      </c>
      <c r="D39" s="655">
        <v>1406</v>
      </c>
    </row>
    <row r="40" spans="1:4" ht="21" customHeight="1" thickBot="1">
      <c r="A40" s="652" t="s">
        <v>11</v>
      </c>
      <c r="B40" s="653">
        <f t="shared" si="1"/>
        <v>6416</v>
      </c>
      <c r="C40" s="654">
        <v>3720</v>
      </c>
      <c r="D40" s="655">
        <v>2696</v>
      </c>
    </row>
    <row r="41" spans="1:4" ht="21" customHeight="1" thickBot="1">
      <c r="A41" s="652" t="s">
        <v>12</v>
      </c>
      <c r="B41" s="653">
        <f t="shared" si="1"/>
        <v>2984</v>
      </c>
      <c r="C41" s="654">
        <v>1465</v>
      </c>
      <c r="D41" s="655">
        <v>1519</v>
      </c>
    </row>
    <row r="42" spans="1:4" ht="31.5" customHeight="1">
      <c r="A42" s="659"/>
      <c r="B42" s="660"/>
      <c r="C42" s="660"/>
      <c r="D42" s="823"/>
    </row>
    <row r="43" spans="1:4" ht="18" customHeight="1">
      <c r="D43" s="823"/>
    </row>
    <row r="44" spans="1:4" ht="18" customHeight="1">
      <c r="D44" s="823"/>
    </row>
    <row r="45" spans="1:4" ht="18" customHeight="1">
      <c r="D45" s="823"/>
    </row>
    <row r="46" spans="1:4" ht="18" customHeight="1">
      <c r="D46" s="823"/>
    </row>
    <row r="47" spans="1:4" ht="18" customHeight="1">
      <c r="D47" s="823"/>
    </row>
    <row r="48" spans="1:4" ht="18" customHeight="1">
      <c r="D48" s="823"/>
    </row>
    <row r="49" spans="4:4" ht="18" customHeight="1">
      <c r="D49" s="823"/>
    </row>
    <row r="50" spans="4:4" ht="18" customHeight="1">
      <c r="D50" s="823"/>
    </row>
    <row r="51" spans="4:4" ht="18" customHeight="1">
      <c r="D51" s="823"/>
    </row>
    <row r="52" spans="4:4" ht="18" customHeight="1">
      <c r="D52" s="823"/>
    </row>
    <row r="53" spans="4:4" ht="18" customHeight="1">
      <c r="D53" s="823"/>
    </row>
    <row r="54" spans="4:4" ht="18" customHeight="1">
      <c r="D54" s="823"/>
    </row>
    <row r="55" spans="4:4" ht="18" customHeight="1">
      <c r="D55" s="823"/>
    </row>
    <row r="56" spans="4:4" ht="18" customHeight="1">
      <c r="D56" s="823"/>
    </row>
    <row r="57" spans="4:4" ht="18" customHeight="1">
      <c r="D57" s="823"/>
    </row>
    <row r="58" spans="4:4" ht="18" customHeight="1">
      <c r="D58" s="823"/>
    </row>
    <row r="59" spans="4:4" ht="18" customHeight="1">
      <c r="D59" s="823"/>
    </row>
    <row r="60" spans="4:4" ht="18" customHeight="1">
      <c r="D60" s="823"/>
    </row>
    <row r="61" spans="4:4" ht="18" customHeight="1">
      <c r="D61" s="823"/>
    </row>
    <row r="62" spans="4:4" ht="18" customHeight="1">
      <c r="D62" s="823"/>
    </row>
    <row r="63" spans="4:4" ht="18" customHeight="1">
      <c r="D63" s="823"/>
    </row>
    <row r="64" spans="4:4" ht="18" customHeight="1">
      <c r="D64" s="823"/>
    </row>
    <row r="65" spans="4:4" ht="18" customHeight="1">
      <c r="D65" s="823"/>
    </row>
    <row r="66" spans="4:4" ht="18" customHeight="1">
      <c r="D66" s="823"/>
    </row>
    <row r="67" spans="4:4" ht="18" customHeight="1">
      <c r="D67" s="823"/>
    </row>
    <row r="68" spans="4:4" ht="18" customHeight="1">
      <c r="D68" s="823"/>
    </row>
    <row r="69" spans="4:4" ht="18" customHeight="1">
      <c r="D69" s="823"/>
    </row>
    <row r="70" spans="4:4" ht="18" customHeight="1">
      <c r="D70" s="823"/>
    </row>
    <row r="71" spans="4:4" ht="18" customHeight="1">
      <c r="D71" s="823"/>
    </row>
    <row r="72" spans="4:4" ht="18" customHeight="1">
      <c r="D72" s="823"/>
    </row>
    <row r="73" spans="4:4" ht="18" customHeight="1">
      <c r="D73" s="823"/>
    </row>
    <row r="74" spans="4:4" ht="18" customHeight="1">
      <c r="D74" s="823"/>
    </row>
    <row r="75" spans="4:4" ht="18" customHeight="1">
      <c r="D75" s="823"/>
    </row>
    <row r="76" spans="4:4" ht="18" customHeight="1">
      <c r="D76" s="823"/>
    </row>
    <row r="77" spans="4:4" ht="18" customHeight="1">
      <c r="D77" s="823"/>
    </row>
    <row r="78" spans="4:4" ht="18" customHeight="1">
      <c r="D78" s="823"/>
    </row>
    <row r="79" spans="4:4" ht="18" customHeight="1">
      <c r="D79" s="823"/>
    </row>
    <row r="80" spans="4:4" ht="18" customHeight="1">
      <c r="D80" s="823"/>
    </row>
    <row r="81" spans="4:4" ht="18" customHeight="1">
      <c r="D81" s="823"/>
    </row>
    <row r="82" spans="4:4" ht="18" customHeight="1">
      <c r="D82" s="823"/>
    </row>
    <row r="83" spans="4:4" ht="18" customHeight="1">
      <c r="D83" s="823"/>
    </row>
    <row r="84" spans="4:4" ht="18" customHeight="1">
      <c r="D84" s="823"/>
    </row>
    <row r="85" spans="4:4" ht="18" customHeight="1">
      <c r="D85" s="823"/>
    </row>
    <row r="86" spans="4:4" ht="18" customHeight="1">
      <c r="D86" s="823"/>
    </row>
    <row r="87" spans="4:4" ht="18" customHeight="1">
      <c r="D87" s="823"/>
    </row>
    <row r="88" spans="4:4" ht="18" customHeight="1">
      <c r="D88" s="823"/>
    </row>
    <row r="89" spans="4:4" ht="18" customHeight="1">
      <c r="D89" s="823"/>
    </row>
    <row r="90" spans="4:4" ht="18" customHeight="1">
      <c r="D90" s="823"/>
    </row>
    <row r="91" spans="4:4" ht="18" customHeight="1">
      <c r="D91" s="823"/>
    </row>
    <row r="92" spans="4:4" ht="18" customHeight="1">
      <c r="D92" s="823"/>
    </row>
    <row r="93" spans="4:4" ht="18" customHeight="1">
      <c r="D93" s="823"/>
    </row>
    <row r="94" spans="4:4" ht="18" customHeight="1">
      <c r="D94" s="823"/>
    </row>
    <row r="95" spans="4:4" ht="18" customHeight="1">
      <c r="D95" s="823"/>
    </row>
    <row r="96" spans="4:4" ht="18" customHeight="1">
      <c r="D96" s="823"/>
    </row>
    <row r="97" spans="4:4" ht="18" customHeight="1">
      <c r="D97" s="823"/>
    </row>
    <row r="98" spans="4:4" ht="18" customHeight="1">
      <c r="D98" s="823"/>
    </row>
    <row r="99" spans="4:4" ht="18" customHeight="1">
      <c r="D99" s="823"/>
    </row>
    <row r="100" spans="4:4" ht="18" customHeight="1">
      <c r="D100" s="823"/>
    </row>
    <row r="101" spans="4:4" ht="18" customHeight="1">
      <c r="D101" s="823"/>
    </row>
    <row r="102" spans="4:4" ht="18" customHeight="1">
      <c r="D102" s="823"/>
    </row>
    <row r="103" spans="4:4" ht="18" customHeight="1">
      <c r="D103" s="823"/>
    </row>
    <row r="104" spans="4:4" ht="18" customHeight="1">
      <c r="D104" s="823"/>
    </row>
    <row r="105" spans="4:4" ht="18" customHeight="1">
      <c r="D105" s="823"/>
    </row>
    <row r="106" spans="4:4" ht="18" customHeight="1">
      <c r="D106" s="823"/>
    </row>
    <row r="107" spans="4:4" ht="18" customHeight="1">
      <c r="D107" s="823"/>
    </row>
    <row r="108" spans="4:4" ht="18" customHeight="1">
      <c r="D108" s="823"/>
    </row>
    <row r="109" spans="4:4" ht="18" customHeight="1">
      <c r="D109" s="823"/>
    </row>
    <row r="110" spans="4:4" ht="18" customHeight="1">
      <c r="D110" s="823"/>
    </row>
    <row r="111" spans="4:4" ht="18" customHeight="1">
      <c r="D111" s="823"/>
    </row>
    <row r="112" spans="4:4" ht="18" customHeight="1">
      <c r="D112" s="823"/>
    </row>
    <row r="113" spans="4:4" ht="18" customHeight="1">
      <c r="D113" s="823"/>
    </row>
    <row r="114" spans="4:4" ht="18" customHeight="1">
      <c r="D114" s="823"/>
    </row>
    <row r="115" spans="4:4" ht="18" customHeight="1">
      <c r="D115" s="823"/>
    </row>
    <row r="116" spans="4:4" ht="18" customHeight="1">
      <c r="D116" s="823"/>
    </row>
    <row r="117" spans="4:4" ht="18" customHeight="1">
      <c r="D117" s="823"/>
    </row>
    <row r="118" spans="4:4" ht="18" customHeight="1">
      <c r="D118" s="823"/>
    </row>
    <row r="119" spans="4:4" ht="18" customHeight="1">
      <c r="D119" s="823"/>
    </row>
    <row r="120" spans="4:4" ht="18" customHeight="1">
      <c r="D120" s="823"/>
    </row>
    <row r="121" spans="4:4" ht="18" customHeight="1">
      <c r="D121" s="823"/>
    </row>
    <row r="122" spans="4:4" ht="18" customHeight="1">
      <c r="D122" s="823"/>
    </row>
    <row r="123" spans="4:4" ht="18" customHeight="1">
      <c r="D123" s="823"/>
    </row>
    <row r="124" spans="4:4" ht="18" customHeight="1">
      <c r="D124" s="823"/>
    </row>
    <row r="125" spans="4:4" ht="18" customHeight="1">
      <c r="D125" s="823"/>
    </row>
    <row r="126" spans="4:4" ht="18" customHeight="1">
      <c r="D126" s="823"/>
    </row>
    <row r="127" spans="4:4" ht="18" customHeight="1">
      <c r="D127" s="823"/>
    </row>
    <row r="128" spans="4:4" ht="18" customHeight="1">
      <c r="D128" s="823"/>
    </row>
    <row r="129" spans="4:4" ht="18" customHeight="1">
      <c r="D129" s="823"/>
    </row>
    <row r="130" spans="4:4" ht="18" customHeight="1">
      <c r="D130" s="823"/>
    </row>
    <row r="131" spans="4:4" ht="18" customHeight="1">
      <c r="D131" s="823"/>
    </row>
    <row r="132" spans="4:4" ht="18" customHeight="1">
      <c r="D132" s="823"/>
    </row>
    <row r="133" spans="4:4" ht="18" customHeight="1">
      <c r="D133" s="823"/>
    </row>
    <row r="134" spans="4:4" ht="18" customHeight="1">
      <c r="D134" s="823"/>
    </row>
    <row r="135" spans="4:4" ht="18" customHeight="1">
      <c r="D135" s="823"/>
    </row>
    <row r="136" spans="4:4" ht="18" customHeight="1">
      <c r="D136" s="823"/>
    </row>
    <row r="137" spans="4:4" ht="18" customHeight="1">
      <c r="D137" s="823"/>
    </row>
    <row r="138" spans="4:4" ht="18" customHeight="1">
      <c r="D138" s="823"/>
    </row>
    <row r="139" spans="4:4" ht="18" customHeight="1">
      <c r="D139" s="823"/>
    </row>
    <row r="140" spans="4:4" ht="18" customHeight="1">
      <c r="D140" s="823"/>
    </row>
    <row r="141" spans="4:4" ht="18" customHeight="1">
      <c r="D141" s="823"/>
    </row>
    <row r="142" spans="4:4" ht="18" customHeight="1">
      <c r="D142" s="823"/>
    </row>
    <row r="143" spans="4:4" ht="18" customHeight="1">
      <c r="D143" s="823"/>
    </row>
    <row r="144" spans="4:4" ht="18" customHeight="1">
      <c r="D144" s="823"/>
    </row>
    <row r="145" spans="4:4" ht="18" customHeight="1">
      <c r="D145" s="823"/>
    </row>
    <row r="146" spans="4:4" ht="18" customHeight="1">
      <c r="D146" s="823"/>
    </row>
    <row r="147" spans="4:4" ht="18" customHeight="1">
      <c r="D147" s="823"/>
    </row>
    <row r="148" spans="4:4" ht="18" customHeight="1">
      <c r="D148" s="823"/>
    </row>
    <row r="149" spans="4:4" ht="18" customHeight="1">
      <c r="D149" s="823"/>
    </row>
    <row r="150" spans="4:4" ht="18" customHeight="1">
      <c r="D150" s="823"/>
    </row>
    <row r="151" spans="4:4" ht="18" customHeight="1">
      <c r="D151" s="823"/>
    </row>
    <row r="152" spans="4:4" ht="18" customHeight="1">
      <c r="D152" s="823"/>
    </row>
    <row r="153" spans="4:4" ht="18" customHeight="1">
      <c r="D153" s="823"/>
    </row>
    <row r="154" spans="4:4" ht="18" customHeight="1">
      <c r="D154" s="823"/>
    </row>
    <row r="155" spans="4:4" ht="18" customHeight="1">
      <c r="D155" s="823"/>
    </row>
    <row r="156" spans="4:4" ht="18" customHeight="1">
      <c r="D156" s="823"/>
    </row>
    <row r="157" spans="4:4" ht="18" customHeight="1">
      <c r="D157" s="823"/>
    </row>
    <row r="158" spans="4:4" ht="18" customHeight="1">
      <c r="D158" s="823"/>
    </row>
    <row r="159" spans="4:4" ht="18" customHeight="1">
      <c r="D159" s="823"/>
    </row>
    <row r="160" spans="4:4" ht="18" customHeight="1">
      <c r="D160" s="823"/>
    </row>
    <row r="161" spans="4:4" ht="18" customHeight="1">
      <c r="D161" s="823"/>
    </row>
    <row r="162" spans="4:4" ht="18" customHeight="1">
      <c r="D162" s="823"/>
    </row>
    <row r="163" spans="4:4" ht="18" customHeight="1">
      <c r="D163" s="823"/>
    </row>
    <row r="164" spans="4:4" ht="18" customHeight="1">
      <c r="D164" s="823"/>
    </row>
    <row r="165" spans="4:4" ht="18" customHeight="1">
      <c r="D165" s="823"/>
    </row>
    <row r="166" spans="4:4" ht="18" customHeight="1">
      <c r="D166" s="823"/>
    </row>
    <row r="167" spans="4:4" ht="18" customHeight="1">
      <c r="D167" s="823"/>
    </row>
    <row r="168" spans="4:4" ht="18" customHeight="1">
      <c r="D168" s="823"/>
    </row>
    <row r="169" spans="4:4" ht="18" customHeight="1">
      <c r="D169" s="823"/>
    </row>
    <row r="170" spans="4:4" ht="18" customHeight="1">
      <c r="D170" s="823"/>
    </row>
    <row r="171" spans="4:4" ht="18" customHeight="1">
      <c r="D171" s="823"/>
    </row>
    <row r="172" spans="4:4" ht="18" customHeight="1">
      <c r="D172" s="823"/>
    </row>
    <row r="173" spans="4:4" ht="18" customHeight="1">
      <c r="D173" s="823"/>
    </row>
    <row r="174" spans="4:4" ht="18" customHeight="1">
      <c r="D174" s="823"/>
    </row>
    <row r="175" spans="4:4" ht="18" customHeight="1">
      <c r="D175" s="823"/>
    </row>
    <row r="176" spans="4:4" ht="18" customHeight="1">
      <c r="D176" s="823"/>
    </row>
    <row r="177" spans="4:4" ht="18" customHeight="1">
      <c r="D177" s="823"/>
    </row>
    <row r="178" spans="4:4" ht="18" customHeight="1">
      <c r="D178" s="823"/>
    </row>
    <row r="179" spans="4:4" ht="18" customHeight="1">
      <c r="D179" s="823"/>
    </row>
    <row r="180" spans="4:4" ht="18" customHeight="1">
      <c r="D180" s="823"/>
    </row>
    <row r="181" spans="4:4" ht="18" customHeight="1">
      <c r="D181" s="823"/>
    </row>
    <row r="182" spans="4:4" ht="18" customHeight="1">
      <c r="D182" s="823"/>
    </row>
    <row r="183" spans="4:4" ht="18" customHeight="1">
      <c r="D183" s="823"/>
    </row>
    <row r="184" spans="4:4" ht="18" customHeight="1">
      <c r="D184" s="823"/>
    </row>
    <row r="185" spans="4:4" ht="18" customHeight="1">
      <c r="D185" s="823"/>
    </row>
    <row r="186" spans="4:4" ht="18" customHeight="1">
      <c r="D186" s="823"/>
    </row>
    <row r="187" spans="4:4" ht="18" customHeight="1">
      <c r="D187" s="823"/>
    </row>
    <row r="188" spans="4:4" ht="18" customHeight="1">
      <c r="D188" s="823"/>
    </row>
    <row r="189" spans="4:4" ht="18" customHeight="1">
      <c r="D189" s="823"/>
    </row>
    <row r="190" spans="4:4" ht="18" customHeight="1">
      <c r="D190" s="823"/>
    </row>
    <row r="191" spans="4:4" ht="18" customHeight="1">
      <c r="D191" s="823"/>
    </row>
    <row r="192" spans="4:4" ht="18" customHeight="1">
      <c r="D192" s="823"/>
    </row>
    <row r="193" spans="4:4" ht="18" customHeight="1">
      <c r="D193" s="823"/>
    </row>
    <row r="194" spans="4:4" ht="18" customHeight="1">
      <c r="D194" s="823"/>
    </row>
    <row r="195" spans="4:4" ht="18" customHeight="1">
      <c r="D195" s="823"/>
    </row>
    <row r="196" spans="4:4" ht="18" customHeight="1">
      <c r="D196" s="823"/>
    </row>
    <row r="197" spans="4:4" ht="18" customHeight="1">
      <c r="D197" s="823"/>
    </row>
    <row r="198" spans="4:4" ht="18" customHeight="1">
      <c r="D198" s="823"/>
    </row>
    <row r="199" spans="4:4" ht="18" customHeight="1">
      <c r="D199" s="823"/>
    </row>
    <row r="200" spans="4:4" ht="18" customHeight="1">
      <c r="D200" s="823"/>
    </row>
    <row r="201" spans="4:4" ht="18" customHeight="1">
      <c r="D201" s="823"/>
    </row>
    <row r="202" spans="4:4" ht="18" customHeight="1">
      <c r="D202" s="823"/>
    </row>
    <row r="203" spans="4:4" ht="18" customHeight="1">
      <c r="D203" s="823"/>
    </row>
    <row r="204" spans="4:4" ht="18" customHeight="1">
      <c r="D204" s="823"/>
    </row>
    <row r="205" spans="4:4" ht="18" customHeight="1">
      <c r="D205" s="823"/>
    </row>
    <row r="206" spans="4:4" ht="18" customHeight="1">
      <c r="D206" s="823"/>
    </row>
    <row r="207" spans="4:4" ht="18" customHeight="1">
      <c r="D207" s="823"/>
    </row>
    <row r="208" spans="4:4" ht="18" customHeight="1">
      <c r="D208" s="823"/>
    </row>
    <row r="209" spans="4:4" ht="18" customHeight="1">
      <c r="D209" s="823"/>
    </row>
    <row r="210" spans="4:4" ht="18" customHeight="1">
      <c r="D210" s="823"/>
    </row>
    <row r="211" spans="4:4" ht="18" customHeight="1">
      <c r="D211" s="823"/>
    </row>
    <row r="212" spans="4:4" ht="18" customHeight="1">
      <c r="D212" s="823"/>
    </row>
    <row r="213" spans="4:4" ht="18" customHeight="1">
      <c r="D213" s="823"/>
    </row>
    <row r="214" spans="4:4" ht="18" customHeight="1">
      <c r="D214" s="823"/>
    </row>
    <row r="215" spans="4:4" ht="18" customHeight="1">
      <c r="D215" s="823"/>
    </row>
    <row r="216" spans="4:4" ht="18" customHeight="1">
      <c r="D216" s="823"/>
    </row>
    <row r="217" spans="4:4" ht="18" customHeight="1">
      <c r="D217" s="823"/>
    </row>
    <row r="218" spans="4:4" ht="18" customHeight="1">
      <c r="D218" s="823"/>
    </row>
    <row r="219" spans="4:4" ht="18" customHeight="1">
      <c r="D219" s="823"/>
    </row>
    <row r="220" spans="4:4" ht="18" customHeight="1">
      <c r="D220" s="823"/>
    </row>
    <row r="221" spans="4:4" ht="18" customHeight="1">
      <c r="D221" s="823"/>
    </row>
    <row r="222" spans="4:4" ht="18" customHeight="1">
      <c r="D222" s="823"/>
    </row>
    <row r="223" spans="4:4" ht="18" customHeight="1">
      <c r="D223" s="823"/>
    </row>
    <row r="224" spans="4:4" ht="18" customHeight="1">
      <c r="D224" s="823"/>
    </row>
    <row r="225" spans="4:4" ht="18" customHeight="1">
      <c r="D225" s="823"/>
    </row>
    <row r="226" spans="4:4" ht="18" customHeight="1">
      <c r="D226" s="823"/>
    </row>
    <row r="227" spans="4:4" ht="18" customHeight="1">
      <c r="D227" s="823"/>
    </row>
    <row r="228" spans="4:4" ht="18" customHeight="1">
      <c r="D228" s="823"/>
    </row>
    <row r="229" spans="4:4" ht="18" customHeight="1">
      <c r="D229" s="823"/>
    </row>
    <row r="230" spans="4:4" ht="18" customHeight="1">
      <c r="D230" s="823"/>
    </row>
    <row r="231" spans="4:4" ht="18" customHeight="1">
      <c r="D231" s="823"/>
    </row>
    <row r="232" spans="4:4" ht="18" customHeight="1">
      <c r="D232" s="823"/>
    </row>
    <row r="233" spans="4:4" ht="18" customHeight="1">
      <c r="D233" s="823"/>
    </row>
    <row r="234" spans="4:4" ht="18" customHeight="1">
      <c r="D234" s="823"/>
    </row>
    <row r="235" spans="4:4" ht="18" customHeight="1">
      <c r="D235" s="823"/>
    </row>
    <row r="236" spans="4:4" ht="18" customHeight="1">
      <c r="D236" s="823"/>
    </row>
    <row r="237" spans="4:4" ht="18" customHeight="1">
      <c r="D237" s="823"/>
    </row>
    <row r="238" spans="4:4" ht="18" customHeight="1">
      <c r="D238" s="823"/>
    </row>
    <row r="239" spans="4:4" ht="18" customHeight="1">
      <c r="D239" s="823"/>
    </row>
    <row r="240" spans="4:4" ht="18" customHeight="1">
      <c r="D240" s="823"/>
    </row>
    <row r="241" spans="4:4" ht="18" customHeight="1">
      <c r="D241" s="823"/>
    </row>
    <row r="242" spans="4:4" ht="18" customHeight="1">
      <c r="D242" s="823"/>
    </row>
    <row r="243" spans="4:4" ht="18" customHeight="1">
      <c r="D243" s="823"/>
    </row>
    <row r="244" spans="4:4" ht="18" customHeight="1">
      <c r="D244" s="823"/>
    </row>
    <row r="245" spans="4:4" ht="18" customHeight="1">
      <c r="D245" s="823"/>
    </row>
    <row r="246" spans="4:4" ht="18" customHeight="1">
      <c r="D246" s="823"/>
    </row>
    <row r="247" spans="4:4" ht="18" customHeight="1">
      <c r="D247" s="823"/>
    </row>
    <row r="248" spans="4:4" ht="18" customHeight="1">
      <c r="D248" s="823"/>
    </row>
    <row r="249" spans="4:4" ht="18" customHeight="1">
      <c r="D249" s="823"/>
    </row>
    <row r="250" spans="4:4" ht="18" customHeight="1">
      <c r="D250" s="823"/>
    </row>
    <row r="251" spans="4:4" ht="18" customHeight="1">
      <c r="D251" s="823"/>
    </row>
    <row r="252" spans="4:4" ht="18" customHeight="1">
      <c r="D252" s="823"/>
    </row>
    <row r="253" spans="4:4" ht="18" customHeight="1">
      <c r="D253" s="823"/>
    </row>
    <row r="254" spans="4:4" ht="18" customHeight="1">
      <c r="D254" s="823"/>
    </row>
    <row r="255" spans="4:4" ht="18" customHeight="1">
      <c r="D255" s="823"/>
    </row>
    <row r="256" spans="4:4" ht="18" customHeight="1">
      <c r="D256" s="823"/>
    </row>
    <row r="257" spans="4:4" ht="18" customHeight="1">
      <c r="D257" s="823"/>
    </row>
    <row r="258" spans="4:4" ht="18" customHeight="1">
      <c r="D258" s="823"/>
    </row>
    <row r="259" spans="4:4" ht="18" customHeight="1">
      <c r="D259" s="823"/>
    </row>
    <row r="260" spans="4:4" ht="18" customHeight="1">
      <c r="D260" s="823"/>
    </row>
    <row r="261" spans="4:4" ht="18" customHeight="1">
      <c r="D261" s="823"/>
    </row>
    <row r="262" spans="4:4" ht="18" customHeight="1">
      <c r="D262" s="823"/>
    </row>
    <row r="263" spans="4:4" ht="18" customHeight="1">
      <c r="D263" s="823"/>
    </row>
    <row r="264" spans="4:4" ht="18" customHeight="1">
      <c r="D264" s="823"/>
    </row>
    <row r="265" spans="4:4" ht="18" customHeight="1">
      <c r="D265" s="823"/>
    </row>
    <row r="266" spans="4:4" ht="18" customHeight="1">
      <c r="D266" s="823"/>
    </row>
    <row r="267" spans="4:4" ht="18" customHeight="1">
      <c r="D267" s="823"/>
    </row>
    <row r="268" spans="4:4" ht="18" customHeight="1">
      <c r="D268" s="823"/>
    </row>
    <row r="269" spans="4:4" ht="18" customHeight="1">
      <c r="D269" s="823"/>
    </row>
    <row r="270" spans="4:4" ht="18" customHeight="1">
      <c r="D270" s="823"/>
    </row>
    <row r="271" spans="4:4" ht="18" customHeight="1">
      <c r="D271" s="823"/>
    </row>
    <row r="272" spans="4:4" ht="18" customHeight="1">
      <c r="D272" s="823"/>
    </row>
    <row r="273" spans="4:4" ht="18" customHeight="1">
      <c r="D273" s="823"/>
    </row>
    <row r="274" spans="4:4" ht="18" customHeight="1">
      <c r="D274" s="823"/>
    </row>
    <row r="275" spans="4:4" ht="18" customHeight="1">
      <c r="D275" s="823"/>
    </row>
    <row r="276" spans="4:4" ht="18" customHeight="1">
      <c r="D276" s="823"/>
    </row>
    <row r="277" spans="4:4" ht="18" customHeight="1">
      <c r="D277" s="823"/>
    </row>
    <row r="278" spans="4:4" ht="18" customHeight="1">
      <c r="D278" s="823"/>
    </row>
    <row r="279" spans="4:4" ht="18" customHeight="1">
      <c r="D279" s="823"/>
    </row>
    <row r="280" spans="4:4" ht="18" customHeight="1">
      <c r="D280" s="823"/>
    </row>
    <row r="281" spans="4:4" ht="18" customHeight="1">
      <c r="D281" s="823"/>
    </row>
    <row r="282" spans="4:4" ht="18" customHeight="1">
      <c r="D282" s="823"/>
    </row>
    <row r="283" spans="4:4" ht="18" customHeight="1">
      <c r="D283" s="823"/>
    </row>
    <row r="284" spans="4:4" ht="18" customHeight="1">
      <c r="D284" s="823"/>
    </row>
    <row r="285" spans="4:4" ht="18" customHeight="1">
      <c r="D285" s="823"/>
    </row>
    <row r="286" spans="4:4" ht="18" customHeight="1">
      <c r="D286" s="823"/>
    </row>
    <row r="287" spans="4:4" ht="18" customHeight="1">
      <c r="D287" s="823"/>
    </row>
    <row r="288" spans="4:4" ht="18" customHeight="1">
      <c r="D288" s="823"/>
    </row>
    <row r="289" spans="4:4" ht="18" customHeight="1">
      <c r="D289" s="823"/>
    </row>
    <row r="290" spans="4:4" ht="18" customHeight="1">
      <c r="D290" s="823"/>
    </row>
    <row r="291" spans="4:4" ht="18" customHeight="1">
      <c r="D291" s="823"/>
    </row>
    <row r="292" spans="4:4" ht="18" customHeight="1">
      <c r="D292" s="823"/>
    </row>
    <row r="293" spans="4:4" ht="18" customHeight="1">
      <c r="D293" s="823"/>
    </row>
    <row r="294" spans="4:4" ht="18" customHeight="1">
      <c r="D294" s="823"/>
    </row>
    <row r="295" spans="4:4" ht="18" customHeight="1">
      <c r="D295" s="823"/>
    </row>
    <row r="296" spans="4:4" ht="18" customHeight="1">
      <c r="D296" s="823"/>
    </row>
    <row r="297" spans="4:4" ht="18" customHeight="1">
      <c r="D297" s="823"/>
    </row>
    <row r="298" spans="4:4" ht="18" customHeight="1">
      <c r="D298" s="823"/>
    </row>
    <row r="299" spans="4:4" ht="18" customHeight="1">
      <c r="D299" s="823"/>
    </row>
    <row r="300" spans="4:4" ht="18" customHeight="1">
      <c r="D300" s="823"/>
    </row>
    <row r="301" spans="4:4" ht="18" customHeight="1">
      <c r="D301" s="823"/>
    </row>
    <row r="302" spans="4:4" ht="18" customHeight="1">
      <c r="D302" s="823"/>
    </row>
    <row r="303" spans="4:4" ht="18" customHeight="1">
      <c r="D303" s="823"/>
    </row>
    <row r="304" spans="4:4" ht="18" customHeight="1">
      <c r="D304" s="823"/>
    </row>
    <row r="305" spans="4:4" ht="18" customHeight="1">
      <c r="D305" s="823"/>
    </row>
    <row r="306" spans="4:4" ht="18" customHeight="1">
      <c r="D306" s="823"/>
    </row>
    <row r="307" spans="4:4" ht="18" customHeight="1">
      <c r="D307" s="823"/>
    </row>
    <row r="308" spans="4:4" ht="18" customHeight="1">
      <c r="D308" s="823"/>
    </row>
    <row r="309" spans="4:4" ht="18" customHeight="1">
      <c r="D309" s="823"/>
    </row>
    <row r="310" spans="4:4" ht="18" customHeight="1">
      <c r="D310" s="823"/>
    </row>
    <row r="311" spans="4:4" ht="18" customHeight="1">
      <c r="D311" s="823"/>
    </row>
    <row r="312" spans="4:4" ht="18" customHeight="1">
      <c r="D312" s="823"/>
    </row>
    <row r="313" spans="4:4" ht="18" customHeight="1">
      <c r="D313" s="823"/>
    </row>
    <row r="314" spans="4:4" ht="18" customHeight="1">
      <c r="D314" s="823"/>
    </row>
    <row r="315" spans="4:4" ht="18" customHeight="1">
      <c r="D315" s="823"/>
    </row>
    <row r="316" spans="4:4" ht="18" customHeight="1">
      <c r="D316" s="823"/>
    </row>
    <row r="317" spans="4:4" ht="18" customHeight="1">
      <c r="D317" s="823"/>
    </row>
    <row r="318" spans="4:4" ht="18" customHeight="1">
      <c r="D318" s="823"/>
    </row>
    <row r="319" spans="4:4" ht="18" customHeight="1">
      <c r="D319" s="823"/>
    </row>
    <row r="320" spans="4:4" ht="18" customHeight="1">
      <c r="D320" s="823"/>
    </row>
    <row r="321" spans="4:4" ht="18" customHeight="1">
      <c r="D321" s="823"/>
    </row>
    <row r="322" spans="4:4" ht="18" customHeight="1">
      <c r="D322" s="823"/>
    </row>
    <row r="323" spans="4:4" ht="18" customHeight="1">
      <c r="D323" s="823"/>
    </row>
    <row r="324" spans="4:4" ht="18" customHeight="1">
      <c r="D324" s="823"/>
    </row>
    <row r="325" spans="4:4" ht="18" customHeight="1">
      <c r="D325" s="823"/>
    </row>
    <row r="326" spans="4:4" ht="18" customHeight="1">
      <c r="D326" s="823"/>
    </row>
    <row r="327" spans="4:4" ht="18" customHeight="1">
      <c r="D327" s="823"/>
    </row>
    <row r="328" spans="4:4" ht="18" customHeight="1">
      <c r="D328" s="823"/>
    </row>
    <row r="329" spans="4:4" ht="18" customHeight="1">
      <c r="D329" s="823"/>
    </row>
    <row r="330" spans="4:4" ht="18" customHeight="1">
      <c r="D330" s="823"/>
    </row>
    <row r="331" spans="4:4" ht="18" customHeight="1">
      <c r="D331" s="823"/>
    </row>
    <row r="332" spans="4:4" ht="18" customHeight="1">
      <c r="D332" s="823"/>
    </row>
    <row r="333" spans="4:4" ht="18" customHeight="1">
      <c r="D333" s="823"/>
    </row>
    <row r="334" spans="4:4" ht="18" customHeight="1">
      <c r="D334" s="823"/>
    </row>
    <row r="335" spans="4:4" ht="18" customHeight="1">
      <c r="D335" s="823"/>
    </row>
    <row r="336" spans="4:4" ht="18" customHeight="1">
      <c r="D336" s="823"/>
    </row>
    <row r="337" spans="4:4" ht="18" customHeight="1">
      <c r="D337" s="823"/>
    </row>
  </sheetData>
  <mergeCells count="1">
    <mergeCell ref="A1:D1"/>
  </mergeCells>
  <printOptions horizontalCentered="1" verticalCentered="1"/>
  <pageMargins left="0.15748031496062992" right="0.55118110236220474" top="0.78740157480314965" bottom="0.39370078740157483" header="0.51181102362204722" footer="0.31496062992125984"/>
  <pageSetup paperSize="9" scale="90" orientation="portrait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8FDCD-D951-4EE3-8DA1-EF7BCCD343A1}">
  <sheetPr>
    <tabColor rgb="FF91DB91"/>
    <pageSetUpPr fitToPage="1"/>
  </sheetPr>
  <dimension ref="A1:G65"/>
  <sheetViews>
    <sheetView rightToLeft="1" view="pageBreakPreview" topLeftCell="A4" zoomScaleNormal="100" zoomScaleSheetLayoutView="100" workbookViewId="0">
      <selection sqref="A1:XFD1048576"/>
    </sheetView>
  </sheetViews>
  <sheetFormatPr defaultRowHeight="12.75"/>
  <cols>
    <col min="1" max="1" width="33.42578125" style="349" customWidth="1"/>
    <col min="2" max="2" width="32" style="349" customWidth="1"/>
    <col min="3" max="5" width="19" style="349" customWidth="1"/>
    <col min="6" max="16384" width="9.140625" style="349"/>
  </cols>
  <sheetData>
    <row r="1" spans="1:5" ht="42.75" customHeight="1" thickBot="1">
      <c r="A1" s="1142" t="s">
        <v>1028</v>
      </c>
      <c r="B1" s="1142"/>
      <c r="C1" s="1142"/>
      <c r="D1" s="1142"/>
      <c r="E1" s="1142"/>
    </row>
    <row r="2" spans="1:5" ht="48.75" customHeight="1">
      <c r="A2" s="541" t="s">
        <v>482</v>
      </c>
      <c r="B2" s="594" t="s">
        <v>1029</v>
      </c>
      <c r="C2" s="406" t="s">
        <v>1025</v>
      </c>
      <c r="D2" s="595" t="s">
        <v>1026</v>
      </c>
      <c r="E2" s="595" t="s">
        <v>1027</v>
      </c>
    </row>
    <row r="3" spans="1:5" ht="24" customHeight="1" thickBot="1">
      <c r="A3" s="661" t="s">
        <v>487</v>
      </c>
      <c r="B3" s="661">
        <v>1401</v>
      </c>
      <c r="C3" s="683">
        <f t="shared" ref="C3:D3" si="0">SUM(C4:C65)</f>
        <v>106248</v>
      </c>
      <c r="D3" s="683">
        <f t="shared" si="0"/>
        <v>59376</v>
      </c>
      <c r="E3" s="683">
        <f>SUM(E4:E65)</f>
        <v>46872</v>
      </c>
    </row>
    <row r="4" spans="1:5" ht="20.100000000000001" customHeight="1" thickBot="1">
      <c r="A4" s="662" t="s">
        <v>999</v>
      </c>
      <c r="B4" s="663" t="s">
        <v>488</v>
      </c>
      <c r="C4" s="600">
        <f>D4+E4</f>
        <v>1952</v>
      </c>
      <c r="D4" s="412">
        <v>833</v>
      </c>
      <c r="E4" s="602">
        <v>1119</v>
      </c>
    </row>
    <row r="5" spans="1:5" ht="20.100000000000001" customHeight="1" thickBot="1">
      <c r="A5" s="558" t="s">
        <v>260</v>
      </c>
      <c r="B5" s="553" t="s">
        <v>505</v>
      </c>
      <c r="C5" s="600">
        <f t="shared" ref="C5:C65" si="1">D5+E5</f>
        <v>2284</v>
      </c>
      <c r="D5" s="412">
        <v>1145</v>
      </c>
      <c r="E5" s="602">
        <v>1139</v>
      </c>
    </row>
    <row r="6" spans="1:5" ht="20.100000000000001" customHeight="1" thickBot="1">
      <c r="A6" s="1161" t="s">
        <v>13</v>
      </c>
      <c r="B6" s="663" t="s">
        <v>517</v>
      </c>
      <c r="C6" s="600">
        <f t="shared" si="1"/>
        <v>2157</v>
      </c>
      <c r="D6" s="412">
        <v>963</v>
      </c>
      <c r="E6" s="602">
        <v>1194</v>
      </c>
    </row>
    <row r="7" spans="1:5" ht="20.100000000000001" customHeight="1" thickBot="1">
      <c r="A7" s="1162"/>
      <c r="B7" s="553" t="s">
        <v>516</v>
      </c>
      <c r="C7" s="600">
        <f t="shared" si="1"/>
        <v>653</v>
      </c>
      <c r="D7" s="412">
        <v>239</v>
      </c>
      <c r="E7" s="602">
        <v>414</v>
      </c>
    </row>
    <row r="8" spans="1:5" ht="20.100000000000001" customHeight="1" thickBot="1">
      <c r="A8" s="1161" t="s">
        <v>0</v>
      </c>
      <c r="B8" s="663" t="s">
        <v>523</v>
      </c>
      <c r="C8" s="600">
        <f t="shared" si="1"/>
        <v>2188</v>
      </c>
      <c r="D8" s="412">
        <v>1020</v>
      </c>
      <c r="E8" s="602">
        <v>1168</v>
      </c>
    </row>
    <row r="9" spans="1:5" ht="20.100000000000001" customHeight="1" thickBot="1">
      <c r="A9" s="1146"/>
      <c r="B9" s="553" t="s">
        <v>524</v>
      </c>
      <c r="C9" s="600">
        <f t="shared" si="1"/>
        <v>1590</v>
      </c>
      <c r="D9" s="412">
        <v>679</v>
      </c>
      <c r="E9" s="602">
        <v>911</v>
      </c>
    </row>
    <row r="10" spans="1:5" ht="20.100000000000001" customHeight="1" thickBot="1">
      <c r="A10" s="1144"/>
      <c r="B10" s="663" t="s">
        <v>522</v>
      </c>
      <c r="C10" s="600">
        <f t="shared" si="1"/>
        <v>1578</v>
      </c>
      <c r="D10" s="412">
        <v>753</v>
      </c>
      <c r="E10" s="602">
        <v>825</v>
      </c>
    </row>
    <row r="11" spans="1:5" ht="20.100000000000001" customHeight="1" thickBot="1">
      <c r="A11" s="664" t="s">
        <v>33</v>
      </c>
      <c r="B11" s="553" t="s">
        <v>553</v>
      </c>
      <c r="C11" s="600">
        <f t="shared" si="1"/>
        <v>948</v>
      </c>
      <c r="D11" s="412">
        <v>580</v>
      </c>
      <c r="E11" s="602">
        <v>368</v>
      </c>
    </row>
    <row r="12" spans="1:5" ht="20.100000000000001" customHeight="1" thickBot="1">
      <c r="A12" s="665" t="s">
        <v>122</v>
      </c>
      <c r="B12" s="663" t="s">
        <v>560</v>
      </c>
      <c r="C12" s="600">
        <f t="shared" si="1"/>
        <v>131</v>
      </c>
      <c r="D12" s="412">
        <v>42</v>
      </c>
      <c r="E12" s="602">
        <v>89</v>
      </c>
    </row>
    <row r="13" spans="1:5" ht="20.100000000000001" customHeight="1" thickBot="1">
      <c r="A13" s="1161" t="s">
        <v>16</v>
      </c>
      <c r="B13" s="553" t="s">
        <v>565</v>
      </c>
      <c r="C13" s="600">
        <f t="shared" si="1"/>
        <v>1826</v>
      </c>
      <c r="D13" s="412">
        <v>1016</v>
      </c>
      <c r="E13" s="602">
        <v>810</v>
      </c>
    </row>
    <row r="14" spans="1:5" ht="20.100000000000001" customHeight="1" thickBot="1">
      <c r="A14" s="1146"/>
      <c r="B14" s="663" t="s">
        <v>566</v>
      </c>
      <c r="C14" s="600">
        <f t="shared" si="1"/>
        <v>1334</v>
      </c>
      <c r="D14" s="412">
        <v>663</v>
      </c>
      <c r="E14" s="602">
        <v>671</v>
      </c>
    </row>
    <row r="15" spans="1:5" ht="20.100000000000001" customHeight="1" thickBot="1">
      <c r="A15" s="1162"/>
      <c r="B15" s="553" t="s">
        <v>564</v>
      </c>
      <c r="C15" s="600">
        <f t="shared" si="1"/>
        <v>512</v>
      </c>
      <c r="D15" s="412">
        <v>342</v>
      </c>
      <c r="E15" s="602">
        <v>170</v>
      </c>
    </row>
    <row r="16" spans="1:5" ht="20.100000000000001" customHeight="1" thickBot="1">
      <c r="A16" s="1161" t="s">
        <v>1000</v>
      </c>
      <c r="B16" s="663" t="s">
        <v>579</v>
      </c>
      <c r="C16" s="600">
        <f t="shared" si="1"/>
        <v>884</v>
      </c>
      <c r="D16" s="412">
        <v>569</v>
      </c>
      <c r="E16" s="602">
        <v>315</v>
      </c>
    </row>
    <row r="17" spans="1:7" ht="20.100000000000001" customHeight="1" thickBot="1">
      <c r="A17" s="1146"/>
      <c r="B17" s="553" t="s">
        <v>577</v>
      </c>
      <c r="C17" s="600">
        <f t="shared" si="1"/>
        <v>2048</v>
      </c>
      <c r="D17" s="412">
        <v>860</v>
      </c>
      <c r="E17" s="602">
        <v>1188</v>
      </c>
    </row>
    <row r="18" spans="1:7" ht="20.100000000000001" customHeight="1" thickBot="1">
      <c r="A18" s="1146"/>
      <c r="B18" s="663" t="s">
        <v>581</v>
      </c>
      <c r="C18" s="600">
        <f t="shared" si="1"/>
        <v>930</v>
      </c>
      <c r="D18" s="412">
        <v>358</v>
      </c>
      <c r="E18" s="602">
        <v>572</v>
      </c>
      <c r="G18" s="612"/>
    </row>
    <row r="19" spans="1:7" ht="20.100000000000001" customHeight="1" thickBot="1">
      <c r="A19" s="1146"/>
      <c r="B19" s="553" t="s">
        <v>576</v>
      </c>
      <c r="C19" s="600">
        <f t="shared" si="1"/>
        <v>1961</v>
      </c>
      <c r="D19" s="412">
        <v>1221</v>
      </c>
      <c r="E19" s="602">
        <v>740</v>
      </c>
    </row>
    <row r="20" spans="1:7" ht="20.100000000000001" customHeight="1" thickBot="1">
      <c r="A20" s="1146"/>
      <c r="B20" s="663" t="s">
        <v>580</v>
      </c>
      <c r="C20" s="600">
        <f t="shared" si="1"/>
        <v>2174</v>
      </c>
      <c r="D20" s="412">
        <v>1151</v>
      </c>
      <c r="E20" s="602">
        <v>1023</v>
      </c>
    </row>
    <row r="21" spans="1:7" ht="20.100000000000001" customHeight="1" thickBot="1">
      <c r="A21" s="1162"/>
      <c r="B21" s="553" t="s">
        <v>575</v>
      </c>
      <c r="C21" s="600">
        <f t="shared" si="1"/>
        <v>642</v>
      </c>
      <c r="D21" s="412">
        <v>317</v>
      </c>
      <c r="E21" s="602">
        <v>325</v>
      </c>
    </row>
    <row r="22" spans="1:7" ht="20.100000000000001" customHeight="1" thickBot="1">
      <c r="A22" s="558" t="s">
        <v>470</v>
      </c>
      <c r="B22" s="663" t="s">
        <v>613</v>
      </c>
      <c r="C22" s="600">
        <f t="shared" si="1"/>
        <v>1552</v>
      </c>
      <c r="D22" s="412">
        <v>968</v>
      </c>
      <c r="E22" s="602">
        <v>584</v>
      </c>
    </row>
    <row r="23" spans="1:7" ht="20.100000000000001" customHeight="1" thickBot="1">
      <c r="A23" s="558" t="s">
        <v>31</v>
      </c>
      <c r="B23" s="553" t="s">
        <v>619</v>
      </c>
      <c r="C23" s="600">
        <f t="shared" si="1"/>
        <v>1834</v>
      </c>
      <c r="D23" s="412">
        <v>1108</v>
      </c>
      <c r="E23" s="602">
        <v>726</v>
      </c>
    </row>
    <row r="24" spans="1:7" ht="20.100000000000001" customHeight="1" thickBot="1">
      <c r="A24" s="1161" t="s">
        <v>30</v>
      </c>
      <c r="B24" s="663" t="s">
        <v>624</v>
      </c>
      <c r="C24" s="600">
        <f t="shared" si="1"/>
        <v>5405</v>
      </c>
      <c r="D24" s="412">
        <v>3337</v>
      </c>
      <c r="E24" s="602">
        <v>2068</v>
      </c>
    </row>
    <row r="25" spans="1:7" ht="20.100000000000001" customHeight="1" thickBot="1">
      <c r="A25" s="1162"/>
      <c r="B25" s="553" t="s">
        <v>625</v>
      </c>
      <c r="C25" s="600">
        <f t="shared" si="1"/>
        <v>2632</v>
      </c>
      <c r="D25" s="412">
        <v>1845</v>
      </c>
      <c r="E25" s="602">
        <v>787</v>
      </c>
    </row>
    <row r="26" spans="1:7" ht="20.100000000000001" customHeight="1" thickBot="1">
      <c r="A26" s="558" t="s">
        <v>29</v>
      </c>
      <c r="B26" s="663" t="s">
        <v>645</v>
      </c>
      <c r="C26" s="600">
        <f t="shared" si="1"/>
        <v>1744</v>
      </c>
      <c r="D26" s="412">
        <v>874</v>
      </c>
      <c r="E26" s="602">
        <v>870</v>
      </c>
    </row>
    <row r="27" spans="1:7" ht="20.100000000000001" customHeight="1" thickBot="1">
      <c r="A27" s="1146" t="s">
        <v>17</v>
      </c>
      <c r="B27" s="553" t="s">
        <v>653</v>
      </c>
      <c r="C27" s="600">
        <f t="shared" si="1"/>
        <v>4035</v>
      </c>
      <c r="D27" s="412">
        <v>2168</v>
      </c>
      <c r="E27" s="602">
        <v>1867</v>
      </c>
    </row>
    <row r="28" spans="1:7" ht="20.100000000000001" customHeight="1" thickBot="1">
      <c r="A28" s="1146"/>
      <c r="B28" s="663" t="s">
        <v>649</v>
      </c>
      <c r="C28" s="600">
        <f t="shared" si="1"/>
        <v>1147</v>
      </c>
      <c r="D28" s="412">
        <v>890</v>
      </c>
      <c r="E28" s="602">
        <v>257</v>
      </c>
    </row>
    <row r="29" spans="1:7" ht="20.100000000000001" customHeight="1" thickBot="1">
      <c r="A29" s="1146"/>
      <c r="B29" s="553" t="s">
        <v>654</v>
      </c>
      <c r="C29" s="600">
        <f t="shared" si="1"/>
        <v>991</v>
      </c>
      <c r="D29" s="412">
        <v>557</v>
      </c>
      <c r="E29" s="602">
        <v>434</v>
      </c>
    </row>
    <row r="30" spans="1:7" ht="20.100000000000001" customHeight="1" thickBot="1">
      <c r="A30" s="1146"/>
      <c r="B30" s="663" t="s">
        <v>652</v>
      </c>
      <c r="C30" s="600">
        <f t="shared" si="1"/>
        <v>528</v>
      </c>
      <c r="D30" s="412">
        <v>141</v>
      </c>
      <c r="E30" s="602">
        <v>387</v>
      </c>
    </row>
    <row r="31" spans="1:7" ht="20.100000000000001" customHeight="1" thickBot="1">
      <c r="A31" s="1162"/>
      <c r="B31" s="553" t="s">
        <v>650</v>
      </c>
      <c r="C31" s="600">
        <f t="shared" si="1"/>
        <v>1068</v>
      </c>
      <c r="D31" s="412">
        <v>572</v>
      </c>
      <c r="E31" s="602">
        <v>496</v>
      </c>
    </row>
    <row r="32" spans="1:7" ht="20.100000000000001" customHeight="1" thickBot="1">
      <c r="A32" s="1161" t="s">
        <v>3</v>
      </c>
      <c r="B32" s="663" t="s">
        <v>680</v>
      </c>
      <c r="C32" s="600">
        <f t="shared" si="1"/>
        <v>2474</v>
      </c>
      <c r="D32" s="412">
        <v>1634</v>
      </c>
      <c r="E32" s="602">
        <v>840</v>
      </c>
    </row>
    <row r="33" spans="1:5" ht="20.100000000000001" customHeight="1" thickBot="1">
      <c r="A33" s="1162"/>
      <c r="B33" s="553" t="s">
        <v>681</v>
      </c>
      <c r="C33" s="600">
        <f t="shared" si="1"/>
        <v>242</v>
      </c>
      <c r="D33" s="412">
        <v>152</v>
      </c>
      <c r="E33" s="602">
        <v>90</v>
      </c>
    </row>
    <row r="34" spans="1:5" ht="20.100000000000001" customHeight="1" thickBot="1">
      <c r="A34" s="558" t="s">
        <v>4</v>
      </c>
      <c r="B34" s="663" t="s">
        <v>687</v>
      </c>
      <c r="C34" s="600">
        <f t="shared" si="1"/>
        <v>804</v>
      </c>
      <c r="D34" s="412">
        <v>403</v>
      </c>
      <c r="E34" s="602">
        <v>401</v>
      </c>
    </row>
    <row r="35" spans="1:5" ht="20.100000000000001" customHeight="1" thickBot="1">
      <c r="A35" s="665" t="s">
        <v>888</v>
      </c>
      <c r="B35" s="553" t="s">
        <v>696</v>
      </c>
      <c r="C35" s="600">
        <f t="shared" si="1"/>
        <v>6199</v>
      </c>
      <c r="D35" s="412">
        <v>3957</v>
      </c>
      <c r="E35" s="602">
        <v>2242</v>
      </c>
    </row>
    <row r="36" spans="1:5" ht="20.100000000000001" customHeight="1" thickBot="1">
      <c r="A36" s="558" t="s">
        <v>20</v>
      </c>
      <c r="B36" s="663" t="s">
        <v>704</v>
      </c>
      <c r="C36" s="600">
        <f t="shared" si="1"/>
        <v>2231</v>
      </c>
      <c r="D36" s="412">
        <v>1137</v>
      </c>
      <c r="E36" s="602">
        <v>1094</v>
      </c>
    </row>
    <row r="37" spans="1:5" ht="20.100000000000001" customHeight="1" thickBot="1">
      <c r="A37" s="1161" t="s">
        <v>1001</v>
      </c>
      <c r="B37" s="553" t="s">
        <v>728</v>
      </c>
      <c r="C37" s="600">
        <f t="shared" si="1"/>
        <v>2592</v>
      </c>
      <c r="D37" s="412">
        <v>1609</v>
      </c>
      <c r="E37" s="602">
        <v>983</v>
      </c>
    </row>
    <row r="38" spans="1:5" ht="20.100000000000001" customHeight="1" thickBot="1">
      <c r="A38" s="1162"/>
      <c r="B38" s="663" t="s">
        <v>727</v>
      </c>
      <c r="C38" s="600">
        <f t="shared" si="1"/>
        <v>1151</v>
      </c>
      <c r="D38" s="412">
        <v>733</v>
      </c>
      <c r="E38" s="602">
        <v>418</v>
      </c>
    </row>
    <row r="39" spans="1:5" ht="20.100000000000001" customHeight="1" thickBot="1">
      <c r="A39" s="666" t="s">
        <v>22</v>
      </c>
      <c r="B39" s="553" t="s">
        <v>737</v>
      </c>
      <c r="C39" s="600">
        <f t="shared" si="1"/>
        <v>1893</v>
      </c>
      <c r="D39" s="412">
        <v>1178</v>
      </c>
      <c r="E39" s="602">
        <v>715</v>
      </c>
    </row>
    <row r="40" spans="1:5" ht="20.100000000000001" customHeight="1" thickBot="1">
      <c r="A40" s="558" t="s">
        <v>472</v>
      </c>
      <c r="B40" s="663" t="s">
        <v>742</v>
      </c>
      <c r="C40" s="600">
        <f t="shared" si="1"/>
        <v>2454</v>
      </c>
      <c r="D40" s="412">
        <v>1266</v>
      </c>
      <c r="E40" s="602">
        <v>1188</v>
      </c>
    </row>
    <row r="41" spans="1:5" ht="20.100000000000001" customHeight="1" thickBot="1">
      <c r="A41" s="1161" t="s">
        <v>1002</v>
      </c>
      <c r="B41" s="553" t="s">
        <v>747</v>
      </c>
      <c r="C41" s="600">
        <f t="shared" si="1"/>
        <v>2523</v>
      </c>
      <c r="D41" s="412">
        <v>1785</v>
      </c>
      <c r="E41" s="602">
        <v>738</v>
      </c>
    </row>
    <row r="42" spans="1:5" ht="20.100000000000001" customHeight="1" thickBot="1">
      <c r="A42" s="1162"/>
      <c r="B42" s="663" t="s">
        <v>746</v>
      </c>
      <c r="C42" s="600">
        <f t="shared" si="1"/>
        <v>623</v>
      </c>
      <c r="D42" s="412">
        <v>360</v>
      </c>
      <c r="E42" s="602">
        <v>263</v>
      </c>
    </row>
    <row r="43" spans="1:5" ht="20.100000000000001" customHeight="1" thickBot="1">
      <c r="A43" s="1161" t="s">
        <v>1003</v>
      </c>
      <c r="B43" s="553" t="s">
        <v>757</v>
      </c>
      <c r="C43" s="600">
        <f t="shared" si="1"/>
        <v>1502</v>
      </c>
      <c r="D43" s="412">
        <v>670</v>
      </c>
      <c r="E43" s="602">
        <v>832</v>
      </c>
    </row>
    <row r="44" spans="1:5" ht="20.100000000000001" customHeight="1" thickBot="1">
      <c r="A44" s="1146"/>
      <c r="B44" s="663" t="s">
        <v>756</v>
      </c>
      <c r="C44" s="600">
        <f t="shared" si="1"/>
        <v>1301</v>
      </c>
      <c r="D44" s="412">
        <v>553</v>
      </c>
      <c r="E44" s="602">
        <v>748</v>
      </c>
    </row>
    <row r="45" spans="1:5" ht="20.100000000000001" customHeight="1" thickBot="1">
      <c r="A45" s="1162"/>
      <c r="B45" s="553" t="s">
        <v>755</v>
      </c>
      <c r="C45" s="600">
        <f t="shared" si="1"/>
        <v>2663</v>
      </c>
      <c r="D45" s="412">
        <v>1481</v>
      </c>
      <c r="E45" s="602">
        <v>1182</v>
      </c>
    </row>
    <row r="46" spans="1:5" ht="20.100000000000001" customHeight="1" thickBot="1">
      <c r="A46" s="664" t="s">
        <v>131</v>
      </c>
      <c r="B46" s="663" t="s">
        <v>772</v>
      </c>
      <c r="C46" s="600">
        <f t="shared" si="1"/>
        <v>3940</v>
      </c>
      <c r="D46" s="412">
        <v>2300</v>
      </c>
      <c r="E46" s="602">
        <v>1640</v>
      </c>
    </row>
    <row r="47" spans="1:5" ht="20.100000000000001" customHeight="1" thickBot="1">
      <c r="A47" s="558" t="s">
        <v>889</v>
      </c>
      <c r="B47" s="553" t="s">
        <v>782</v>
      </c>
      <c r="C47" s="600">
        <f t="shared" si="1"/>
        <v>1504</v>
      </c>
      <c r="D47" s="412">
        <v>900</v>
      </c>
      <c r="E47" s="602">
        <v>604</v>
      </c>
    </row>
    <row r="48" spans="1:5" ht="20.100000000000001" customHeight="1" thickBot="1">
      <c r="A48" s="1161" t="s">
        <v>7</v>
      </c>
      <c r="B48" s="663" t="s">
        <v>787</v>
      </c>
      <c r="C48" s="600">
        <f t="shared" si="1"/>
        <v>1722</v>
      </c>
      <c r="D48" s="412">
        <v>951</v>
      </c>
      <c r="E48" s="602">
        <v>771</v>
      </c>
    </row>
    <row r="49" spans="1:5" ht="20.100000000000001" customHeight="1" thickBot="1">
      <c r="A49" s="1162"/>
      <c r="B49" s="553" t="s">
        <v>786</v>
      </c>
      <c r="C49" s="600">
        <f t="shared" si="1"/>
        <v>1159</v>
      </c>
      <c r="D49" s="412">
        <v>696</v>
      </c>
      <c r="E49" s="602">
        <v>463</v>
      </c>
    </row>
    <row r="50" spans="1:5" ht="20.100000000000001" customHeight="1" thickBot="1">
      <c r="A50" s="558" t="s">
        <v>1005</v>
      </c>
      <c r="B50" s="663" t="s">
        <v>797</v>
      </c>
      <c r="C50" s="600">
        <f t="shared" si="1"/>
        <v>806</v>
      </c>
      <c r="D50" s="412">
        <v>315</v>
      </c>
      <c r="E50" s="602">
        <v>491</v>
      </c>
    </row>
    <row r="51" spans="1:5" ht="20.100000000000001" customHeight="1" thickBot="1">
      <c r="A51" s="1161" t="s">
        <v>8</v>
      </c>
      <c r="B51" s="553" t="s">
        <v>812</v>
      </c>
      <c r="C51" s="600">
        <f t="shared" si="1"/>
        <v>1772</v>
      </c>
      <c r="D51" s="412">
        <v>804</v>
      </c>
      <c r="E51" s="602">
        <v>968</v>
      </c>
    </row>
    <row r="52" spans="1:5" ht="20.100000000000001" customHeight="1" thickBot="1">
      <c r="A52" s="1146"/>
      <c r="B52" s="663" t="s">
        <v>814</v>
      </c>
      <c r="C52" s="600">
        <f t="shared" si="1"/>
        <v>790</v>
      </c>
      <c r="D52" s="412">
        <v>396</v>
      </c>
      <c r="E52" s="602">
        <v>394</v>
      </c>
    </row>
    <row r="53" spans="1:5" ht="20.100000000000001" customHeight="1" thickBot="1">
      <c r="A53" s="1162"/>
      <c r="B53" s="553" t="s">
        <v>813</v>
      </c>
      <c r="C53" s="600">
        <f t="shared" si="1"/>
        <v>871</v>
      </c>
      <c r="D53" s="412">
        <v>545</v>
      </c>
      <c r="E53" s="602">
        <v>326</v>
      </c>
    </row>
    <row r="54" spans="1:5" ht="20.100000000000001" customHeight="1" thickBot="1">
      <c r="A54" s="1161" t="s">
        <v>9</v>
      </c>
      <c r="B54" s="663" t="s">
        <v>828</v>
      </c>
      <c r="C54" s="600">
        <f t="shared" si="1"/>
        <v>419</v>
      </c>
      <c r="D54" s="412">
        <v>154</v>
      </c>
      <c r="E54" s="602">
        <v>265</v>
      </c>
    </row>
    <row r="55" spans="1:5" ht="20.100000000000001" customHeight="1" thickBot="1">
      <c r="A55" s="1146"/>
      <c r="B55" s="553" t="s">
        <v>826</v>
      </c>
      <c r="C55" s="600">
        <f t="shared" si="1"/>
        <v>299</v>
      </c>
      <c r="D55" s="412">
        <v>116</v>
      </c>
      <c r="E55" s="602">
        <v>183</v>
      </c>
    </row>
    <row r="56" spans="1:5" ht="20.100000000000001" customHeight="1" thickBot="1">
      <c r="A56" s="1146"/>
      <c r="B56" s="663" t="s">
        <v>824</v>
      </c>
      <c r="C56" s="600">
        <f t="shared" si="1"/>
        <v>287</v>
      </c>
      <c r="D56" s="412">
        <v>116</v>
      </c>
      <c r="E56" s="602">
        <v>171</v>
      </c>
    </row>
    <row r="57" spans="1:5" ht="20.100000000000001" customHeight="1" thickBot="1">
      <c r="A57" s="1146"/>
      <c r="B57" s="553" t="s">
        <v>827</v>
      </c>
      <c r="C57" s="600">
        <f t="shared" si="1"/>
        <v>96</v>
      </c>
      <c r="D57" s="412">
        <v>29</v>
      </c>
      <c r="E57" s="602">
        <v>67</v>
      </c>
    </row>
    <row r="58" spans="1:5" ht="20.100000000000001" customHeight="1" thickBot="1">
      <c r="A58" s="1162"/>
      <c r="B58" s="663" t="s">
        <v>825</v>
      </c>
      <c r="C58" s="600">
        <f t="shared" si="1"/>
        <v>193</v>
      </c>
      <c r="D58" s="412">
        <v>66</v>
      </c>
      <c r="E58" s="602">
        <v>127</v>
      </c>
    </row>
    <row r="59" spans="1:5" ht="20.100000000000001" customHeight="1" thickBot="1">
      <c r="A59" s="1161" t="s">
        <v>224</v>
      </c>
      <c r="B59" s="553" t="s">
        <v>843</v>
      </c>
      <c r="C59" s="600">
        <f t="shared" si="1"/>
        <v>2208</v>
      </c>
      <c r="D59" s="412">
        <v>1426</v>
      </c>
      <c r="E59" s="602">
        <v>782</v>
      </c>
    </row>
    <row r="60" spans="1:5" ht="20.100000000000001" customHeight="1" thickBot="1">
      <c r="A60" s="1146"/>
      <c r="B60" s="663" t="s">
        <v>845</v>
      </c>
      <c r="C60" s="600">
        <f t="shared" si="1"/>
        <v>405</v>
      </c>
      <c r="D60" s="412">
        <v>255</v>
      </c>
      <c r="E60" s="602">
        <v>150</v>
      </c>
    </row>
    <row r="61" spans="1:5" ht="20.100000000000001" customHeight="1" thickBot="1">
      <c r="A61" s="1162"/>
      <c r="B61" s="553" t="s">
        <v>844</v>
      </c>
      <c r="C61" s="600">
        <f t="shared" si="1"/>
        <v>1473</v>
      </c>
      <c r="D61" s="412">
        <v>875</v>
      </c>
      <c r="E61" s="602">
        <v>598</v>
      </c>
    </row>
    <row r="62" spans="1:5" ht="20.100000000000001" customHeight="1" thickBot="1">
      <c r="A62" s="558" t="s">
        <v>10</v>
      </c>
      <c r="B62" s="663" t="s">
        <v>855</v>
      </c>
      <c r="C62" s="600">
        <f t="shared" si="1"/>
        <v>3524</v>
      </c>
      <c r="D62" s="412">
        <v>2118</v>
      </c>
      <c r="E62" s="602">
        <v>1406</v>
      </c>
    </row>
    <row r="63" spans="1:5" ht="20.100000000000001" customHeight="1" thickBot="1">
      <c r="A63" s="1161" t="s">
        <v>11</v>
      </c>
      <c r="B63" s="553" t="s">
        <v>864</v>
      </c>
      <c r="C63" s="600">
        <f t="shared" si="1"/>
        <v>5123</v>
      </c>
      <c r="D63" s="412">
        <v>3103</v>
      </c>
      <c r="E63" s="602">
        <v>2020</v>
      </c>
    </row>
    <row r="64" spans="1:5" ht="20.100000000000001" customHeight="1" thickBot="1">
      <c r="A64" s="1162"/>
      <c r="B64" s="663" t="s">
        <v>865</v>
      </c>
      <c r="C64" s="600">
        <f t="shared" si="1"/>
        <v>1293</v>
      </c>
      <c r="D64" s="412">
        <v>617</v>
      </c>
      <c r="E64" s="602">
        <v>676</v>
      </c>
    </row>
    <row r="65" spans="1:5" ht="21.75" thickBot="1">
      <c r="A65" s="558" t="s">
        <v>1006</v>
      </c>
      <c r="B65" s="553" t="s">
        <v>873</v>
      </c>
      <c r="C65" s="600">
        <f t="shared" si="1"/>
        <v>2984</v>
      </c>
      <c r="D65" s="412">
        <v>1465</v>
      </c>
      <c r="E65" s="602">
        <v>1519</v>
      </c>
    </row>
  </sheetData>
  <mergeCells count="16">
    <mergeCell ref="A51:A53"/>
    <mergeCell ref="A54:A58"/>
    <mergeCell ref="A59:A61"/>
    <mergeCell ref="A63:A64"/>
    <mergeCell ref="A27:A31"/>
    <mergeCell ref="A32:A33"/>
    <mergeCell ref="A37:A38"/>
    <mergeCell ref="A41:A42"/>
    <mergeCell ref="A43:A45"/>
    <mergeCell ref="A48:A49"/>
    <mergeCell ref="A1:E1"/>
    <mergeCell ref="A6:A7"/>
    <mergeCell ref="A8:A10"/>
    <mergeCell ref="A13:A15"/>
    <mergeCell ref="A16:A21"/>
    <mergeCell ref="A24:A25"/>
  </mergeCells>
  <printOptions horizontalCentered="1"/>
  <pageMargins left="0.261811024" right="0.261811024" top="0.35" bottom="0.2" header="0.31496062992126" footer="0.31496062992126"/>
  <pageSetup paperSize="9" scale="55" orientation="portrait" r:id="rId1"/>
  <rowBreaks count="1" manualBreakCount="1">
    <brk id="40" max="4" man="1"/>
  </rowBreaks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F2F2A-114A-4353-A86A-3096E6D5A245}">
  <sheetPr>
    <tabColor rgb="FF339933"/>
    <pageSetUpPr fitToPage="1"/>
  </sheetPr>
  <dimension ref="A1:D35"/>
  <sheetViews>
    <sheetView rightToLeft="1" view="pageBreakPreview" zoomScaleNormal="100" zoomScaleSheetLayoutView="100" workbookViewId="0">
      <selection sqref="A1:XFD1048576"/>
    </sheetView>
  </sheetViews>
  <sheetFormatPr defaultColWidth="9.140625" defaultRowHeight="18" customHeight="1"/>
  <cols>
    <col min="1" max="1" width="29.42578125" style="575" customWidth="1"/>
    <col min="2" max="2" width="20.140625" style="593" customWidth="1"/>
    <col min="3" max="4" width="20.7109375" style="593" customWidth="1"/>
    <col min="5" max="16384" width="9.140625" style="575"/>
  </cols>
  <sheetData>
    <row r="1" spans="1:4" ht="42.75" customHeight="1" thickBot="1">
      <c r="A1" s="1148" t="s">
        <v>1030</v>
      </c>
      <c r="B1" s="1148"/>
      <c r="C1" s="1148"/>
      <c r="D1" s="1148"/>
    </row>
    <row r="2" spans="1:4" ht="48.75" customHeight="1">
      <c r="A2" s="372" t="s">
        <v>1031</v>
      </c>
      <c r="B2" s="406" t="s">
        <v>1032</v>
      </c>
      <c r="C2" s="406" t="s">
        <v>1033</v>
      </c>
      <c r="D2" s="406" t="s">
        <v>1034</v>
      </c>
    </row>
    <row r="3" spans="1:4" ht="21" customHeight="1" thickBot="1">
      <c r="A3" s="355">
        <v>1401</v>
      </c>
      <c r="B3" s="356">
        <v>44.115653941721256</v>
      </c>
      <c r="C3" s="356">
        <v>22.862263184843801</v>
      </c>
      <c r="D3" s="356">
        <v>36.073520500908906</v>
      </c>
    </row>
    <row r="4" spans="1:4" ht="21" customHeight="1" thickBot="1">
      <c r="A4" s="794" t="s">
        <v>259</v>
      </c>
      <c r="B4" s="655">
        <v>57.325819672131153</v>
      </c>
      <c r="C4" s="667">
        <v>16.711349419124218</v>
      </c>
      <c r="D4" s="655">
        <v>40.128755364806864</v>
      </c>
    </row>
    <row r="5" spans="1:4" ht="21" customHeight="1" thickBot="1">
      <c r="A5" s="652" t="s">
        <v>260</v>
      </c>
      <c r="B5" s="655">
        <v>49.868651488616464</v>
      </c>
      <c r="C5" s="667">
        <v>18.525021949078138</v>
      </c>
      <c r="D5" s="655">
        <v>34.533551554828151</v>
      </c>
    </row>
    <row r="6" spans="1:4" ht="21" customHeight="1" thickBot="1">
      <c r="A6" s="652" t="s">
        <v>13</v>
      </c>
      <c r="B6" s="655">
        <v>54.219566840926056</v>
      </c>
      <c r="C6" s="667">
        <v>25.870646766169152</v>
      </c>
      <c r="D6" s="655">
        <v>43.928194297782468</v>
      </c>
    </row>
    <row r="7" spans="1:4" ht="21" customHeight="1" thickBot="1">
      <c r="A7" s="652" t="s">
        <v>14</v>
      </c>
      <c r="B7" s="655">
        <v>57.22419928825623</v>
      </c>
      <c r="C7" s="667">
        <v>19.662534435261708</v>
      </c>
      <c r="D7" s="655">
        <v>42.548435171385989</v>
      </c>
    </row>
    <row r="8" spans="1:4" ht="21" customHeight="1" thickBot="1">
      <c r="A8" s="797" t="s">
        <v>33</v>
      </c>
      <c r="B8" s="655">
        <v>38.81856540084388</v>
      </c>
      <c r="C8" s="669">
        <v>23.097826086956498</v>
      </c>
      <c r="D8" s="655">
        <v>35.564853556485353</v>
      </c>
    </row>
    <row r="9" spans="1:4" ht="21" customHeight="1" thickBot="1">
      <c r="A9" s="508" t="s">
        <v>122</v>
      </c>
      <c r="B9" s="655">
        <v>67.938931297709928</v>
      </c>
      <c r="C9" s="670">
        <v>4.4943820224719104</v>
      </c>
      <c r="D9" s="655">
        <v>16</v>
      </c>
    </row>
    <row r="10" spans="1:4" ht="21" customHeight="1" thickBot="1">
      <c r="A10" s="671" t="s">
        <v>16</v>
      </c>
      <c r="B10" s="655">
        <v>44.961873638344223</v>
      </c>
      <c r="C10" s="672">
        <v>27.983040581465779</v>
      </c>
      <c r="D10" s="647">
        <v>44.767441860465119</v>
      </c>
    </row>
    <row r="11" spans="1:4" ht="21" customHeight="1" thickBot="1">
      <c r="A11" s="794" t="s">
        <v>469</v>
      </c>
      <c r="B11" s="655">
        <v>48.188447737006598</v>
      </c>
      <c r="C11" s="673">
        <v>22.123468652414125</v>
      </c>
      <c r="D11" s="655">
        <v>43.138173302107731</v>
      </c>
    </row>
    <row r="12" spans="1:4" ht="21" customHeight="1" thickBot="1">
      <c r="A12" s="652" t="s">
        <v>261</v>
      </c>
      <c r="B12" s="655">
        <v>37.628865979381445</v>
      </c>
      <c r="C12" s="667">
        <v>23.287671232876711</v>
      </c>
      <c r="D12" s="655">
        <v>29.184549356223176</v>
      </c>
    </row>
    <row r="13" spans="1:4" ht="21" customHeight="1" thickBot="1">
      <c r="A13" s="652" t="s">
        <v>215</v>
      </c>
      <c r="B13" s="655">
        <v>39.585605234460196</v>
      </c>
      <c r="C13" s="667">
        <v>39.11845730027548</v>
      </c>
      <c r="D13" s="655">
        <v>49.305555555555557</v>
      </c>
    </row>
    <row r="14" spans="1:4" ht="21" customHeight="1" thickBot="1">
      <c r="A14" s="652" t="s">
        <v>1035</v>
      </c>
      <c r="B14" s="655">
        <v>35.523205176060721</v>
      </c>
      <c r="C14" s="667">
        <v>23.257443082311735</v>
      </c>
      <c r="D14" s="655">
        <v>27.415359207266722</v>
      </c>
    </row>
    <row r="15" spans="1:4" ht="21" customHeight="1" thickBot="1">
      <c r="A15" s="652" t="s">
        <v>217</v>
      </c>
      <c r="B15" s="655">
        <v>49.88532110091743</v>
      </c>
      <c r="C15" s="667">
        <v>18.850574712643677</v>
      </c>
      <c r="D15" s="655">
        <v>35.574837310195228</v>
      </c>
    </row>
    <row r="16" spans="1:4" ht="21" customHeight="1" thickBot="1">
      <c r="A16" s="674" t="s">
        <v>17</v>
      </c>
      <c r="B16" s="655">
        <v>44.29141459647316</v>
      </c>
      <c r="C16" s="667">
        <v>20.168555652426619</v>
      </c>
      <c r="D16" s="655">
        <v>37.594799566630556</v>
      </c>
    </row>
    <row r="17" spans="1:4" ht="21" customHeight="1" thickBot="1">
      <c r="A17" s="652" t="s">
        <v>18</v>
      </c>
      <c r="B17" s="655">
        <v>34.241531664212076</v>
      </c>
      <c r="C17" s="667">
        <v>22.365591397849464</v>
      </c>
      <c r="D17" s="655">
        <v>28.299319727891159</v>
      </c>
    </row>
    <row r="18" spans="1:4" ht="21" customHeight="1" thickBot="1">
      <c r="A18" s="652" t="s">
        <v>19</v>
      </c>
      <c r="B18" s="655">
        <v>49.875621890547265</v>
      </c>
      <c r="C18" s="667">
        <v>23.940149625935163</v>
      </c>
      <c r="D18" s="655">
        <v>41.025641025641022</v>
      </c>
    </row>
    <row r="19" spans="1:4" ht="21" customHeight="1" thickBot="1">
      <c r="A19" s="652" t="s">
        <v>262</v>
      </c>
      <c r="B19" s="655">
        <v>36.167123729633808</v>
      </c>
      <c r="C19" s="667">
        <v>17.93041926851026</v>
      </c>
      <c r="D19" s="655">
        <v>28.983417447728911</v>
      </c>
    </row>
    <row r="20" spans="1:4" ht="21" customHeight="1" thickBot="1">
      <c r="A20" s="652" t="s">
        <v>20</v>
      </c>
      <c r="B20" s="655">
        <v>49.036306588973552</v>
      </c>
      <c r="C20" s="667">
        <v>29.341864716636195</v>
      </c>
      <c r="D20" s="655">
        <v>40.175219023779725</v>
      </c>
    </row>
    <row r="21" spans="1:4" ht="21" customHeight="1" thickBot="1">
      <c r="A21" s="652" t="s">
        <v>21</v>
      </c>
      <c r="B21" s="655">
        <v>37.429869088966072</v>
      </c>
      <c r="C21" s="667">
        <v>25.124910778015703</v>
      </c>
      <c r="D21" s="655">
        <v>30.76923076923077</v>
      </c>
    </row>
    <row r="22" spans="1:4" ht="21" customHeight="1" thickBot="1">
      <c r="A22" s="652" t="s">
        <v>22</v>
      </c>
      <c r="B22" s="655">
        <v>37.770734284204963</v>
      </c>
      <c r="C22" s="667">
        <v>23.636363636363637</v>
      </c>
      <c r="D22" s="655">
        <v>37.389380530973455</v>
      </c>
    </row>
    <row r="23" spans="1:4" ht="21" customHeight="1" thickBot="1">
      <c r="A23" s="657" t="s">
        <v>741</v>
      </c>
      <c r="B23" s="655">
        <v>48.410757946210268</v>
      </c>
      <c r="C23" s="667">
        <v>21.464646464646464</v>
      </c>
      <c r="D23" s="655">
        <v>40.54054054054054</v>
      </c>
    </row>
    <row r="24" spans="1:4" ht="21" customHeight="1" thickBot="1">
      <c r="A24" s="652" t="s">
        <v>220</v>
      </c>
      <c r="B24" s="655">
        <v>31.818181818181817</v>
      </c>
      <c r="C24" s="667">
        <v>33.766233766233768</v>
      </c>
      <c r="D24" s="655">
        <v>27.214170692431562</v>
      </c>
    </row>
    <row r="25" spans="1:4" ht="21" customHeight="1" thickBot="1">
      <c r="A25" s="652" t="s">
        <v>221</v>
      </c>
      <c r="B25" s="655">
        <v>50.530552506403211</v>
      </c>
      <c r="C25" s="667">
        <v>22.556118754525706</v>
      </c>
      <c r="D25" s="655">
        <v>48.294573643410857</v>
      </c>
    </row>
    <row r="26" spans="1:4" ht="21" customHeight="1" thickBot="1">
      <c r="A26" s="652" t="s">
        <v>222</v>
      </c>
      <c r="B26" s="655">
        <v>41.624365482233507</v>
      </c>
      <c r="C26" s="667">
        <v>29.573170731707314</v>
      </c>
      <c r="D26" s="655">
        <v>32.290279627163784</v>
      </c>
    </row>
    <row r="27" spans="1:4" ht="21" customHeight="1" thickBot="1">
      <c r="A27" s="652" t="s">
        <v>979</v>
      </c>
      <c r="B27" s="655">
        <v>40.159574468085104</v>
      </c>
      <c r="C27" s="667">
        <v>14.569536423841059</v>
      </c>
      <c r="D27" s="655">
        <v>21.411192214111921</v>
      </c>
    </row>
    <row r="28" spans="1:4" ht="21" customHeight="1" thickBot="1">
      <c r="A28" s="652" t="s">
        <v>132</v>
      </c>
      <c r="B28" s="655">
        <v>42.8323498785144</v>
      </c>
      <c r="C28" s="667">
        <v>12.074554294975687</v>
      </c>
      <c r="D28" s="655">
        <v>25.383304940374785</v>
      </c>
    </row>
    <row r="29" spans="1:4" ht="21" customHeight="1" thickBot="1">
      <c r="A29" s="652" t="s">
        <v>23</v>
      </c>
      <c r="B29" s="655">
        <v>60.918114143920597</v>
      </c>
      <c r="C29" s="667">
        <v>20.570264765784113</v>
      </c>
      <c r="D29" s="655">
        <v>43.913043478260875</v>
      </c>
    </row>
    <row r="30" spans="1:4" ht="21" customHeight="1" thickBot="1">
      <c r="A30" s="652" t="s">
        <v>24</v>
      </c>
      <c r="B30" s="655">
        <v>49.169822312845909</v>
      </c>
      <c r="C30" s="667">
        <v>19.964454976303315</v>
      </c>
      <c r="D30" s="655">
        <v>39.83451536643026</v>
      </c>
    </row>
    <row r="31" spans="1:4" ht="21" customHeight="1" thickBot="1">
      <c r="A31" s="652" t="s">
        <v>25</v>
      </c>
      <c r="B31" s="655">
        <v>62.82843894899537</v>
      </c>
      <c r="C31" s="667">
        <v>23.001230012300123</v>
      </c>
      <c r="D31" s="655">
        <v>52.380952380952387</v>
      </c>
    </row>
    <row r="32" spans="1:4" ht="21" customHeight="1" thickBot="1">
      <c r="A32" s="652" t="s">
        <v>224</v>
      </c>
      <c r="B32" s="655">
        <v>37.444933920704848</v>
      </c>
      <c r="C32" s="667">
        <v>28.496732026143789</v>
      </c>
      <c r="D32" s="655">
        <v>30.510846745976206</v>
      </c>
    </row>
    <row r="33" spans="1:4" ht="21" customHeight="1" thickBot="1">
      <c r="A33" s="652" t="s">
        <v>26</v>
      </c>
      <c r="B33" s="655">
        <v>39.897843359818388</v>
      </c>
      <c r="C33" s="667">
        <v>25.604551920341397</v>
      </c>
      <c r="D33" s="655">
        <v>33.771106941838646</v>
      </c>
    </row>
    <row r="34" spans="1:4" ht="21" customHeight="1" thickBot="1">
      <c r="A34" s="652" t="s">
        <v>27</v>
      </c>
      <c r="B34" s="655">
        <v>42.019950124688279</v>
      </c>
      <c r="C34" s="667">
        <v>23.961424332344215</v>
      </c>
      <c r="D34" s="655">
        <v>32.075471698113205</v>
      </c>
    </row>
    <row r="35" spans="1:4" ht="21" customHeight="1" thickBot="1">
      <c r="A35" s="652" t="s">
        <v>12</v>
      </c>
      <c r="B35" s="655">
        <v>50.904825737265412</v>
      </c>
      <c r="C35" s="667">
        <v>23.963133640552993</v>
      </c>
      <c r="D35" s="655">
        <v>46.428571428571431</v>
      </c>
    </row>
  </sheetData>
  <mergeCells count="1">
    <mergeCell ref="A1:D1"/>
  </mergeCells>
  <printOptions horizontalCentered="1" verticalCentered="1"/>
  <pageMargins left="0.15748031496062992" right="0.55118110236220474" top="0.78740157480314965" bottom="0.39370078740157483" header="0.51181102362204722" footer="0.31496062992125984"/>
  <pageSetup paperSize="9" scale="98" orientation="portrait" r:id="rId1"/>
  <headerFooter alignWithMargins="0">
    <oddFooter>&amp;C&amp;"Nazanin,Bold"&amp;12</oddFoot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6D95C-AC42-4694-BECC-C101D99F9F4C}">
  <sheetPr>
    <tabColor rgb="FF91DB91"/>
    <pageSetUpPr fitToPage="1"/>
  </sheetPr>
  <dimension ref="A1:E65"/>
  <sheetViews>
    <sheetView rightToLeft="1" view="pageBreakPreview" zoomScaleNormal="100" zoomScaleSheetLayoutView="100" workbookViewId="0">
      <selection sqref="A1:XFD1048576"/>
    </sheetView>
  </sheetViews>
  <sheetFormatPr defaultRowHeight="12.75"/>
  <cols>
    <col min="1" max="1" width="36.28515625" style="349" customWidth="1"/>
    <col min="2" max="2" width="26.7109375" style="349" customWidth="1"/>
    <col min="3" max="3" width="20.140625" style="349" customWidth="1"/>
    <col min="4" max="4" width="17.140625" style="349" customWidth="1"/>
    <col min="5" max="5" width="22.42578125" style="349" customWidth="1"/>
    <col min="6" max="16384" width="9.140625" style="349"/>
  </cols>
  <sheetData>
    <row r="1" spans="1:5" ht="30.75" customHeight="1" thickBot="1">
      <c r="A1" s="1142" t="s">
        <v>1036</v>
      </c>
      <c r="B1" s="1142"/>
      <c r="C1" s="1142"/>
      <c r="D1" s="1142"/>
      <c r="E1" s="1142"/>
    </row>
    <row r="2" spans="1:5" ht="48.75" customHeight="1">
      <c r="A2" s="541" t="s">
        <v>482</v>
      </c>
      <c r="B2" s="594" t="s">
        <v>1037</v>
      </c>
      <c r="C2" s="406" t="s">
        <v>1032</v>
      </c>
      <c r="D2" s="406" t="s">
        <v>1033</v>
      </c>
      <c r="E2" s="406" t="s">
        <v>1034</v>
      </c>
    </row>
    <row r="3" spans="1:5" ht="24" customHeight="1" thickBot="1">
      <c r="A3" s="661" t="s">
        <v>487</v>
      </c>
      <c r="B3" s="661">
        <v>1401</v>
      </c>
      <c r="C3" s="375">
        <v>44.115653941721256</v>
      </c>
      <c r="D3" s="375">
        <v>22.86226318484383</v>
      </c>
      <c r="E3" s="375">
        <v>36.073520500908906</v>
      </c>
    </row>
    <row r="4" spans="1:5" ht="20.25" thickBot="1">
      <c r="A4" s="675" t="s">
        <v>999</v>
      </c>
      <c r="B4" s="676" t="s">
        <v>1038</v>
      </c>
      <c r="C4" s="677">
        <v>57.325819672131153</v>
      </c>
      <c r="D4" s="678">
        <v>16.711349419124218</v>
      </c>
      <c r="E4" s="677">
        <v>40.128755364806864</v>
      </c>
    </row>
    <row r="5" spans="1:5" ht="18" customHeight="1" thickBot="1">
      <c r="A5" s="605" t="s">
        <v>260</v>
      </c>
      <c r="B5" s="676" t="s">
        <v>1039</v>
      </c>
      <c r="C5" s="677">
        <v>49.868651488616464</v>
      </c>
      <c r="D5" s="678">
        <v>18.525021949078138</v>
      </c>
      <c r="E5" s="677">
        <v>34.533551554828151</v>
      </c>
    </row>
    <row r="6" spans="1:5" ht="18" customHeight="1" thickBot="1">
      <c r="A6" s="1163" t="s">
        <v>13</v>
      </c>
      <c r="B6" s="676" t="s">
        <v>1040</v>
      </c>
      <c r="C6" s="677">
        <v>55.354659248956885</v>
      </c>
      <c r="D6" s="678">
        <v>24.790619765494139</v>
      </c>
      <c r="E6" s="677">
        <v>41.283124128312416</v>
      </c>
    </row>
    <row r="7" spans="1:5" ht="18" customHeight="1" thickBot="1">
      <c r="A7" s="1165"/>
      <c r="B7" s="676" t="s">
        <v>1041</v>
      </c>
      <c r="C7" s="677">
        <v>63.399693721286368</v>
      </c>
      <c r="D7" s="678">
        <v>28.985507246376812</v>
      </c>
      <c r="E7" s="677">
        <v>52.173913043478258</v>
      </c>
    </row>
    <row r="8" spans="1:5" ht="18" customHeight="1" thickBot="1">
      <c r="A8" s="1163" t="s">
        <v>0</v>
      </c>
      <c r="B8" s="676" t="s">
        <v>1042</v>
      </c>
      <c r="C8" s="677">
        <v>53.382084095063988</v>
      </c>
      <c r="D8" s="678">
        <v>23.116438356164384</v>
      </c>
      <c r="E8" s="677">
        <v>43.618739903069468</v>
      </c>
    </row>
    <row r="9" spans="1:5" ht="18" customHeight="1" thickBot="1">
      <c r="A9" s="1164"/>
      <c r="B9" s="676" t="s">
        <v>1043</v>
      </c>
      <c r="C9" s="677">
        <v>57.295597484276726</v>
      </c>
      <c r="D9" s="679">
        <v>21.734357848518112</v>
      </c>
      <c r="E9" s="677">
        <v>49.376558603491269</v>
      </c>
    </row>
    <row r="10" spans="1:5" ht="18" customHeight="1" thickBot="1">
      <c r="A10" s="1166"/>
      <c r="B10" s="676" t="s">
        <v>1044</v>
      </c>
      <c r="C10" s="677">
        <v>52.281368821292773</v>
      </c>
      <c r="D10" s="678">
        <v>12.484848484848484</v>
      </c>
      <c r="E10" s="677">
        <v>31.987577639751553</v>
      </c>
    </row>
    <row r="11" spans="1:5" ht="18" customHeight="1" thickBot="1">
      <c r="A11" s="680" t="s">
        <v>33</v>
      </c>
      <c r="B11" s="676" t="s">
        <v>1045</v>
      </c>
      <c r="C11" s="677">
        <v>38.81856540084388</v>
      </c>
      <c r="D11" s="678">
        <v>23.097826086956523</v>
      </c>
      <c r="E11" s="677">
        <v>35.564853556485353</v>
      </c>
    </row>
    <row r="12" spans="1:5" ht="18" customHeight="1" thickBot="1">
      <c r="A12" s="681" t="s">
        <v>122</v>
      </c>
      <c r="B12" s="676" t="s">
        <v>1046</v>
      </c>
      <c r="C12" s="677">
        <v>67.938931297709928</v>
      </c>
      <c r="D12" s="678">
        <v>4.4943820224719104</v>
      </c>
      <c r="E12" s="677">
        <v>16</v>
      </c>
    </row>
    <row r="13" spans="1:5" ht="18" customHeight="1" thickBot="1">
      <c r="A13" s="1163" t="s">
        <v>16</v>
      </c>
      <c r="B13" s="676" t="s">
        <v>1047</v>
      </c>
      <c r="C13" s="677">
        <v>44.359255202628695</v>
      </c>
      <c r="D13" s="679">
        <v>34.444444444444443</v>
      </c>
      <c r="E13" s="677">
        <v>48.776223776223773</v>
      </c>
    </row>
    <row r="14" spans="1:5" ht="18" customHeight="1" thickBot="1">
      <c r="A14" s="1164"/>
      <c r="B14" s="676" t="s">
        <v>1048</v>
      </c>
      <c r="C14" s="677">
        <v>50.299850074962514</v>
      </c>
      <c r="D14" s="678">
        <v>20.566318926974663</v>
      </c>
      <c r="E14" s="677">
        <v>42.201834862385326</v>
      </c>
    </row>
    <row r="15" spans="1:5" ht="18" customHeight="1" thickBot="1">
      <c r="A15" s="1165"/>
      <c r="B15" s="676" t="s">
        <v>1049</v>
      </c>
      <c r="C15" s="677">
        <v>33.203125</v>
      </c>
      <c r="D15" s="678">
        <v>26.47058823529412</v>
      </c>
      <c r="E15" s="677">
        <v>33.834586466165412</v>
      </c>
    </row>
    <row r="16" spans="1:5" ht="18" customHeight="1" thickBot="1">
      <c r="A16" s="1163" t="s">
        <v>1000</v>
      </c>
      <c r="B16" s="676" t="s">
        <v>1050</v>
      </c>
      <c r="C16" s="677">
        <v>35.633484162895925</v>
      </c>
      <c r="D16" s="678">
        <v>20.634920634920633</v>
      </c>
      <c r="E16" s="677">
        <v>37.356321839080458</v>
      </c>
    </row>
    <row r="17" spans="1:5" ht="18" customHeight="1" thickBot="1">
      <c r="A17" s="1164"/>
      <c r="B17" s="676" t="s">
        <v>1051</v>
      </c>
      <c r="C17" s="677">
        <v>58.0078125</v>
      </c>
      <c r="D17" s="679">
        <v>15.488215488215488</v>
      </c>
      <c r="E17" s="677">
        <v>43.39622641509434</v>
      </c>
    </row>
    <row r="18" spans="1:5" ht="18" customHeight="1" thickBot="1">
      <c r="A18" s="1164"/>
      <c r="B18" s="676" t="s">
        <v>1052</v>
      </c>
      <c r="C18" s="677">
        <v>61.505376344086024</v>
      </c>
      <c r="D18" s="678">
        <v>26.923076923076923</v>
      </c>
      <c r="E18" s="677">
        <v>59.922178988326849</v>
      </c>
    </row>
    <row r="19" spans="1:5" ht="18" customHeight="1" thickBot="1">
      <c r="A19" s="1164"/>
      <c r="B19" s="676" t="s">
        <v>1053</v>
      </c>
      <c r="C19" s="677">
        <v>37.735849056603776</v>
      </c>
      <c r="D19" s="678">
        <v>28.243243243243242</v>
      </c>
      <c r="E19" s="677">
        <v>38.278388278388277</v>
      </c>
    </row>
    <row r="20" spans="1:5" ht="18" customHeight="1" thickBot="1">
      <c r="A20" s="1164"/>
      <c r="B20" s="676" t="s">
        <v>1054</v>
      </c>
      <c r="C20" s="677">
        <v>47.05611775528979</v>
      </c>
      <c r="D20" s="678">
        <v>21.798631476050829</v>
      </c>
      <c r="E20" s="677">
        <v>40.035906642728904</v>
      </c>
    </row>
    <row r="21" spans="1:5" ht="18" customHeight="1" thickBot="1">
      <c r="A21" s="1165"/>
      <c r="B21" s="676" t="s">
        <v>1055</v>
      </c>
      <c r="C21" s="677">
        <v>50.623052959501557</v>
      </c>
      <c r="D21" s="678">
        <v>26.461538461538463</v>
      </c>
      <c r="E21" s="677">
        <v>48.587570621468927</v>
      </c>
    </row>
    <row r="22" spans="1:5" ht="18" customHeight="1" thickBot="1">
      <c r="A22" s="605" t="s">
        <v>470</v>
      </c>
      <c r="B22" s="676" t="s">
        <v>1056</v>
      </c>
      <c r="C22" s="677">
        <v>37.628865979381445</v>
      </c>
      <c r="D22" s="678">
        <v>23.287671232876711</v>
      </c>
      <c r="E22" s="677">
        <v>29.184549356223176</v>
      </c>
    </row>
    <row r="23" spans="1:5" ht="18" customHeight="1" thickBot="1">
      <c r="A23" s="605" t="s">
        <v>31</v>
      </c>
      <c r="B23" s="676" t="s">
        <v>1057</v>
      </c>
      <c r="C23" s="677">
        <v>39.585605234460196</v>
      </c>
      <c r="D23" s="678">
        <v>39.11845730027548</v>
      </c>
      <c r="E23" s="677">
        <v>49.305555555555557</v>
      </c>
    </row>
    <row r="24" spans="1:5" ht="18" customHeight="1" thickBot="1">
      <c r="A24" s="1163" t="s">
        <v>30</v>
      </c>
      <c r="B24" s="676" t="s">
        <v>1058</v>
      </c>
      <c r="C24" s="677">
        <v>38.260869565217391</v>
      </c>
      <c r="D24" s="678">
        <v>22.00193423597679</v>
      </c>
      <c r="E24" s="677">
        <v>29.507133592736707</v>
      </c>
    </row>
    <row r="25" spans="1:5" ht="18" customHeight="1" thickBot="1">
      <c r="A25" s="1165"/>
      <c r="B25" s="676" t="s">
        <v>1059</v>
      </c>
      <c r="C25" s="677">
        <v>29.901215805471125</v>
      </c>
      <c r="D25" s="678">
        <v>26.556543837357051</v>
      </c>
      <c r="E25" s="677">
        <v>23.75</v>
      </c>
    </row>
    <row r="26" spans="1:5" ht="18" customHeight="1" thickBot="1">
      <c r="A26" s="605" t="s">
        <v>29</v>
      </c>
      <c r="B26" s="676" t="s">
        <v>1060</v>
      </c>
      <c r="C26" s="677">
        <v>49.88532110091743</v>
      </c>
      <c r="D26" s="678">
        <v>18.850574712643677</v>
      </c>
      <c r="E26" s="677">
        <v>35.574837310195228</v>
      </c>
    </row>
    <row r="27" spans="1:5" ht="18" customHeight="1" thickBot="1">
      <c r="A27" s="1164" t="s">
        <v>17</v>
      </c>
      <c r="B27" s="676" t="s">
        <v>1061</v>
      </c>
      <c r="C27" s="677">
        <v>46.270136307311027</v>
      </c>
      <c r="D27" s="678">
        <v>19.282271023031601</v>
      </c>
      <c r="E27" s="677">
        <v>38.176033934252388</v>
      </c>
    </row>
    <row r="28" spans="1:5" ht="18" customHeight="1" thickBot="1">
      <c r="A28" s="1164"/>
      <c r="B28" s="676" t="s">
        <v>1062</v>
      </c>
      <c r="C28" s="677">
        <v>22.406277244986921</v>
      </c>
      <c r="D28" s="678">
        <v>28.793774319066145</v>
      </c>
      <c r="E28" s="677">
        <v>22.629969418960243</v>
      </c>
    </row>
    <row r="29" spans="1:5" ht="18" customHeight="1" thickBot="1">
      <c r="A29" s="1164"/>
      <c r="B29" s="676" t="s">
        <v>1063</v>
      </c>
      <c r="C29" s="677">
        <v>43.794147325933402</v>
      </c>
      <c r="D29" s="678">
        <v>30.64516129032258</v>
      </c>
      <c r="E29" s="677">
        <v>44.039735099337747</v>
      </c>
    </row>
    <row r="30" spans="1:5" ht="18" customHeight="1" thickBot="1">
      <c r="A30" s="1164"/>
      <c r="B30" s="676" t="s">
        <v>1064</v>
      </c>
      <c r="C30" s="677">
        <v>73.295454545454547</v>
      </c>
      <c r="D30" s="678">
        <v>11.886304909560723</v>
      </c>
      <c r="E30" s="677">
        <v>60.526315789473685</v>
      </c>
    </row>
    <row r="31" spans="1:5" ht="18" customHeight="1" thickBot="1">
      <c r="A31" s="1165"/>
      <c r="B31" s="676" t="s">
        <v>1065</v>
      </c>
      <c r="C31" s="677">
        <v>46.441947565543074</v>
      </c>
      <c r="D31" s="678">
        <v>16.33064516129032</v>
      </c>
      <c r="E31" s="677">
        <v>40.909090909090914</v>
      </c>
    </row>
    <row r="32" spans="1:5" ht="18" customHeight="1" thickBot="1">
      <c r="A32" s="1163" t="s">
        <v>3</v>
      </c>
      <c r="B32" s="676" t="s">
        <v>1066</v>
      </c>
      <c r="C32" s="677">
        <v>33.953112368633789</v>
      </c>
      <c r="D32" s="678">
        <v>22.857142857142858</v>
      </c>
      <c r="E32" s="677">
        <v>28.07017543859649</v>
      </c>
    </row>
    <row r="33" spans="1:5" ht="18" customHeight="1" thickBot="1">
      <c r="A33" s="1165"/>
      <c r="B33" s="676" t="s">
        <v>681</v>
      </c>
      <c r="C33" s="677">
        <v>37.190082644628099</v>
      </c>
      <c r="D33" s="678">
        <v>17.777777777777779</v>
      </c>
      <c r="E33" s="677">
        <v>31.372549019607842</v>
      </c>
    </row>
    <row r="34" spans="1:5" ht="18" customHeight="1" thickBot="1">
      <c r="A34" s="605" t="s">
        <v>4</v>
      </c>
      <c r="B34" s="676" t="s">
        <v>1067</v>
      </c>
      <c r="C34" s="677">
        <v>49.875621890547265</v>
      </c>
      <c r="D34" s="678">
        <v>23.940149625935163</v>
      </c>
      <c r="E34" s="677">
        <v>41.025641025641022</v>
      </c>
    </row>
    <row r="35" spans="1:5" ht="18" customHeight="1" thickBot="1">
      <c r="A35" s="681" t="s">
        <v>888</v>
      </c>
      <c r="B35" s="676" t="s">
        <v>1068</v>
      </c>
      <c r="C35" s="677">
        <v>36.167123729633808</v>
      </c>
      <c r="D35" s="678">
        <v>17.93041926851026</v>
      </c>
      <c r="E35" s="677">
        <v>28.983417447728911</v>
      </c>
    </row>
    <row r="36" spans="1:5" ht="18" customHeight="1" thickBot="1">
      <c r="A36" s="605" t="s">
        <v>20</v>
      </c>
      <c r="B36" s="676" t="s">
        <v>1069</v>
      </c>
      <c r="C36" s="677">
        <v>49.036306588973552</v>
      </c>
      <c r="D36" s="678">
        <v>29.341864716636195</v>
      </c>
      <c r="E36" s="677">
        <v>40.175219023779725</v>
      </c>
    </row>
    <row r="37" spans="1:5" ht="18" customHeight="1" thickBot="1">
      <c r="A37" s="1163" t="s">
        <v>1001</v>
      </c>
      <c r="B37" s="676" t="s">
        <v>1070</v>
      </c>
      <c r="C37" s="677">
        <v>37.924382716049379</v>
      </c>
      <c r="D37" s="678">
        <v>25.228891149542214</v>
      </c>
      <c r="E37" s="677">
        <v>29.987908101571946</v>
      </c>
    </row>
    <row r="38" spans="1:5" ht="18" customHeight="1" thickBot="1">
      <c r="A38" s="1165"/>
      <c r="B38" s="676" t="s">
        <v>1071</v>
      </c>
      <c r="C38" s="677">
        <v>36.316246741963511</v>
      </c>
      <c r="D38" s="678">
        <v>23.636363636363637</v>
      </c>
      <c r="E38" s="677">
        <v>37.389380530973455</v>
      </c>
    </row>
    <row r="39" spans="1:5" ht="18" customHeight="1" thickBot="1">
      <c r="A39" s="682" t="s">
        <v>22</v>
      </c>
      <c r="B39" s="676" t="s">
        <v>1072</v>
      </c>
      <c r="C39" s="677">
        <v>37.770734284204963</v>
      </c>
      <c r="D39" s="678">
        <v>24.880382775119617</v>
      </c>
      <c r="E39" s="677">
        <v>32.807570977917983</v>
      </c>
    </row>
    <row r="40" spans="1:5" ht="18" customHeight="1" thickBot="1">
      <c r="A40" s="605" t="s">
        <v>472</v>
      </c>
      <c r="B40" s="676" t="s">
        <v>1073</v>
      </c>
      <c r="C40" s="677">
        <v>48.410757946210268</v>
      </c>
      <c r="D40" s="678">
        <v>21.464646464646464</v>
      </c>
      <c r="E40" s="677">
        <v>40.54054054054054</v>
      </c>
    </row>
    <row r="41" spans="1:5" ht="18" customHeight="1" thickBot="1">
      <c r="A41" s="1163" t="s">
        <v>1002</v>
      </c>
      <c r="B41" s="676" t="s">
        <v>1074</v>
      </c>
      <c r="C41" s="677">
        <v>29.250891795481571</v>
      </c>
      <c r="D41" s="678">
        <v>36.043360433604335</v>
      </c>
      <c r="E41" s="677">
        <v>25.381679389312978</v>
      </c>
    </row>
    <row r="42" spans="1:5" ht="18" customHeight="1" thickBot="1">
      <c r="A42" s="1165"/>
      <c r="B42" s="676" t="s">
        <v>1075</v>
      </c>
      <c r="C42" s="677">
        <v>42.215088282504013</v>
      </c>
      <c r="D42" s="678">
        <v>27.376425855513308</v>
      </c>
      <c r="E42" s="677">
        <v>37.113402061855673</v>
      </c>
    </row>
    <row r="43" spans="1:5" ht="18" customHeight="1" thickBot="1">
      <c r="A43" s="1163" t="s">
        <v>1003</v>
      </c>
      <c r="B43" s="676" t="s">
        <v>1076</v>
      </c>
      <c r="C43" s="677">
        <v>55.392809587217037</v>
      </c>
      <c r="D43" s="678">
        <v>19.951923076923077</v>
      </c>
      <c r="E43" s="677">
        <v>49.112426035502956</v>
      </c>
    </row>
    <row r="44" spans="1:5" ht="18" customHeight="1" thickBot="1">
      <c r="A44" s="1164"/>
      <c r="B44" s="676" t="s">
        <v>1077</v>
      </c>
      <c r="C44" s="677">
        <v>57.49423520368947</v>
      </c>
      <c r="D44" s="678">
        <v>24.46524064171123</v>
      </c>
      <c r="E44" s="677">
        <v>59.415584415584412</v>
      </c>
    </row>
    <row r="45" spans="1:5" ht="18" customHeight="1" thickBot="1">
      <c r="A45" s="1165"/>
      <c r="B45" s="676" t="s">
        <v>1078</v>
      </c>
      <c r="C45" s="677">
        <v>44.386030792339461</v>
      </c>
      <c r="D45" s="678">
        <v>23.181049069373945</v>
      </c>
      <c r="E45" s="677">
        <v>42.546583850931682</v>
      </c>
    </row>
    <row r="46" spans="1:5" ht="18" customHeight="1" thickBot="1">
      <c r="A46" s="680" t="s">
        <v>131</v>
      </c>
      <c r="B46" s="676" t="s">
        <v>1079</v>
      </c>
      <c r="C46" s="677">
        <v>41.624365482233507</v>
      </c>
      <c r="D46" s="678">
        <v>29.573170731707314</v>
      </c>
      <c r="E46" s="677">
        <v>32.290279627163784</v>
      </c>
    </row>
    <row r="47" spans="1:5" ht="18" customHeight="1" thickBot="1">
      <c r="A47" s="605" t="s">
        <v>889</v>
      </c>
      <c r="B47" s="676" t="s">
        <v>1080</v>
      </c>
      <c r="C47" s="677">
        <v>40.159574468085104</v>
      </c>
      <c r="D47" s="678">
        <v>14.569536423841059</v>
      </c>
      <c r="E47" s="677">
        <v>21.411192214111921</v>
      </c>
    </row>
    <row r="48" spans="1:5" ht="18" customHeight="1" thickBot="1">
      <c r="A48" s="1163" t="s">
        <v>7</v>
      </c>
      <c r="B48" s="676" t="s">
        <v>1081</v>
      </c>
      <c r="C48" s="677">
        <v>44.773519163763062</v>
      </c>
      <c r="D48" s="678">
        <v>6.2256809338521402</v>
      </c>
      <c r="E48" s="677">
        <v>15.047021943573668</v>
      </c>
    </row>
    <row r="49" spans="1:5" ht="18" customHeight="1" thickBot="1">
      <c r="A49" s="1165"/>
      <c r="B49" s="676" t="s">
        <v>1082</v>
      </c>
      <c r="C49" s="677">
        <v>39.948231233822263</v>
      </c>
      <c r="D49" s="678">
        <v>21.814254859611232</v>
      </c>
      <c r="E49" s="677">
        <v>37.686567164179102</v>
      </c>
    </row>
    <row r="50" spans="1:5" ht="18" customHeight="1" thickBot="1">
      <c r="A50" s="605" t="s">
        <v>1005</v>
      </c>
      <c r="B50" s="676" t="s">
        <v>1083</v>
      </c>
      <c r="C50" s="677">
        <v>60.918114143920597</v>
      </c>
      <c r="D50" s="678">
        <v>20.570264765784113</v>
      </c>
      <c r="E50" s="677">
        <v>43.913043478260875</v>
      </c>
    </row>
    <row r="51" spans="1:5" ht="18" customHeight="1" thickBot="1">
      <c r="A51" s="1163" t="s">
        <v>8</v>
      </c>
      <c r="B51" s="676" t="s">
        <v>1084</v>
      </c>
      <c r="C51" s="677">
        <v>54.627539503386004</v>
      </c>
      <c r="D51" s="678">
        <v>17.355371900826448</v>
      </c>
      <c r="E51" s="677">
        <v>42.966751918158572</v>
      </c>
    </row>
    <row r="52" spans="1:5" ht="18" customHeight="1" thickBot="1">
      <c r="A52" s="1164"/>
      <c r="B52" s="676" t="s">
        <v>1085</v>
      </c>
      <c r="C52" s="677">
        <v>49.87341772151899</v>
      </c>
      <c r="D52" s="678">
        <v>21.573604060913706</v>
      </c>
      <c r="E52" s="677">
        <v>44.973544973544968</v>
      </c>
    </row>
    <row r="53" spans="1:5" ht="18" customHeight="1" thickBot="1">
      <c r="A53" s="1165"/>
      <c r="B53" s="676" t="s">
        <v>1086</v>
      </c>
      <c r="C53" s="677">
        <v>37.428243398392652</v>
      </c>
      <c r="D53" s="678">
        <v>25.766871165644172</v>
      </c>
      <c r="E53" s="677">
        <v>31.578947368421051</v>
      </c>
    </row>
    <row r="54" spans="1:5" ht="18" customHeight="1" thickBot="1">
      <c r="A54" s="1163" t="s">
        <v>9</v>
      </c>
      <c r="B54" s="676" t="s">
        <v>1087</v>
      </c>
      <c r="C54" s="677">
        <v>63.245823389021481</v>
      </c>
      <c r="D54" s="678">
        <v>14.716981132075471</v>
      </c>
      <c r="E54" s="677">
        <v>33.913043478260867</v>
      </c>
    </row>
    <row r="55" spans="1:5" ht="18" customHeight="1" thickBot="1">
      <c r="A55" s="1164"/>
      <c r="B55" s="676" t="s">
        <v>1088</v>
      </c>
      <c r="C55" s="677">
        <v>61.204013377926422</v>
      </c>
      <c r="D55" s="678">
        <v>32.786885245901637</v>
      </c>
      <c r="E55" s="677">
        <v>61.224489795918366</v>
      </c>
    </row>
    <row r="56" spans="1:5" ht="18" customHeight="1" thickBot="1">
      <c r="A56" s="1164"/>
      <c r="B56" s="676" t="s">
        <v>1089</v>
      </c>
      <c r="C56" s="677">
        <v>59.581881533101047</v>
      </c>
      <c r="D56" s="678">
        <v>29.82456140350877</v>
      </c>
      <c r="E56" s="677">
        <v>62.195121951219512</v>
      </c>
    </row>
    <row r="57" spans="1:5" ht="18" customHeight="1" thickBot="1">
      <c r="A57" s="1164"/>
      <c r="B57" s="676" t="s">
        <v>1090</v>
      </c>
      <c r="C57" s="677">
        <v>69.791666666666657</v>
      </c>
      <c r="D57" s="678">
        <v>28.35820895522388</v>
      </c>
      <c r="E57" s="677">
        <v>76</v>
      </c>
    </row>
    <row r="58" spans="1:5" ht="18" customHeight="1" thickBot="1">
      <c r="A58" s="1165"/>
      <c r="B58" s="676" t="s">
        <v>1091</v>
      </c>
      <c r="C58" s="677">
        <v>65.803108808290162</v>
      </c>
      <c r="D58" s="678">
        <v>14.173228346456693</v>
      </c>
      <c r="E58" s="677">
        <v>48.648648648648653</v>
      </c>
    </row>
    <row r="59" spans="1:5" ht="18" customHeight="1" thickBot="1">
      <c r="A59" s="1163" t="s">
        <v>224</v>
      </c>
      <c r="B59" s="676" t="s">
        <v>1092</v>
      </c>
      <c r="C59" s="677">
        <v>35.416666666666671</v>
      </c>
      <c r="D59" s="678">
        <v>33.759590792838871</v>
      </c>
      <c r="E59" s="677">
        <v>31.391200951248514</v>
      </c>
    </row>
    <row r="60" spans="1:5" ht="18" customHeight="1" thickBot="1">
      <c r="A60" s="1164"/>
      <c r="B60" s="676" t="s">
        <v>1093</v>
      </c>
      <c r="C60" s="677">
        <v>37.037037037037038</v>
      </c>
      <c r="D60" s="678">
        <v>24.666666666666668</v>
      </c>
      <c r="E60" s="677">
        <v>28.68217054263566</v>
      </c>
    </row>
    <row r="61" spans="1:5" ht="18" customHeight="1" thickBot="1">
      <c r="A61" s="1165"/>
      <c r="B61" s="676" t="s">
        <v>1094</v>
      </c>
      <c r="C61" s="677">
        <v>40.597420230821449</v>
      </c>
      <c r="D61" s="678">
        <v>22.5752508361204</v>
      </c>
      <c r="E61" s="677">
        <v>29.411764705882355</v>
      </c>
    </row>
    <row r="62" spans="1:5" ht="18" customHeight="1" thickBot="1">
      <c r="A62" s="605" t="s">
        <v>10</v>
      </c>
      <c r="B62" s="676" t="s">
        <v>1095</v>
      </c>
      <c r="C62" s="677">
        <v>39.897843359818388</v>
      </c>
      <c r="D62" s="678">
        <v>25.604551920341397</v>
      </c>
      <c r="E62" s="677">
        <v>33.771106941838646</v>
      </c>
    </row>
    <row r="63" spans="1:5" ht="18" customHeight="1" thickBot="1">
      <c r="A63" s="1163" t="s">
        <v>11</v>
      </c>
      <c r="B63" s="676" t="s">
        <v>1096</v>
      </c>
      <c r="C63" s="677">
        <v>39.430021471793872</v>
      </c>
      <c r="D63" s="678">
        <v>22.623762376237625</v>
      </c>
      <c r="E63" s="677">
        <v>28.279702970297027</v>
      </c>
    </row>
    <row r="64" spans="1:5" ht="18" customHeight="1" thickBot="1">
      <c r="A64" s="1165"/>
      <c r="B64" s="676" t="s">
        <v>1097</v>
      </c>
      <c r="C64" s="677">
        <v>52.2815158546017</v>
      </c>
      <c r="D64" s="678">
        <v>27.958579881656803</v>
      </c>
      <c r="E64" s="677">
        <v>47.48743718592965</v>
      </c>
    </row>
    <row r="65" spans="1:5" ht="18" customHeight="1" thickBot="1">
      <c r="A65" s="605" t="s">
        <v>1006</v>
      </c>
      <c r="B65" s="676" t="s">
        <v>1098</v>
      </c>
      <c r="C65" s="677">
        <v>50.904825737265412</v>
      </c>
      <c r="D65" s="678">
        <v>23.963133640552993</v>
      </c>
      <c r="E65" s="677">
        <v>46.428571428571431</v>
      </c>
    </row>
  </sheetData>
  <mergeCells count="16">
    <mergeCell ref="A51:A53"/>
    <mergeCell ref="A54:A58"/>
    <mergeCell ref="A59:A61"/>
    <mergeCell ref="A63:A64"/>
    <mergeCell ref="A27:A31"/>
    <mergeCell ref="A32:A33"/>
    <mergeCell ref="A37:A38"/>
    <mergeCell ref="A41:A42"/>
    <mergeCell ref="A43:A45"/>
    <mergeCell ref="A48:A49"/>
    <mergeCell ref="A1:E1"/>
    <mergeCell ref="A6:A7"/>
    <mergeCell ref="A8:A10"/>
    <mergeCell ref="A13:A15"/>
    <mergeCell ref="A16:A21"/>
    <mergeCell ref="A24:A25"/>
  </mergeCells>
  <printOptions horizontalCentered="1"/>
  <pageMargins left="1.1811024E-2" right="1.1811024E-2" top="0.49803149600000002" bottom="0" header="0.31496062992126" footer="0.31496062992126"/>
  <pageSetup paperSize="9" scale="61" orientation="portrait" r:id="rId1"/>
  <rowBreaks count="1" manualBreakCount="1">
    <brk id="40" max="4" man="1"/>
  </rowBreaks>
  <colBreaks count="1" manualBreakCount="1">
    <brk id="1" max="63" man="1"/>
  </colBreaks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63602-6BBC-4EF2-BC7E-75F24DDDC314}">
  <sheetPr>
    <tabColor rgb="FF339933"/>
  </sheetPr>
  <dimension ref="A1:E336"/>
  <sheetViews>
    <sheetView rightToLeft="1" view="pageBreakPreview" zoomScaleNormal="100" zoomScaleSheetLayoutView="100" workbookViewId="0">
      <selection sqref="A1:XFD1048576"/>
    </sheetView>
  </sheetViews>
  <sheetFormatPr defaultColWidth="14.7109375" defaultRowHeight="18" customHeight="1"/>
  <cols>
    <col min="1" max="1" width="34.85546875" style="575" customWidth="1"/>
    <col min="2" max="2" width="20.42578125" style="575" customWidth="1"/>
    <col min="3" max="3" width="16.85546875" style="636" customWidth="1"/>
    <col min="4" max="5" width="16.7109375" style="636" customWidth="1"/>
    <col min="6" max="16384" width="14.7109375" style="575"/>
  </cols>
  <sheetData>
    <row r="1" spans="1:5" ht="30.75" customHeight="1" thickBot="1">
      <c r="A1" s="1167" t="s">
        <v>1099</v>
      </c>
      <c r="B1" s="1168"/>
      <c r="C1" s="1168"/>
      <c r="D1" s="1168"/>
      <c r="E1" s="1168"/>
    </row>
    <row r="2" spans="1:5" s="685" customFormat="1" ht="48.75" customHeight="1">
      <c r="A2" s="372" t="s">
        <v>459</v>
      </c>
      <c r="B2" s="542" t="s">
        <v>1100</v>
      </c>
      <c r="C2" s="684" t="s">
        <v>1101</v>
      </c>
      <c r="D2" s="684" t="s">
        <v>1102</v>
      </c>
      <c r="E2" s="684" t="s">
        <v>1103</v>
      </c>
    </row>
    <row r="3" spans="1:5" ht="21" customHeight="1">
      <c r="A3" s="822">
        <v>1395</v>
      </c>
      <c r="B3" s="823">
        <v>916590</v>
      </c>
      <c r="C3" s="823">
        <v>839591</v>
      </c>
      <c r="D3" s="823">
        <v>62602</v>
      </c>
      <c r="E3" s="823">
        <v>14397</v>
      </c>
    </row>
    <row r="4" spans="1:5" ht="21" customHeight="1">
      <c r="A4" s="822">
        <v>1396</v>
      </c>
      <c r="B4" s="823">
        <v>936764</v>
      </c>
      <c r="C4" s="823">
        <v>863872</v>
      </c>
      <c r="D4" s="823">
        <v>59540</v>
      </c>
      <c r="E4" s="823">
        <v>13352</v>
      </c>
    </row>
    <row r="5" spans="1:5" ht="21" customHeight="1">
      <c r="A5" s="822">
        <v>1397</v>
      </c>
      <c r="B5" s="823">
        <v>977941</v>
      </c>
      <c r="C5" s="823">
        <v>890063</v>
      </c>
      <c r="D5" s="823">
        <v>70078</v>
      </c>
      <c r="E5" s="823">
        <v>17800</v>
      </c>
    </row>
    <row r="6" spans="1:5" ht="21" customHeight="1">
      <c r="A6" s="822">
        <v>1398</v>
      </c>
      <c r="B6" s="823">
        <v>908917</v>
      </c>
      <c r="C6" s="823">
        <v>831532</v>
      </c>
      <c r="D6" s="823">
        <v>54369</v>
      </c>
      <c r="E6" s="823">
        <v>23016</v>
      </c>
    </row>
    <row r="7" spans="1:5" ht="21" customHeight="1">
      <c r="A7" s="377">
        <v>1399</v>
      </c>
      <c r="B7" s="379">
        <v>629703</v>
      </c>
      <c r="C7" s="379">
        <v>554346</v>
      </c>
      <c r="D7" s="823">
        <v>47439</v>
      </c>
      <c r="E7" s="823">
        <v>27918</v>
      </c>
    </row>
    <row r="8" spans="1:5" ht="21" customHeight="1">
      <c r="A8" s="822">
        <v>1400</v>
      </c>
      <c r="B8" s="823">
        <v>768425</v>
      </c>
      <c r="C8" s="822">
        <v>686637</v>
      </c>
      <c r="D8" s="823">
        <v>49929</v>
      </c>
      <c r="E8" s="822">
        <v>31859</v>
      </c>
    </row>
    <row r="9" spans="1:5" ht="21" customHeight="1" thickBot="1">
      <c r="A9" s="501">
        <v>1401</v>
      </c>
      <c r="B9" s="502">
        <v>853438</v>
      </c>
      <c r="C9" s="501">
        <v>768525</v>
      </c>
      <c r="D9" s="502">
        <v>51681</v>
      </c>
      <c r="E9" s="501">
        <v>33232</v>
      </c>
    </row>
    <row r="10" spans="1:5" ht="21" customHeight="1" thickBot="1">
      <c r="A10" s="686" t="s">
        <v>259</v>
      </c>
      <c r="B10" s="655">
        <v>32288</v>
      </c>
      <c r="C10" s="687">
        <v>30687</v>
      </c>
      <c r="D10" s="688">
        <v>1091</v>
      </c>
      <c r="E10" s="689">
        <v>510</v>
      </c>
    </row>
    <row r="11" spans="1:5" ht="21" customHeight="1" thickBot="1">
      <c r="A11" s="794" t="s">
        <v>260</v>
      </c>
      <c r="B11" s="651">
        <v>25444</v>
      </c>
      <c r="C11" s="690">
        <v>21298</v>
      </c>
      <c r="D11" s="651">
        <v>2859</v>
      </c>
      <c r="E11" s="690">
        <v>1287</v>
      </c>
    </row>
    <row r="12" spans="1:5" ht="21" customHeight="1" thickBot="1">
      <c r="A12" s="652" t="s">
        <v>13</v>
      </c>
      <c r="B12" s="651">
        <v>20042</v>
      </c>
      <c r="C12" s="691">
        <v>18329</v>
      </c>
      <c r="D12" s="655">
        <v>1226</v>
      </c>
      <c r="E12" s="691">
        <v>487</v>
      </c>
    </row>
    <row r="13" spans="1:5" ht="21" customHeight="1" thickBot="1">
      <c r="A13" s="652" t="s">
        <v>14</v>
      </c>
      <c r="B13" s="651">
        <v>78127</v>
      </c>
      <c r="C13" s="691">
        <v>74013</v>
      </c>
      <c r="D13" s="655">
        <v>1852</v>
      </c>
      <c r="E13" s="691">
        <v>2262</v>
      </c>
    </row>
    <row r="14" spans="1:5" ht="21" customHeight="1" thickBot="1">
      <c r="A14" s="652" t="s">
        <v>33</v>
      </c>
      <c r="B14" s="651">
        <v>5729</v>
      </c>
      <c r="C14" s="690">
        <v>5127</v>
      </c>
      <c r="D14" s="655">
        <v>0</v>
      </c>
      <c r="E14" s="690">
        <v>602</v>
      </c>
    </row>
    <row r="15" spans="1:5" ht="21" customHeight="1" thickBot="1">
      <c r="A15" s="652" t="s">
        <v>15</v>
      </c>
      <c r="B15" s="651">
        <v>2138</v>
      </c>
      <c r="C15" s="691">
        <v>2086</v>
      </c>
      <c r="D15" s="655">
        <v>0</v>
      </c>
      <c r="E15" s="690">
        <v>52</v>
      </c>
    </row>
    <row r="16" spans="1:5" ht="21" customHeight="1" thickBot="1">
      <c r="A16" s="652" t="s">
        <v>16</v>
      </c>
      <c r="B16" s="651">
        <v>31707</v>
      </c>
      <c r="C16" s="691">
        <v>26812</v>
      </c>
      <c r="D16" s="655">
        <v>3516</v>
      </c>
      <c r="E16" s="691">
        <v>1379</v>
      </c>
    </row>
    <row r="17" spans="1:5" ht="21" customHeight="1" thickBot="1">
      <c r="A17" s="652" t="s">
        <v>469</v>
      </c>
      <c r="B17" s="651">
        <v>108883</v>
      </c>
      <c r="C17" s="691">
        <v>99430</v>
      </c>
      <c r="D17" s="655">
        <v>3435</v>
      </c>
      <c r="E17" s="691">
        <v>6018</v>
      </c>
    </row>
    <row r="18" spans="1:5" ht="21" customHeight="1" thickBot="1">
      <c r="A18" s="656" t="s">
        <v>470</v>
      </c>
      <c r="B18" s="651">
        <v>13989</v>
      </c>
      <c r="C18" s="690">
        <v>12741</v>
      </c>
      <c r="D18" s="655">
        <v>1060</v>
      </c>
      <c r="E18" s="691">
        <v>188</v>
      </c>
    </row>
    <row r="19" spans="1:5" ht="21" customHeight="1" thickBot="1">
      <c r="A19" s="652" t="s">
        <v>31</v>
      </c>
      <c r="B19" s="651">
        <v>5295</v>
      </c>
      <c r="C19" s="691">
        <v>4361</v>
      </c>
      <c r="D19" s="655">
        <v>772</v>
      </c>
      <c r="E19" s="690">
        <v>162</v>
      </c>
    </row>
    <row r="20" spans="1:5" ht="21" customHeight="1" thickBot="1">
      <c r="A20" s="652" t="s">
        <v>30</v>
      </c>
      <c r="B20" s="651">
        <v>45956</v>
      </c>
      <c r="C20" s="691">
        <v>42210</v>
      </c>
      <c r="D20" s="655">
        <v>2162</v>
      </c>
      <c r="E20" s="690">
        <v>1584</v>
      </c>
    </row>
    <row r="21" spans="1:5" ht="21" customHeight="1" thickBot="1">
      <c r="A21" s="652" t="s">
        <v>29</v>
      </c>
      <c r="B21" s="651">
        <v>11413</v>
      </c>
      <c r="C21" s="691">
        <v>10088</v>
      </c>
      <c r="D21" s="655">
        <v>1049</v>
      </c>
      <c r="E21" s="691">
        <v>276</v>
      </c>
    </row>
    <row r="22" spans="1:5" ht="21" customHeight="1" thickBot="1">
      <c r="A22" s="652" t="s">
        <v>17</v>
      </c>
      <c r="B22" s="651">
        <v>42736</v>
      </c>
      <c r="C22" s="690">
        <v>41261</v>
      </c>
      <c r="D22" s="655">
        <v>697</v>
      </c>
      <c r="E22" s="691">
        <v>778</v>
      </c>
    </row>
    <row r="23" spans="1:5" ht="21" customHeight="1" thickBot="1">
      <c r="A23" s="652" t="s">
        <v>18</v>
      </c>
      <c r="B23" s="651">
        <v>18342</v>
      </c>
      <c r="C23" s="691">
        <v>16571</v>
      </c>
      <c r="D23" s="655">
        <v>1382</v>
      </c>
      <c r="E23" s="691">
        <v>389</v>
      </c>
    </row>
    <row r="24" spans="1:5" ht="21" customHeight="1" thickBot="1">
      <c r="A24" s="652" t="s">
        <v>19</v>
      </c>
      <c r="B24" s="651">
        <v>10304</v>
      </c>
      <c r="C24" s="691">
        <v>8664</v>
      </c>
      <c r="D24" s="655">
        <v>877</v>
      </c>
      <c r="E24" s="690">
        <v>763</v>
      </c>
    </row>
    <row r="25" spans="1:5" ht="21" customHeight="1" thickBot="1">
      <c r="A25" s="657" t="s">
        <v>888</v>
      </c>
      <c r="B25" s="651">
        <v>22979</v>
      </c>
      <c r="C25" s="691">
        <v>18333</v>
      </c>
      <c r="D25" s="655">
        <v>2506</v>
      </c>
      <c r="E25" s="690">
        <v>2140</v>
      </c>
    </row>
    <row r="26" spans="1:5" ht="21" customHeight="1" thickBot="1">
      <c r="A26" s="652" t="s">
        <v>20</v>
      </c>
      <c r="B26" s="651">
        <v>21607</v>
      </c>
      <c r="C26" s="690">
        <v>20932</v>
      </c>
      <c r="D26" s="655">
        <v>202</v>
      </c>
      <c r="E26" s="691">
        <v>473</v>
      </c>
    </row>
    <row r="27" spans="1:5" ht="21" customHeight="1" thickBot="1">
      <c r="A27" s="652" t="s">
        <v>21</v>
      </c>
      <c r="B27" s="651">
        <v>29130</v>
      </c>
      <c r="C27" s="691">
        <v>24895</v>
      </c>
      <c r="D27" s="655">
        <v>2913</v>
      </c>
      <c r="E27" s="691">
        <v>1322</v>
      </c>
    </row>
    <row r="28" spans="1:5" ht="21" customHeight="1" thickBot="1">
      <c r="A28" s="652" t="s">
        <v>22</v>
      </c>
      <c r="B28" s="651">
        <v>11207</v>
      </c>
      <c r="C28" s="691">
        <v>9850</v>
      </c>
      <c r="D28" s="655">
        <v>276</v>
      </c>
      <c r="E28" s="691">
        <v>1081</v>
      </c>
    </row>
    <row r="29" spans="1:5" ht="21" customHeight="1" thickBot="1">
      <c r="A29" s="652" t="s">
        <v>472</v>
      </c>
      <c r="B29" s="651">
        <v>5918</v>
      </c>
      <c r="C29" s="691">
        <v>4894</v>
      </c>
      <c r="D29" s="655">
        <v>469</v>
      </c>
      <c r="E29" s="690">
        <v>555</v>
      </c>
    </row>
    <row r="30" spans="1:5" ht="21" customHeight="1" thickBot="1">
      <c r="A30" s="652" t="s">
        <v>220</v>
      </c>
      <c r="B30" s="651">
        <v>21977</v>
      </c>
      <c r="C30" s="690">
        <v>19103</v>
      </c>
      <c r="D30" s="655">
        <v>2580</v>
      </c>
      <c r="E30" s="690">
        <v>294</v>
      </c>
    </row>
    <row r="31" spans="1:5" ht="21" customHeight="1" thickBot="1">
      <c r="A31" s="652" t="s">
        <v>221</v>
      </c>
      <c r="B31" s="651">
        <v>52121</v>
      </c>
      <c r="C31" s="691">
        <v>47639</v>
      </c>
      <c r="D31" s="655">
        <v>2772</v>
      </c>
      <c r="E31" s="691">
        <v>1710</v>
      </c>
    </row>
    <row r="32" spans="1:5" ht="21" customHeight="1" thickBot="1">
      <c r="A32" s="652" t="s">
        <v>222</v>
      </c>
      <c r="B32" s="651">
        <v>21636</v>
      </c>
      <c r="C32" s="691">
        <v>19296</v>
      </c>
      <c r="D32" s="655">
        <v>1696</v>
      </c>
      <c r="E32" s="691">
        <v>644</v>
      </c>
    </row>
    <row r="33" spans="1:5" ht="21" customHeight="1" thickBot="1">
      <c r="A33" s="658" t="s">
        <v>889</v>
      </c>
      <c r="B33" s="651">
        <v>7061</v>
      </c>
      <c r="C33" s="691">
        <v>6378</v>
      </c>
      <c r="D33" s="655">
        <v>451</v>
      </c>
      <c r="E33" s="691">
        <v>232</v>
      </c>
    </row>
    <row r="34" spans="1:5" ht="21" customHeight="1" thickBot="1">
      <c r="A34" s="652" t="s">
        <v>7</v>
      </c>
      <c r="B34" s="651">
        <v>25057</v>
      </c>
      <c r="C34" s="690">
        <v>23798</v>
      </c>
      <c r="D34" s="655">
        <v>771</v>
      </c>
      <c r="E34" s="690">
        <v>488</v>
      </c>
    </row>
    <row r="35" spans="1:5" ht="21" customHeight="1" thickBot="1">
      <c r="A35" s="652" t="s">
        <v>23</v>
      </c>
      <c r="B35" s="651">
        <v>13507</v>
      </c>
      <c r="C35" s="691">
        <v>12237</v>
      </c>
      <c r="D35" s="655">
        <v>1110</v>
      </c>
      <c r="E35" s="690">
        <v>160</v>
      </c>
    </row>
    <row r="36" spans="1:5" ht="21" customHeight="1" thickBot="1">
      <c r="A36" s="652" t="s">
        <v>24</v>
      </c>
      <c r="B36" s="651">
        <v>23114</v>
      </c>
      <c r="C36" s="691">
        <v>20213</v>
      </c>
      <c r="D36" s="655">
        <v>2164</v>
      </c>
      <c r="E36" s="691">
        <v>737</v>
      </c>
    </row>
    <row r="37" spans="1:5" ht="21" customHeight="1" thickBot="1">
      <c r="A37" s="652" t="s">
        <v>25</v>
      </c>
      <c r="B37" s="651">
        <v>36037</v>
      </c>
      <c r="C37" s="691">
        <v>32496</v>
      </c>
      <c r="D37" s="655">
        <v>2359</v>
      </c>
      <c r="E37" s="691">
        <v>1182</v>
      </c>
    </row>
    <row r="38" spans="1:5" ht="21" customHeight="1" thickBot="1">
      <c r="A38" s="652" t="s">
        <v>224</v>
      </c>
      <c r="B38" s="651">
        <v>30889</v>
      </c>
      <c r="C38" s="690">
        <v>27140</v>
      </c>
      <c r="D38" s="655">
        <v>2509</v>
      </c>
      <c r="E38" s="691">
        <v>1240</v>
      </c>
    </row>
    <row r="39" spans="1:5" ht="21" customHeight="1" thickBot="1">
      <c r="A39" s="652" t="s">
        <v>26</v>
      </c>
      <c r="B39" s="651">
        <v>20481</v>
      </c>
      <c r="C39" s="691">
        <v>16644</v>
      </c>
      <c r="D39" s="655">
        <v>1328</v>
      </c>
      <c r="E39" s="690">
        <v>2509</v>
      </c>
    </row>
    <row r="40" spans="1:5" ht="21" customHeight="1" thickBot="1">
      <c r="A40" s="652" t="s">
        <v>27</v>
      </c>
      <c r="B40" s="651">
        <v>33207</v>
      </c>
      <c r="C40" s="691">
        <v>27707</v>
      </c>
      <c r="D40" s="655">
        <v>4684</v>
      </c>
      <c r="E40" s="690">
        <v>816</v>
      </c>
    </row>
    <row r="41" spans="1:5" ht="21" customHeight="1" thickBot="1">
      <c r="A41" s="652" t="s">
        <v>12</v>
      </c>
      <c r="B41" s="651">
        <v>25117</v>
      </c>
      <c r="C41" s="691">
        <v>23292</v>
      </c>
      <c r="D41" s="655">
        <v>913</v>
      </c>
      <c r="E41" s="691">
        <v>912</v>
      </c>
    </row>
    <row r="42" spans="1:5" ht="18" customHeight="1">
      <c r="A42" s="659"/>
      <c r="B42" s="660"/>
      <c r="C42" s="659"/>
      <c r="D42" s="823"/>
      <c r="E42" s="659"/>
    </row>
    <row r="43" spans="1:5" ht="18" customHeight="1">
      <c r="C43" s="593"/>
      <c r="D43" s="823"/>
    </row>
    <row r="44" spans="1:5" ht="18" customHeight="1">
      <c r="D44" s="823"/>
    </row>
    <row r="45" spans="1:5" ht="18" customHeight="1">
      <c r="D45" s="823"/>
    </row>
    <row r="46" spans="1:5" ht="18" customHeight="1">
      <c r="D46" s="823"/>
    </row>
    <row r="47" spans="1:5" ht="18" customHeight="1">
      <c r="D47" s="823"/>
    </row>
    <row r="48" spans="1:5" ht="18" customHeight="1">
      <c r="D48" s="823"/>
    </row>
    <row r="49" spans="4:4" ht="18" customHeight="1">
      <c r="D49" s="823"/>
    </row>
    <row r="50" spans="4:4" ht="18" customHeight="1">
      <c r="D50" s="823"/>
    </row>
    <row r="51" spans="4:4" ht="18" customHeight="1">
      <c r="D51" s="823"/>
    </row>
    <row r="52" spans="4:4" ht="18" customHeight="1">
      <c r="D52" s="823"/>
    </row>
    <row r="53" spans="4:4" ht="18" customHeight="1">
      <c r="D53" s="823"/>
    </row>
    <row r="54" spans="4:4" ht="18" customHeight="1">
      <c r="D54" s="823"/>
    </row>
    <row r="55" spans="4:4" ht="18" customHeight="1">
      <c r="D55" s="823"/>
    </row>
    <row r="56" spans="4:4" ht="18" customHeight="1">
      <c r="D56" s="823"/>
    </row>
    <row r="57" spans="4:4" ht="18" customHeight="1">
      <c r="D57" s="823"/>
    </row>
    <row r="58" spans="4:4" ht="18" customHeight="1">
      <c r="D58" s="823"/>
    </row>
    <row r="59" spans="4:4" ht="18" customHeight="1">
      <c r="D59" s="823"/>
    </row>
    <row r="60" spans="4:4" ht="18" customHeight="1">
      <c r="D60" s="823"/>
    </row>
    <row r="61" spans="4:4" ht="18" customHeight="1">
      <c r="D61" s="823"/>
    </row>
    <row r="62" spans="4:4" ht="18" customHeight="1">
      <c r="D62" s="823"/>
    </row>
    <row r="63" spans="4:4" ht="18" customHeight="1">
      <c r="D63" s="823"/>
    </row>
    <row r="64" spans="4:4" ht="18" customHeight="1">
      <c r="D64" s="823"/>
    </row>
    <row r="65" spans="4:4" ht="18" customHeight="1">
      <c r="D65" s="823"/>
    </row>
    <row r="66" spans="4:4" ht="18" customHeight="1">
      <c r="D66" s="823"/>
    </row>
    <row r="67" spans="4:4" ht="18" customHeight="1">
      <c r="D67" s="823"/>
    </row>
    <row r="68" spans="4:4" ht="18" customHeight="1">
      <c r="D68" s="823"/>
    </row>
    <row r="69" spans="4:4" ht="18" customHeight="1">
      <c r="D69" s="823"/>
    </row>
    <row r="70" spans="4:4" ht="18" customHeight="1">
      <c r="D70" s="823"/>
    </row>
    <row r="71" spans="4:4" ht="18" customHeight="1">
      <c r="D71" s="823"/>
    </row>
    <row r="72" spans="4:4" ht="18" customHeight="1">
      <c r="D72" s="823"/>
    </row>
    <row r="73" spans="4:4" ht="18" customHeight="1">
      <c r="D73" s="823"/>
    </row>
    <row r="74" spans="4:4" ht="18" customHeight="1">
      <c r="D74" s="823"/>
    </row>
    <row r="75" spans="4:4" ht="18" customHeight="1">
      <c r="D75" s="823"/>
    </row>
    <row r="76" spans="4:4" ht="18" customHeight="1">
      <c r="D76" s="823"/>
    </row>
    <row r="77" spans="4:4" ht="18" customHeight="1">
      <c r="D77" s="823"/>
    </row>
    <row r="78" spans="4:4" ht="18" customHeight="1">
      <c r="D78" s="823"/>
    </row>
    <row r="79" spans="4:4" ht="18" customHeight="1">
      <c r="D79" s="823"/>
    </row>
    <row r="80" spans="4:4" ht="18" customHeight="1">
      <c r="D80" s="823"/>
    </row>
    <row r="81" spans="4:4" ht="18" customHeight="1">
      <c r="D81" s="823"/>
    </row>
    <row r="82" spans="4:4" ht="18" customHeight="1">
      <c r="D82" s="823"/>
    </row>
    <row r="83" spans="4:4" ht="18" customHeight="1">
      <c r="D83" s="823"/>
    </row>
    <row r="84" spans="4:4" ht="18" customHeight="1">
      <c r="D84" s="823"/>
    </row>
    <row r="85" spans="4:4" ht="18" customHeight="1">
      <c r="D85" s="823"/>
    </row>
    <row r="86" spans="4:4" ht="18" customHeight="1">
      <c r="D86" s="823"/>
    </row>
    <row r="87" spans="4:4" ht="18" customHeight="1">
      <c r="D87" s="823"/>
    </row>
    <row r="88" spans="4:4" ht="18" customHeight="1">
      <c r="D88" s="823"/>
    </row>
    <row r="89" spans="4:4" ht="18" customHeight="1">
      <c r="D89" s="823"/>
    </row>
    <row r="90" spans="4:4" ht="18" customHeight="1">
      <c r="D90" s="823"/>
    </row>
    <row r="91" spans="4:4" ht="18" customHeight="1">
      <c r="D91" s="823"/>
    </row>
    <row r="92" spans="4:4" ht="18" customHeight="1">
      <c r="D92" s="823"/>
    </row>
    <row r="93" spans="4:4" ht="18" customHeight="1">
      <c r="D93" s="823"/>
    </row>
    <row r="94" spans="4:4" ht="18" customHeight="1">
      <c r="D94" s="823"/>
    </row>
    <row r="95" spans="4:4" ht="18" customHeight="1">
      <c r="D95" s="823"/>
    </row>
    <row r="96" spans="4:4" ht="18" customHeight="1">
      <c r="D96" s="823"/>
    </row>
    <row r="97" spans="4:4" ht="18" customHeight="1">
      <c r="D97" s="823"/>
    </row>
    <row r="98" spans="4:4" ht="18" customHeight="1">
      <c r="D98" s="823"/>
    </row>
    <row r="99" spans="4:4" ht="18" customHeight="1">
      <c r="D99" s="823"/>
    </row>
    <row r="100" spans="4:4" ht="18" customHeight="1">
      <c r="D100" s="823"/>
    </row>
    <row r="101" spans="4:4" ht="18" customHeight="1">
      <c r="D101" s="823"/>
    </row>
    <row r="102" spans="4:4" ht="18" customHeight="1">
      <c r="D102" s="823"/>
    </row>
    <row r="103" spans="4:4" ht="18" customHeight="1">
      <c r="D103" s="823"/>
    </row>
    <row r="104" spans="4:4" ht="18" customHeight="1">
      <c r="D104" s="823"/>
    </row>
    <row r="105" spans="4:4" ht="18" customHeight="1">
      <c r="D105" s="823"/>
    </row>
    <row r="106" spans="4:4" ht="18" customHeight="1">
      <c r="D106" s="823"/>
    </row>
    <row r="107" spans="4:4" ht="18" customHeight="1">
      <c r="D107" s="823"/>
    </row>
    <row r="108" spans="4:4" ht="18" customHeight="1">
      <c r="D108" s="823"/>
    </row>
    <row r="109" spans="4:4" ht="18" customHeight="1">
      <c r="D109" s="823"/>
    </row>
    <row r="110" spans="4:4" ht="18" customHeight="1">
      <c r="D110" s="823"/>
    </row>
    <row r="111" spans="4:4" ht="18" customHeight="1">
      <c r="D111" s="823"/>
    </row>
    <row r="112" spans="4:4" ht="18" customHeight="1">
      <c r="D112" s="823"/>
    </row>
    <row r="113" spans="4:4" ht="18" customHeight="1">
      <c r="D113" s="823"/>
    </row>
    <row r="114" spans="4:4" ht="18" customHeight="1">
      <c r="D114" s="823"/>
    </row>
    <row r="115" spans="4:4" ht="18" customHeight="1">
      <c r="D115" s="823"/>
    </row>
    <row r="116" spans="4:4" ht="18" customHeight="1">
      <c r="D116" s="823"/>
    </row>
    <row r="117" spans="4:4" ht="18" customHeight="1">
      <c r="D117" s="823"/>
    </row>
    <row r="118" spans="4:4" ht="18" customHeight="1">
      <c r="D118" s="823"/>
    </row>
    <row r="119" spans="4:4" ht="18" customHeight="1">
      <c r="D119" s="823"/>
    </row>
    <row r="120" spans="4:4" ht="18" customHeight="1">
      <c r="D120" s="823"/>
    </row>
    <row r="121" spans="4:4" ht="18" customHeight="1">
      <c r="D121" s="823"/>
    </row>
    <row r="122" spans="4:4" ht="18" customHeight="1">
      <c r="D122" s="823"/>
    </row>
    <row r="123" spans="4:4" ht="18" customHeight="1">
      <c r="D123" s="823"/>
    </row>
    <row r="124" spans="4:4" ht="18" customHeight="1">
      <c r="D124" s="823"/>
    </row>
    <row r="125" spans="4:4" ht="18" customHeight="1">
      <c r="D125" s="823"/>
    </row>
    <row r="126" spans="4:4" ht="18" customHeight="1">
      <c r="D126" s="823"/>
    </row>
    <row r="127" spans="4:4" ht="18" customHeight="1">
      <c r="D127" s="823"/>
    </row>
    <row r="128" spans="4:4" ht="18" customHeight="1">
      <c r="D128" s="823"/>
    </row>
    <row r="129" spans="4:4" ht="18" customHeight="1">
      <c r="D129" s="823"/>
    </row>
    <row r="130" spans="4:4" ht="18" customHeight="1">
      <c r="D130" s="823"/>
    </row>
    <row r="131" spans="4:4" ht="18" customHeight="1">
      <c r="D131" s="823"/>
    </row>
    <row r="132" spans="4:4" ht="18" customHeight="1">
      <c r="D132" s="823"/>
    </row>
    <row r="133" spans="4:4" ht="18" customHeight="1">
      <c r="D133" s="823"/>
    </row>
    <row r="134" spans="4:4" ht="18" customHeight="1">
      <c r="D134" s="823"/>
    </row>
    <row r="135" spans="4:4" ht="18" customHeight="1">
      <c r="D135" s="823"/>
    </row>
    <row r="136" spans="4:4" ht="18" customHeight="1">
      <c r="D136" s="823"/>
    </row>
    <row r="137" spans="4:4" ht="18" customHeight="1">
      <c r="D137" s="823"/>
    </row>
    <row r="138" spans="4:4" ht="18" customHeight="1">
      <c r="D138" s="823"/>
    </row>
    <row r="139" spans="4:4" ht="18" customHeight="1">
      <c r="D139" s="823"/>
    </row>
    <row r="140" spans="4:4" ht="18" customHeight="1">
      <c r="D140" s="823"/>
    </row>
    <row r="141" spans="4:4" ht="18" customHeight="1">
      <c r="D141" s="823"/>
    </row>
    <row r="142" spans="4:4" ht="18" customHeight="1">
      <c r="D142" s="823"/>
    </row>
    <row r="143" spans="4:4" ht="18" customHeight="1">
      <c r="D143" s="823"/>
    </row>
    <row r="144" spans="4:4" ht="18" customHeight="1">
      <c r="D144" s="823"/>
    </row>
    <row r="145" spans="4:4" ht="18" customHeight="1">
      <c r="D145" s="823"/>
    </row>
    <row r="146" spans="4:4" ht="18" customHeight="1">
      <c r="D146" s="823"/>
    </row>
    <row r="147" spans="4:4" ht="18" customHeight="1">
      <c r="D147" s="823"/>
    </row>
    <row r="148" spans="4:4" ht="18" customHeight="1">
      <c r="D148" s="823"/>
    </row>
    <row r="149" spans="4:4" ht="18" customHeight="1">
      <c r="D149" s="823"/>
    </row>
    <row r="150" spans="4:4" ht="18" customHeight="1">
      <c r="D150" s="823"/>
    </row>
    <row r="151" spans="4:4" ht="18" customHeight="1">
      <c r="D151" s="823"/>
    </row>
    <row r="152" spans="4:4" ht="18" customHeight="1">
      <c r="D152" s="823"/>
    </row>
    <row r="153" spans="4:4" ht="18" customHeight="1">
      <c r="D153" s="823"/>
    </row>
    <row r="154" spans="4:4" ht="18" customHeight="1">
      <c r="D154" s="823"/>
    </row>
    <row r="155" spans="4:4" ht="18" customHeight="1">
      <c r="D155" s="823"/>
    </row>
    <row r="156" spans="4:4" ht="18" customHeight="1">
      <c r="D156" s="823"/>
    </row>
    <row r="157" spans="4:4" ht="18" customHeight="1">
      <c r="D157" s="823"/>
    </row>
    <row r="158" spans="4:4" ht="18" customHeight="1">
      <c r="D158" s="823"/>
    </row>
    <row r="159" spans="4:4" ht="18" customHeight="1">
      <c r="D159" s="823"/>
    </row>
    <row r="160" spans="4:4" ht="18" customHeight="1">
      <c r="D160" s="823"/>
    </row>
    <row r="161" spans="4:4" ht="18" customHeight="1">
      <c r="D161" s="823"/>
    </row>
    <row r="162" spans="4:4" ht="18" customHeight="1">
      <c r="D162" s="823"/>
    </row>
    <row r="163" spans="4:4" ht="18" customHeight="1">
      <c r="D163" s="823"/>
    </row>
    <row r="164" spans="4:4" ht="18" customHeight="1">
      <c r="D164" s="823"/>
    </row>
    <row r="165" spans="4:4" ht="18" customHeight="1">
      <c r="D165" s="823"/>
    </row>
    <row r="166" spans="4:4" ht="18" customHeight="1">
      <c r="D166" s="823"/>
    </row>
    <row r="167" spans="4:4" ht="18" customHeight="1">
      <c r="D167" s="823"/>
    </row>
    <row r="168" spans="4:4" ht="18" customHeight="1">
      <c r="D168" s="823"/>
    </row>
    <row r="169" spans="4:4" ht="18" customHeight="1">
      <c r="D169" s="823"/>
    </row>
    <row r="170" spans="4:4" ht="18" customHeight="1">
      <c r="D170" s="823"/>
    </row>
    <row r="171" spans="4:4" ht="18" customHeight="1">
      <c r="D171" s="823"/>
    </row>
    <row r="172" spans="4:4" ht="18" customHeight="1">
      <c r="D172" s="823"/>
    </row>
    <row r="173" spans="4:4" ht="18" customHeight="1">
      <c r="D173" s="823"/>
    </row>
    <row r="174" spans="4:4" ht="18" customHeight="1">
      <c r="D174" s="823"/>
    </row>
    <row r="175" spans="4:4" ht="18" customHeight="1">
      <c r="D175" s="823"/>
    </row>
    <row r="176" spans="4:4" ht="18" customHeight="1">
      <c r="D176" s="823"/>
    </row>
    <row r="177" spans="4:4" ht="18" customHeight="1">
      <c r="D177" s="823"/>
    </row>
    <row r="178" spans="4:4" ht="18" customHeight="1">
      <c r="D178" s="823"/>
    </row>
    <row r="179" spans="4:4" ht="18" customHeight="1">
      <c r="D179" s="823"/>
    </row>
    <row r="180" spans="4:4" ht="18" customHeight="1">
      <c r="D180" s="823"/>
    </row>
    <row r="181" spans="4:4" ht="18" customHeight="1">
      <c r="D181" s="823"/>
    </row>
    <row r="182" spans="4:4" ht="18" customHeight="1">
      <c r="D182" s="823"/>
    </row>
    <row r="183" spans="4:4" ht="18" customHeight="1">
      <c r="D183" s="823"/>
    </row>
    <row r="184" spans="4:4" ht="18" customHeight="1">
      <c r="D184" s="823"/>
    </row>
    <row r="185" spans="4:4" ht="18" customHeight="1">
      <c r="D185" s="823"/>
    </row>
    <row r="186" spans="4:4" ht="18" customHeight="1">
      <c r="D186" s="823"/>
    </row>
    <row r="187" spans="4:4" ht="18" customHeight="1">
      <c r="D187" s="823"/>
    </row>
    <row r="188" spans="4:4" ht="18" customHeight="1">
      <c r="D188" s="823"/>
    </row>
    <row r="189" spans="4:4" ht="18" customHeight="1">
      <c r="D189" s="823"/>
    </row>
    <row r="190" spans="4:4" ht="18" customHeight="1">
      <c r="D190" s="823"/>
    </row>
    <row r="191" spans="4:4" ht="18" customHeight="1">
      <c r="D191" s="823"/>
    </row>
    <row r="192" spans="4:4" ht="18" customHeight="1">
      <c r="D192" s="823"/>
    </row>
    <row r="193" spans="4:4" ht="18" customHeight="1">
      <c r="D193" s="823"/>
    </row>
    <row r="194" spans="4:4" ht="18" customHeight="1">
      <c r="D194" s="823"/>
    </row>
    <row r="195" spans="4:4" ht="18" customHeight="1">
      <c r="D195" s="823"/>
    </row>
    <row r="196" spans="4:4" ht="18" customHeight="1">
      <c r="D196" s="823"/>
    </row>
    <row r="197" spans="4:4" ht="18" customHeight="1">
      <c r="D197" s="823"/>
    </row>
    <row r="198" spans="4:4" ht="18" customHeight="1">
      <c r="D198" s="823"/>
    </row>
    <row r="199" spans="4:4" ht="18" customHeight="1">
      <c r="D199" s="823"/>
    </row>
    <row r="200" spans="4:4" ht="18" customHeight="1">
      <c r="D200" s="823"/>
    </row>
    <row r="201" spans="4:4" ht="18" customHeight="1">
      <c r="D201" s="823"/>
    </row>
    <row r="202" spans="4:4" ht="18" customHeight="1">
      <c r="D202" s="823"/>
    </row>
    <row r="203" spans="4:4" ht="18" customHeight="1">
      <c r="D203" s="823"/>
    </row>
    <row r="204" spans="4:4" ht="18" customHeight="1">
      <c r="D204" s="823"/>
    </row>
    <row r="205" spans="4:4" ht="18" customHeight="1">
      <c r="D205" s="823"/>
    </row>
    <row r="206" spans="4:4" ht="18" customHeight="1">
      <c r="D206" s="823"/>
    </row>
    <row r="207" spans="4:4" ht="18" customHeight="1">
      <c r="D207" s="823"/>
    </row>
    <row r="208" spans="4:4" ht="18" customHeight="1">
      <c r="D208" s="823"/>
    </row>
    <row r="209" spans="4:4" ht="18" customHeight="1">
      <c r="D209" s="823"/>
    </row>
    <row r="210" spans="4:4" ht="18" customHeight="1">
      <c r="D210" s="823"/>
    </row>
    <row r="211" spans="4:4" ht="18" customHeight="1">
      <c r="D211" s="823"/>
    </row>
    <row r="212" spans="4:4" ht="18" customHeight="1">
      <c r="D212" s="823"/>
    </row>
    <row r="213" spans="4:4" ht="18" customHeight="1">
      <c r="D213" s="823"/>
    </row>
    <row r="214" spans="4:4" ht="18" customHeight="1">
      <c r="D214" s="823"/>
    </row>
    <row r="215" spans="4:4" ht="18" customHeight="1">
      <c r="D215" s="823"/>
    </row>
    <row r="216" spans="4:4" ht="18" customHeight="1">
      <c r="D216" s="823"/>
    </row>
    <row r="217" spans="4:4" ht="18" customHeight="1">
      <c r="D217" s="823"/>
    </row>
    <row r="218" spans="4:4" ht="18" customHeight="1">
      <c r="D218" s="823"/>
    </row>
    <row r="219" spans="4:4" ht="18" customHeight="1">
      <c r="D219" s="823"/>
    </row>
    <row r="220" spans="4:4" ht="18" customHeight="1">
      <c r="D220" s="823"/>
    </row>
    <row r="221" spans="4:4" ht="18" customHeight="1">
      <c r="D221" s="823"/>
    </row>
    <row r="222" spans="4:4" ht="18" customHeight="1">
      <c r="D222" s="823"/>
    </row>
    <row r="223" spans="4:4" ht="18" customHeight="1">
      <c r="D223" s="823"/>
    </row>
    <row r="224" spans="4:4" ht="18" customHeight="1">
      <c r="D224" s="823"/>
    </row>
    <row r="225" spans="4:4" ht="18" customHeight="1">
      <c r="D225" s="823"/>
    </row>
    <row r="226" spans="4:4" ht="18" customHeight="1">
      <c r="D226" s="823"/>
    </row>
    <row r="227" spans="4:4" ht="18" customHeight="1">
      <c r="D227" s="823"/>
    </row>
    <row r="228" spans="4:4" ht="18" customHeight="1">
      <c r="D228" s="823"/>
    </row>
    <row r="229" spans="4:4" ht="18" customHeight="1">
      <c r="D229" s="823"/>
    </row>
    <row r="230" spans="4:4" ht="18" customHeight="1">
      <c r="D230" s="823"/>
    </row>
    <row r="231" spans="4:4" ht="18" customHeight="1">
      <c r="D231" s="823"/>
    </row>
    <row r="232" spans="4:4" ht="18" customHeight="1">
      <c r="D232" s="823"/>
    </row>
    <row r="233" spans="4:4" ht="18" customHeight="1">
      <c r="D233" s="823"/>
    </row>
    <row r="234" spans="4:4" ht="18" customHeight="1">
      <c r="D234" s="823"/>
    </row>
    <row r="235" spans="4:4" ht="18" customHeight="1">
      <c r="D235" s="823"/>
    </row>
    <row r="236" spans="4:4" ht="18" customHeight="1">
      <c r="D236" s="823"/>
    </row>
    <row r="237" spans="4:4" ht="18" customHeight="1">
      <c r="D237" s="823"/>
    </row>
    <row r="238" spans="4:4" ht="18" customHeight="1">
      <c r="D238" s="823"/>
    </row>
    <row r="239" spans="4:4" ht="18" customHeight="1">
      <c r="D239" s="823"/>
    </row>
    <row r="240" spans="4:4" ht="18" customHeight="1">
      <c r="D240" s="823"/>
    </row>
    <row r="241" spans="4:4" ht="18" customHeight="1">
      <c r="D241" s="823"/>
    </row>
    <row r="242" spans="4:4" ht="18" customHeight="1">
      <c r="D242" s="823"/>
    </row>
    <row r="243" spans="4:4" ht="18" customHeight="1">
      <c r="D243" s="823"/>
    </row>
    <row r="244" spans="4:4" ht="18" customHeight="1">
      <c r="D244" s="823"/>
    </row>
    <row r="245" spans="4:4" ht="18" customHeight="1">
      <c r="D245" s="823"/>
    </row>
    <row r="246" spans="4:4" ht="18" customHeight="1">
      <c r="D246" s="823"/>
    </row>
    <row r="247" spans="4:4" ht="18" customHeight="1">
      <c r="D247" s="823"/>
    </row>
    <row r="248" spans="4:4" ht="18" customHeight="1">
      <c r="D248" s="823"/>
    </row>
    <row r="249" spans="4:4" ht="18" customHeight="1">
      <c r="D249" s="823"/>
    </row>
    <row r="250" spans="4:4" ht="18" customHeight="1">
      <c r="D250" s="823"/>
    </row>
    <row r="251" spans="4:4" ht="18" customHeight="1">
      <c r="D251" s="823"/>
    </row>
    <row r="252" spans="4:4" ht="18" customHeight="1">
      <c r="D252" s="823"/>
    </row>
    <row r="253" spans="4:4" ht="18" customHeight="1">
      <c r="D253" s="823"/>
    </row>
    <row r="254" spans="4:4" ht="18" customHeight="1">
      <c r="D254" s="823"/>
    </row>
    <row r="255" spans="4:4" ht="18" customHeight="1">
      <c r="D255" s="823"/>
    </row>
    <row r="256" spans="4:4" ht="18" customHeight="1">
      <c r="D256" s="823"/>
    </row>
    <row r="257" spans="4:4" ht="18" customHeight="1">
      <c r="D257" s="823"/>
    </row>
    <row r="258" spans="4:4" ht="18" customHeight="1">
      <c r="D258" s="823"/>
    </row>
    <row r="259" spans="4:4" ht="18" customHeight="1">
      <c r="D259" s="823"/>
    </row>
    <row r="260" spans="4:4" ht="18" customHeight="1">
      <c r="D260" s="823"/>
    </row>
    <row r="261" spans="4:4" ht="18" customHeight="1">
      <c r="D261" s="823"/>
    </row>
    <row r="262" spans="4:4" ht="18" customHeight="1">
      <c r="D262" s="823"/>
    </row>
    <row r="263" spans="4:4" ht="18" customHeight="1">
      <c r="D263" s="823"/>
    </row>
    <row r="264" spans="4:4" ht="18" customHeight="1">
      <c r="D264" s="823"/>
    </row>
    <row r="265" spans="4:4" ht="18" customHeight="1">
      <c r="D265" s="823"/>
    </row>
    <row r="266" spans="4:4" ht="18" customHeight="1">
      <c r="D266" s="823"/>
    </row>
    <row r="267" spans="4:4" ht="18" customHeight="1">
      <c r="D267" s="823"/>
    </row>
    <row r="268" spans="4:4" ht="18" customHeight="1">
      <c r="D268" s="823"/>
    </row>
    <row r="269" spans="4:4" ht="18" customHeight="1">
      <c r="D269" s="823"/>
    </row>
    <row r="270" spans="4:4" ht="18" customHeight="1">
      <c r="D270" s="823"/>
    </row>
    <row r="271" spans="4:4" ht="18" customHeight="1">
      <c r="D271" s="823"/>
    </row>
    <row r="272" spans="4:4" ht="18" customHeight="1">
      <c r="D272" s="823"/>
    </row>
    <row r="273" spans="4:4" ht="18" customHeight="1">
      <c r="D273" s="823"/>
    </row>
    <row r="274" spans="4:4" ht="18" customHeight="1">
      <c r="D274" s="823"/>
    </row>
    <row r="275" spans="4:4" ht="18" customHeight="1">
      <c r="D275" s="823"/>
    </row>
    <row r="276" spans="4:4" ht="18" customHeight="1">
      <c r="D276" s="823"/>
    </row>
    <row r="277" spans="4:4" ht="18" customHeight="1">
      <c r="D277" s="823"/>
    </row>
    <row r="278" spans="4:4" ht="18" customHeight="1">
      <c r="D278" s="823"/>
    </row>
    <row r="279" spans="4:4" ht="18" customHeight="1">
      <c r="D279" s="823"/>
    </row>
    <row r="280" spans="4:4" ht="18" customHeight="1">
      <c r="D280" s="823"/>
    </row>
    <row r="281" spans="4:4" ht="18" customHeight="1">
      <c r="D281" s="823"/>
    </row>
    <row r="282" spans="4:4" ht="18" customHeight="1">
      <c r="D282" s="823"/>
    </row>
    <row r="283" spans="4:4" ht="18" customHeight="1">
      <c r="D283" s="823"/>
    </row>
    <row r="284" spans="4:4" ht="18" customHeight="1">
      <c r="D284" s="823"/>
    </row>
    <row r="285" spans="4:4" ht="18" customHeight="1">
      <c r="D285" s="823"/>
    </row>
    <row r="286" spans="4:4" ht="18" customHeight="1">
      <c r="D286" s="823"/>
    </row>
    <row r="287" spans="4:4" ht="18" customHeight="1">
      <c r="D287" s="823"/>
    </row>
    <row r="288" spans="4:4" ht="18" customHeight="1">
      <c r="D288" s="823"/>
    </row>
    <row r="289" spans="4:4" ht="18" customHeight="1">
      <c r="D289" s="823"/>
    </row>
    <row r="290" spans="4:4" ht="18" customHeight="1">
      <c r="D290" s="823"/>
    </row>
    <row r="291" spans="4:4" ht="18" customHeight="1">
      <c r="D291" s="823"/>
    </row>
    <row r="292" spans="4:4" ht="18" customHeight="1">
      <c r="D292" s="823"/>
    </row>
    <row r="293" spans="4:4" ht="18" customHeight="1">
      <c r="D293" s="823"/>
    </row>
    <row r="294" spans="4:4" ht="18" customHeight="1">
      <c r="D294" s="823"/>
    </row>
    <row r="295" spans="4:4" ht="18" customHeight="1">
      <c r="D295" s="823"/>
    </row>
    <row r="296" spans="4:4" ht="18" customHeight="1">
      <c r="D296" s="823"/>
    </row>
    <row r="297" spans="4:4" ht="18" customHeight="1">
      <c r="D297" s="823"/>
    </row>
    <row r="298" spans="4:4" ht="18" customHeight="1">
      <c r="D298" s="823"/>
    </row>
    <row r="299" spans="4:4" ht="18" customHeight="1">
      <c r="D299" s="823"/>
    </row>
    <row r="300" spans="4:4" ht="18" customHeight="1">
      <c r="D300" s="823"/>
    </row>
    <row r="301" spans="4:4" ht="18" customHeight="1">
      <c r="D301" s="823"/>
    </row>
    <row r="302" spans="4:4" ht="18" customHeight="1">
      <c r="D302" s="823"/>
    </row>
    <row r="303" spans="4:4" ht="18" customHeight="1">
      <c r="D303" s="823"/>
    </row>
    <row r="304" spans="4:4" ht="18" customHeight="1">
      <c r="D304" s="823"/>
    </row>
    <row r="305" spans="4:4" ht="18" customHeight="1">
      <c r="D305" s="823"/>
    </row>
    <row r="306" spans="4:4" ht="18" customHeight="1">
      <c r="D306" s="823"/>
    </row>
    <row r="307" spans="4:4" ht="18" customHeight="1">
      <c r="D307" s="823"/>
    </row>
    <row r="308" spans="4:4" ht="18" customHeight="1">
      <c r="D308" s="823"/>
    </row>
    <row r="309" spans="4:4" ht="18" customHeight="1">
      <c r="D309" s="823"/>
    </row>
    <row r="310" spans="4:4" ht="18" customHeight="1">
      <c r="D310" s="823"/>
    </row>
    <row r="311" spans="4:4" ht="18" customHeight="1">
      <c r="D311" s="823"/>
    </row>
    <row r="312" spans="4:4" ht="18" customHeight="1">
      <c r="D312" s="823"/>
    </row>
    <row r="313" spans="4:4" ht="18" customHeight="1">
      <c r="D313" s="823"/>
    </row>
    <row r="314" spans="4:4" ht="18" customHeight="1">
      <c r="D314" s="823"/>
    </row>
    <row r="315" spans="4:4" ht="18" customHeight="1">
      <c r="D315" s="823"/>
    </row>
    <row r="316" spans="4:4" ht="18" customHeight="1">
      <c r="D316" s="823"/>
    </row>
    <row r="317" spans="4:4" ht="18" customHeight="1">
      <c r="D317" s="823"/>
    </row>
    <row r="318" spans="4:4" ht="18" customHeight="1">
      <c r="D318" s="823"/>
    </row>
    <row r="319" spans="4:4" ht="18" customHeight="1">
      <c r="D319" s="823"/>
    </row>
    <row r="320" spans="4:4" ht="18" customHeight="1">
      <c r="D320" s="823"/>
    </row>
    <row r="321" spans="4:4" ht="18" customHeight="1">
      <c r="D321" s="823"/>
    </row>
    <row r="322" spans="4:4" ht="18" customHeight="1">
      <c r="D322" s="823"/>
    </row>
    <row r="323" spans="4:4" ht="18" customHeight="1">
      <c r="D323" s="823"/>
    </row>
    <row r="324" spans="4:4" ht="18" customHeight="1">
      <c r="D324" s="823"/>
    </row>
    <row r="325" spans="4:4" ht="18" customHeight="1">
      <c r="D325" s="823"/>
    </row>
    <row r="326" spans="4:4" ht="18" customHeight="1">
      <c r="D326" s="823"/>
    </row>
    <row r="327" spans="4:4" ht="18" customHeight="1">
      <c r="D327" s="823"/>
    </row>
    <row r="328" spans="4:4" ht="18" customHeight="1">
      <c r="D328" s="823"/>
    </row>
    <row r="329" spans="4:4" ht="18" customHeight="1">
      <c r="D329" s="823"/>
    </row>
    <row r="330" spans="4:4" ht="18" customHeight="1">
      <c r="D330" s="823"/>
    </row>
    <row r="331" spans="4:4" ht="18" customHeight="1">
      <c r="D331" s="823"/>
    </row>
    <row r="332" spans="4:4" ht="18" customHeight="1">
      <c r="D332" s="823"/>
    </row>
    <row r="333" spans="4:4" ht="18" customHeight="1">
      <c r="D333" s="823"/>
    </row>
    <row r="334" spans="4:4" ht="18" customHeight="1">
      <c r="D334" s="823"/>
    </row>
    <row r="335" spans="4:4" ht="18" customHeight="1">
      <c r="D335" s="823"/>
    </row>
    <row r="336" spans="4:4" ht="18" customHeight="1">
      <c r="D336" s="823"/>
    </row>
  </sheetData>
  <mergeCells count="1">
    <mergeCell ref="A1:E1"/>
  </mergeCells>
  <printOptions horizontalCentered="1" verticalCentered="1"/>
  <pageMargins left="0.15748031496062992" right="0.55118110236220474" top="0.78740157480314965" bottom="0.39370078740157483" header="0.51181102362204722" footer="0.31496062992125984"/>
  <pageSetup paperSize="9" scale="85" orientation="portrait" r:id="rId1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D1D42-BE15-4B68-B948-E97162E1B5F6}">
  <sheetPr>
    <tabColor rgb="FF91DB91"/>
  </sheetPr>
  <dimension ref="A1:F80"/>
  <sheetViews>
    <sheetView rightToLeft="1" view="pageBreakPreview" topLeftCell="A31" zoomScaleNormal="100" zoomScaleSheetLayoutView="100" workbookViewId="0">
      <selection sqref="A1:XFD1048576"/>
    </sheetView>
  </sheetViews>
  <sheetFormatPr defaultRowHeight="12.75"/>
  <cols>
    <col min="1" max="1" width="17.5703125" style="349" customWidth="1"/>
    <col min="2" max="2" width="31.7109375" style="349" customWidth="1"/>
    <col min="3" max="3" width="18" style="349" customWidth="1"/>
    <col min="4" max="4" width="17.42578125" style="349" customWidth="1"/>
    <col min="5" max="5" width="19.28515625" style="349" customWidth="1"/>
    <col min="6" max="6" width="18.140625" style="349" customWidth="1"/>
    <col min="7" max="16384" width="9.140625" style="349"/>
  </cols>
  <sheetData>
    <row r="1" spans="1:6" ht="25.5" customHeight="1" thickBot="1">
      <c r="A1" s="1167" t="s">
        <v>1104</v>
      </c>
      <c r="B1" s="1167"/>
      <c r="C1" s="1167"/>
      <c r="D1" s="1167"/>
      <c r="E1" s="1167"/>
      <c r="F1" s="1167"/>
    </row>
    <row r="2" spans="1:6" ht="31.5" customHeight="1">
      <c r="A2" s="541" t="s">
        <v>482</v>
      </c>
      <c r="B2" s="542" t="s">
        <v>1017</v>
      </c>
      <c r="C2" s="542" t="s">
        <v>1100</v>
      </c>
      <c r="D2" s="684" t="s">
        <v>1101</v>
      </c>
      <c r="E2" s="684" t="s">
        <v>1102</v>
      </c>
      <c r="F2" s="684" t="s">
        <v>1103</v>
      </c>
    </row>
    <row r="3" spans="1:6" ht="22.5" customHeight="1" thickBot="1">
      <c r="A3" s="380" t="s">
        <v>487</v>
      </c>
      <c r="B3" s="380">
        <v>1401</v>
      </c>
      <c r="C3" s="692">
        <v>853438</v>
      </c>
      <c r="D3" s="692">
        <v>768525</v>
      </c>
      <c r="E3" s="692">
        <v>51681</v>
      </c>
      <c r="F3" s="692">
        <v>33232</v>
      </c>
    </row>
    <row r="4" spans="1:6" ht="21" customHeight="1" thickBot="1">
      <c r="A4" s="1159" t="s">
        <v>999</v>
      </c>
      <c r="B4" s="693" t="s">
        <v>488</v>
      </c>
      <c r="C4" s="694">
        <f>D4+E4+F4</f>
        <v>9666</v>
      </c>
      <c r="D4" s="695">
        <v>9335</v>
      </c>
      <c r="E4" s="696">
        <v>194</v>
      </c>
      <c r="F4" s="697">
        <v>137</v>
      </c>
    </row>
    <row r="5" spans="1:6" ht="21" customHeight="1" thickBot="1">
      <c r="A5" s="1163"/>
      <c r="B5" s="698" t="s">
        <v>489</v>
      </c>
      <c r="C5" s="699">
        <f t="shared" ref="C5:C68" si="0">D5+E5+F5</f>
        <v>22622</v>
      </c>
      <c r="D5" s="700">
        <v>21352</v>
      </c>
      <c r="E5" s="696">
        <v>897</v>
      </c>
      <c r="F5" s="701">
        <v>373</v>
      </c>
    </row>
    <row r="6" spans="1:6" ht="21.2" customHeight="1" thickBot="1">
      <c r="A6" s="1175" t="s">
        <v>260</v>
      </c>
      <c r="B6" s="702" t="s">
        <v>505</v>
      </c>
      <c r="C6" s="699">
        <f t="shared" si="0"/>
        <v>24404</v>
      </c>
      <c r="D6" s="700">
        <v>20424</v>
      </c>
      <c r="E6" s="696">
        <v>2804</v>
      </c>
      <c r="F6" s="703">
        <v>1176</v>
      </c>
    </row>
    <row r="7" spans="1:6" ht="21.2" customHeight="1" thickBot="1">
      <c r="A7" s="1174"/>
      <c r="B7" s="704" t="s">
        <v>515</v>
      </c>
      <c r="C7" s="699">
        <f t="shared" si="0"/>
        <v>1040</v>
      </c>
      <c r="D7" s="700">
        <v>874</v>
      </c>
      <c r="E7" s="696">
        <v>55</v>
      </c>
      <c r="F7" s="703">
        <v>111</v>
      </c>
    </row>
    <row r="8" spans="1:6" ht="21.2" customHeight="1" thickBot="1">
      <c r="A8" s="1165" t="s">
        <v>13</v>
      </c>
      <c r="B8" s="705" t="s">
        <v>516</v>
      </c>
      <c r="C8" s="699">
        <f t="shared" si="0"/>
        <v>5322</v>
      </c>
      <c r="D8" s="700">
        <v>4642</v>
      </c>
      <c r="E8" s="696">
        <v>441</v>
      </c>
      <c r="F8" s="703">
        <v>239</v>
      </c>
    </row>
    <row r="9" spans="1:6" ht="21.2" customHeight="1" thickBot="1">
      <c r="A9" s="1157"/>
      <c r="B9" s="698" t="s">
        <v>517</v>
      </c>
      <c r="C9" s="699">
        <f t="shared" si="0"/>
        <v>14720</v>
      </c>
      <c r="D9" s="700">
        <v>13687</v>
      </c>
      <c r="E9" s="706">
        <v>785</v>
      </c>
      <c r="F9" s="707">
        <v>248</v>
      </c>
    </row>
    <row r="10" spans="1:6" ht="21.2" customHeight="1" thickBot="1">
      <c r="A10" s="1166" t="s">
        <v>0</v>
      </c>
      <c r="B10" s="704" t="s">
        <v>522</v>
      </c>
      <c r="C10" s="699">
        <f t="shared" si="0"/>
        <v>15692</v>
      </c>
      <c r="D10" s="700">
        <v>14010</v>
      </c>
      <c r="E10" s="696">
        <v>876</v>
      </c>
      <c r="F10" s="708">
        <v>806</v>
      </c>
    </row>
    <row r="11" spans="1:6" ht="21.2" customHeight="1" thickBot="1">
      <c r="A11" s="1165"/>
      <c r="B11" s="705" t="s">
        <v>523</v>
      </c>
      <c r="C11" s="699">
        <f t="shared" si="0"/>
        <v>36667</v>
      </c>
      <c r="D11" s="700">
        <v>35782</v>
      </c>
      <c r="E11" s="706">
        <v>439</v>
      </c>
      <c r="F11" s="709">
        <v>446</v>
      </c>
    </row>
    <row r="12" spans="1:6" ht="21.2" customHeight="1" thickBot="1">
      <c r="A12" s="1170"/>
      <c r="B12" s="710" t="s">
        <v>524</v>
      </c>
      <c r="C12" s="699">
        <f t="shared" si="0"/>
        <v>25768</v>
      </c>
      <c r="D12" s="700">
        <v>24221</v>
      </c>
      <c r="E12" s="696">
        <v>537</v>
      </c>
      <c r="F12" s="703">
        <v>1010</v>
      </c>
    </row>
    <row r="13" spans="1:6" ht="21.2" customHeight="1" thickBot="1">
      <c r="A13" s="1165" t="s">
        <v>33</v>
      </c>
      <c r="B13" s="711" t="s">
        <v>553</v>
      </c>
      <c r="C13" s="699">
        <f t="shared" si="0"/>
        <v>4159</v>
      </c>
      <c r="D13" s="700">
        <v>3612</v>
      </c>
      <c r="E13" s="696">
        <v>0</v>
      </c>
      <c r="F13" s="703">
        <v>547</v>
      </c>
    </row>
    <row r="14" spans="1:6" ht="21.2" customHeight="1" thickBot="1">
      <c r="A14" s="1157"/>
      <c r="B14" s="712" t="s">
        <v>559</v>
      </c>
      <c r="C14" s="699">
        <f t="shared" si="0"/>
        <v>1570</v>
      </c>
      <c r="D14" s="700">
        <v>1515</v>
      </c>
      <c r="E14" s="696">
        <v>0</v>
      </c>
      <c r="F14" s="703">
        <v>55</v>
      </c>
    </row>
    <row r="15" spans="1:6" ht="21.2" customHeight="1" thickBot="1">
      <c r="A15" s="1164" t="s">
        <v>122</v>
      </c>
      <c r="B15" s="712" t="s">
        <v>560</v>
      </c>
      <c r="C15" s="699">
        <f t="shared" si="0"/>
        <v>1450</v>
      </c>
      <c r="D15" s="700">
        <v>1450</v>
      </c>
      <c r="E15" s="696">
        <v>0</v>
      </c>
      <c r="F15" s="703">
        <v>0</v>
      </c>
    </row>
    <row r="16" spans="1:6" ht="21.2" customHeight="1" thickBot="1">
      <c r="A16" s="1174"/>
      <c r="B16" s="713" t="s">
        <v>561</v>
      </c>
      <c r="C16" s="699">
        <f t="shared" si="0"/>
        <v>688</v>
      </c>
      <c r="D16" s="700">
        <v>636</v>
      </c>
      <c r="E16" s="696">
        <v>0</v>
      </c>
      <c r="F16" s="703">
        <v>52</v>
      </c>
    </row>
    <row r="17" spans="1:6" ht="21.2" customHeight="1" thickBot="1">
      <c r="A17" s="1165" t="s">
        <v>16</v>
      </c>
      <c r="B17" s="705" t="s">
        <v>564</v>
      </c>
      <c r="C17" s="699">
        <f t="shared" si="0"/>
        <v>3622</v>
      </c>
      <c r="D17" s="700">
        <v>2822</v>
      </c>
      <c r="E17" s="696">
        <v>391</v>
      </c>
      <c r="F17" s="703">
        <v>409</v>
      </c>
    </row>
    <row r="18" spans="1:6" ht="21.2" customHeight="1" thickBot="1">
      <c r="A18" s="1157"/>
      <c r="B18" s="714" t="s">
        <v>565</v>
      </c>
      <c r="C18" s="699">
        <f t="shared" si="0"/>
        <v>23143</v>
      </c>
      <c r="D18" s="700">
        <v>19804</v>
      </c>
      <c r="E18" s="696">
        <v>2543</v>
      </c>
      <c r="F18" s="703">
        <v>796</v>
      </c>
    </row>
    <row r="19" spans="1:6" ht="21.2" customHeight="1" thickBot="1">
      <c r="A19" s="1163"/>
      <c r="B19" s="698" t="s">
        <v>566</v>
      </c>
      <c r="C19" s="699">
        <f t="shared" si="0"/>
        <v>4942</v>
      </c>
      <c r="D19" s="700">
        <v>4186</v>
      </c>
      <c r="E19" s="696">
        <v>582</v>
      </c>
      <c r="F19" s="703">
        <v>174</v>
      </c>
    </row>
    <row r="20" spans="1:6" ht="21.2" customHeight="1" thickBot="1">
      <c r="A20" s="1175" t="s">
        <v>1000</v>
      </c>
      <c r="B20" s="715" t="s">
        <v>575</v>
      </c>
      <c r="C20" s="699">
        <f t="shared" si="0"/>
        <v>3632</v>
      </c>
      <c r="D20" s="700">
        <v>3483</v>
      </c>
      <c r="E20" s="696">
        <v>0</v>
      </c>
      <c r="F20" s="703">
        <v>149</v>
      </c>
    </row>
    <row r="21" spans="1:6" ht="21.2" customHeight="1" thickBot="1">
      <c r="A21" s="1164"/>
      <c r="B21" s="714" t="s">
        <v>577</v>
      </c>
      <c r="C21" s="699">
        <f t="shared" si="0"/>
        <v>10808</v>
      </c>
      <c r="D21" s="700">
        <v>10169</v>
      </c>
      <c r="E21" s="696">
        <v>198</v>
      </c>
      <c r="F21" s="703">
        <v>441</v>
      </c>
    </row>
    <row r="22" spans="1:6" ht="21.2" customHeight="1" thickBot="1">
      <c r="A22" s="1164"/>
      <c r="B22" s="714" t="s">
        <v>576</v>
      </c>
      <c r="C22" s="699">
        <f t="shared" si="0"/>
        <v>12338</v>
      </c>
      <c r="D22" s="700">
        <v>11120</v>
      </c>
      <c r="E22" s="696">
        <v>364</v>
      </c>
      <c r="F22" s="703">
        <v>854</v>
      </c>
    </row>
    <row r="23" spans="1:6" ht="21.2" customHeight="1" thickBot="1">
      <c r="A23" s="1164"/>
      <c r="B23" s="714" t="s">
        <v>578</v>
      </c>
      <c r="C23" s="699">
        <f t="shared" si="0"/>
        <v>2203</v>
      </c>
      <c r="D23" s="700">
        <v>2150</v>
      </c>
      <c r="E23" s="696">
        <v>14</v>
      </c>
      <c r="F23" s="703">
        <v>39</v>
      </c>
    </row>
    <row r="24" spans="1:6" ht="21.2" customHeight="1" thickBot="1">
      <c r="A24" s="1164"/>
      <c r="B24" s="714" t="s">
        <v>579</v>
      </c>
      <c r="C24" s="699">
        <f t="shared" si="0"/>
        <v>9803</v>
      </c>
      <c r="D24" s="700">
        <v>8518</v>
      </c>
      <c r="E24" s="696">
        <v>323</v>
      </c>
      <c r="F24" s="703">
        <v>962</v>
      </c>
    </row>
    <row r="25" spans="1:6" ht="21.2" customHeight="1" thickBot="1">
      <c r="A25" s="1164"/>
      <c r="B25" s="698" t="s">
        <v>580</v>
      </c>
      <c r="C25" s="699">
        <f t="shared" si="0"/>
        <v>10832</v>
      </c>
      <c r="D25" s="700">
        <v>9850</v>
      </c>
      <c r="E25" s="696">
        <v>85</v>
      </c>
      <c r="F25" s="703">
        <v>897</v>
      </c>
    </row>
    <row r="26" spans="1:6" ht="21.2" customHeight="1" thickBot="1">
      <c r="A26" s="1164"/>
      <c r="B26" s="716" t="s">
        <v>581</v>
      </c>
      <c r="C26" s="699">
        <f t="shared" si="0"/>
        <v>21541</v>
      </c>
      <c r="D26" s="700">
        <v>19496</v>
      </c>
      <c r="E26" s="696">
        <v>1258</v>
      </c>
      <c r="F26" s="703">
        <v>787</v>
      </c>
    </row>
    <row r="27" spans="1:6" ht="21.2" customHeight="1" thickBot="1">
      <c r="A27" s="1164"/>
      <c r="B27" s="714" t="s">
        <v>582</v>
      </c>
      <c r="C27" s="699">
        <f t="shared" si="0"/>
        <v>11559</v>
      </c>
      <c r="D27" s="700">
        <v>11073</v>
      </c>
      <c r="E27" s="696">
        <v>312</v>
      </c>
      <c r="F27" s="703">
        <v>174</v>
      </c>
    </row>
    <row r="28" spans="1:6" ht="21.2" customHeight="1" thickBot="1">
      <c r="A28" s="1164"/>
      <c r="B28" s="714" t="s">
        <v>583</v>
      </c>
      <c r="C28" s="699">
        <f t="shared" si="0"/>
        <v>10057</v>
      </c>
      <c r="D28" s="700">
        <v>9649</v>
      </c>
      <c r="E28" s="696">
        <v>0</v>
      </c>
      <c r="F28" s="703">
        <v>408</v>
      </c>
    </row>
    <row r="29" spans="1:6" ht="21.2" customHeight="1" thickBot="1">
      <c r="A29" s="1164"/>
      <c r="B29" s="698" t="s">
        <v>584</v>
      </c>
      <c r="C29" s="699">
        <f t="shared" si="0"/>
        <v>13268</v>
      </c>
      <c r="D29" s="700">
        <v>11202</v>
      </c>
      <c r="E29" s="696">
        <v>881</v>
      </c>
      <c r="F29" s="703">
        <v>1185</v>
      </c>
    </row>
    <row r="30" spans="1:6" ht="21.2" customHeight="1" thickBot="1">
      <c r="A30" s="1164"/>
      <c r="B30" s="717" t="s">
        <v>611</v>
      </c>
      <c r="C30" s="699">
        <f t="shared" si="0"/>
        <v>1266</v>
      </c>
      <c r="D30" s="700">
        <v>1185</v>
      </c>
      <c r="E30" s="696">
        <v>0</v>
      </c>
      <c r="F30" s="703">
        <v>81</v>
      </c>
    </row>
    <row r="31" spans="1:6" ht="21.2" customHeight="1" thickBot="1">
      <c r="A31" s="1174"/>
      <c r="B31" s="717" t="s">
        <v>612</v>
      </c>
      <c r="C31" s="699">
        <f t="shared" si="0"/>
        <v>1576</v>
      </c>
      <c r="D31" s="700">
        <v>1535</v>
      </c>
      <c r="E31" s="696">
        <v>0</v>
      </c>
      <c r="F31" s="703">
        <v>41</v>
      </c>
    </row>
    <row r="32" spans="1:6" ht="21.2" customHeight="1" thickBot="1">
      <c r="A32" s="718" t="s">
        <v>470</v>
      </c>
      <c r="B32" s="711" t="s">
        <v>613</v>
      </c>
      <c r="C32" s="699">
        <f t="shared" si="0"/>
        <v>13989</v>
      </c>
      <c r="D32" s="700">
        <v>12741</v>
      </c>
      <c r="E32" s="696">
        <v>1060</v>
      </c>
      <c r="F32" s="703">
        <v>188</v>
      </c>
    </row>
    <row r="33" spans="1:6" ht="21.2" customHeight="1" thickBot="1">
      <c r="A33" s="719" t="s">
        <v>31</v>
      </c>
      <c r="B33" s="713" t="s">
        <v>619</v>
      </c>
      <c r="C33" s="699">
        <f t="shared" si="0"/>
        <v>5295</v>
      </c>
      <c r="D33" s="700">
        <v>4361</v>
      </c>
      <c r="E33" s="696">
        <v>772</v>
      </c>
      <c r="F33" s="703">
        <v>162</v>
      </c>
    </row>
    <row r="34" spans="1:6" ht="21.2" customHeight="1" thickBot="1">
      <c r="A34" s="1165" t="s">
        <v>30</v>
      </c>
      <c r="B34" s="705" t="s">
        <v>624</v>
      </c>
      <c r="C34" s="699">
        <f t="shared" si="0"/>
        <v>16727</v>
      </c>
      <c r="D34" s="700">
        <v>15976</v>
      </c>
      <c r="E34" s="696">
        <v>268</v>
      </c>
      <c r="F34" s="703">
        <v>483</v>
      </c>
    </row>
    <row r="35" spans="1:6" ht="21.2" customHeight="1" thickBot="1">
      <c r="A35" s="1157"/>
      <c r="B35" s="714" t="s">
        <v>625</v>
      </c>
      <c r="C35" s="699">
        <f t="shared" si="0"/>
        <v>13072</v>
      </c>
      <c r="D35" s="700">
        <v>11062</v>
      </c>
      <c r="E35" s="696">
        <v>1500</v>
      </c>
      <c r="F35" s="703">
        <v>510</v>
      </c>
    </row>
    <row r="36" spans="1:6" ht="21.2" customHeight="1" thickBot="1">
      <c r="A36" s="1163"/>
      <c r="B36" s="698" t="s">
        <v>626</v>
      </c>
      <c r="C36" s="699">
        <f t="shared" si="0"/>
        <v>16157</v>
      </c>
      <c r="D36" s="700">
        <v>15172</v>
      </c>
      <c r="E36" s="696">
        <v>394</v>
      </c>
      <c r="F36" s="703">
        <v>591</v>
      </c>
    </row>
    <row r="37" spans="1:6" ht="21.2" customHeight="1" thickBot="1">
      <c r="A37" s="719" t="s">
        <v>29</v>
      </c>
      <c r="B37" s="717" t="s">
        <v>645</v>
      </c>
      <c r="C37" s="699">
        <f t="shared" si="0"/>
        <v>11413</v>
      </c>
      <c r="D37" s="700">
        <v>10088</v>
      </c>
      <c r="E37" s="696">
        <v>1049</v>
      </c>
      <c r="F37" s="703">
        <v>276</v>
      </c>
    </row>
    <row r="38" spans="1:6" ht="21.2" customHeight="1" thickBot="1">
      <c r="A38" s="1165" t="s">
        <v>2</v>
      </c>
      <c r="B38" s="705" t="s">
        <v>649</v>
      </c>
      <c r="C38" s="699">
        <f t="shared" si="0"/>
        <v>8279</v>
      </c>
      <c r="D38" s="700">
        <v>8091</v>
      </c>
      <c r="E38" s="696">
        <v>32</v>
      </c>
      <c r="F38" s="703">
        <v>156</v>
      </c>
    </row>
    <row r="39" spans="1:6" ht="21.2" customHeight="1" thickBot="1">
      <c r="A39" s="1157"/>
      <c r="B39" s="714" t="s">
        <v>1105</v>
      </c>
      <c r="C39" s="699">
        <f t="shared" si="0"/>
        <v>6283</v>
      </c>
      <c r="D39" s="700">
        <v>6093</v>
      </c>
      <c r="E39" s="696">
        <v>0</v>
      </c>
      <c r="F39" s="703">
        <v>190</v>
      </c>
    </row>
    <row r="40" spans="1:6" ht="21.2" customHeight="1" thickBot="1">
      <c r="A40" s="1157"/>
      <c r="B40" s="714" t="s">
        <v>1106</v>
      </c>
      <c r="C40" s="699">
        <f t="shared" si="0"/>
        <v>537</v>
      </c>
      <c r="D40" s="700">
        <v>537</v>
      </c>
      <c r="E40" s="696">
        <v>0</v>
      </c>
      <c r="F40" s="703">
        <v>0</v>
      </c>
    </row>
    <row r="41" spans="1:6" ht="21.2" customHeight="1" thickBot="1">
      <c r="A41" s="1157"/>
      <c r="B41" s="714" t="s">
        <v>652</v>
      </c>
      <c r="C41" s="699">
        <f t="shared" si="0"/>
        <v>3288</v>
      </c>
      <c r="D41" s="700">
        <v>3221</v>
      </c>
      <c r="E41" s="696">
        <v>30</v>
      </c>
      <c r="F41" s="703">
        <v>37</v>
      </c>
    </row>
    <row r="42" spans="1:6" ht="21.2" customHeight="1" thickBot="1">
      <c r="A42" s="1157"/>
      <c r="B42" s="714" t="s">
        <v>653</v>
      </c>
      <c r="C42" s="699">
        <f t="shared" si="0"/>
        <v>14887</v>
      </c>
      <c r="D42" s="700">
        <v>14583</v>
      </c>
      <c r="E42" s="696">
        <v>114</v>
      </c>
      <c r="F42" s="703">
        <v>190</v>
      </c>
    </row>
    <row r="43" spans="1:6" ht="21.2" customHeight="1" thickBot="1">
      <c r="A43" s="1157"/>
      <c r="B43" s="714" t="s">
        <v>654</v>
      </c>
      <c r="C43" s="699">
        <f t="shared" si="0"/>
        <v>8566</v>
      </c>
      <c r="D43" s="700">
        <v>7840</v>
      </c>
      <c r="E43" s="696">
        <v>521</v>
      </c>
      <c r="F43" s="703">
        <v>205</v>
      </c>
    </row>
    <row r="44" spans="1:6" ht="17.25" customHeight="1" thickBot="1">
      <c r="A44" s="1163"/>
      <c r="B44" s="698" t="s">
        <v>655</v>
      </c>
      <c r="C44" s="699">
        <f t="shared" si="0"/>
        <v>896</v>
      </c>
      <c r="D44" s="700">
        <v>896</v>
      </c>
      <c r="E44" s="696">
        <v>0</v>
      </c>
      <c r="F44" s="703">
        <v>0</v>
      </c>
    </row>
    <row r="45" spans="1:6" ht="21.2" customHeight="1" thickBot="1">
      <c r="A45" s="1169" t="s">
        <v>3</v>
      </c>
      <c r="B45" s="715" t="s">
        <v>680</v>
      </c>
      <c r="C45" s="699">
        <f t="shared" si="0"/>
        <v>13031</v>
      </c>
      <c r="D45" s="700">
        <v>11504</v>
      </c>
      <c r="E45" s="696">
        <v>1190</v>
      </c>
      <c r="F45" s="703">
        <v>337</v>
      </c>
    </row>
    <row r="46" spans="1:6" ht="21" customHeight="1" thickBot="1">
      <c r="A46" s="1170"/>
      <c r="B46" s="710" t="s">
        <v>681</v>
      </c>
      <c r="C46" s="699">
        <f t="shared" si="0"/>
        <v>5311</v>
      </c>
      <c r="D46" s="700">
        <v>5067</v>
      </c>
      <c r="E46" s="696">
        <v>192</v>
      </c>
      <c r="F46" s="703">
        <v>52</v>
      </c>
    </row>
    <row r="47" spans="1:6" ht="21" customHeight="1" thickBot="1">
      <c r="A47" s="719" t="s">
        <v>4</v>
      </c>
      <c r="B47" s="710" t="s">
        <v>687</v>
      </c>
      <c r="C47" s="699">
        <f t="shared" si="0"/>
        <v>10304</v>
      </c>
      <c r="D47" s="720">
        <v>8664</v>
      </c>
      <c r="E47" s="721">
        <v>877</v>
      </c>
      <c r="F47" s="722">
        <v>763</v>
      </c>
    </row>
    <row r="48" spans="1:6" ht="21.2" customHeight="1" thickBot="1">
      <c r="A48" s="1171" t="s">
        <v>888</v>
      </c>
      <c r="B48" s="705" t="s">
        <v>696</v>
      </c>
      <c r="C48" s="699">
        <f t="shared" si="0"/>
        <v>19973</v>
      </c>
      <c r="D48" s="700">
        <v>15924</v>
      </c>
      <c r="E48" s="706">
        <v>2066</v>
      </c>
      <c r="F48" s="703">
        <v>1983</v>
      </c>
    </row>
    <row r="49" spans="1:6" ht="21.2" customHeight="1" thickBot="1">
      <c r="A49" s="1172"/>
      <c r="B49" s="698" t="s">
        <v>697</v>
      </c>
      <c r="C49" s="699">
        <f t="shared" si="0"/>
        <v>3006</v>
      </c>
      <c r="D49" s="700">
        <v>2409</v>
      </c>
      <c r="E49" s="696">
        <v>440</v>
      </c>
      <c r="F49" s="703">
        <v>157</v>
      </c>
    </row>
    <row r="50" spans="1:6" ht="21.2" customHeight="1" thickBot="1">
      <c r="A50" s="719" t="s">
        <v>20</v>
      </c>
      <c r="B50" s="717" t="s">
        <v>704</v>
      </c>
      <c r="C50" s="699">
        <f t="shared" si="0"/>
        <v>21607</v>
      </c>
      <c r="D50" s="700">
        <v>20932</v>
      </c>
      <c r="E50" s="696">
        <v>202</v>
      </c>
      <c r="F50" s="703">
        <v>473</v>
      </c>
    </row>
    <row r="51" spans="1:6" ht="21.2" customHeight="1" thickBot="1">
      <c r="A51" s="1165" t="s">
        <v>1001</v>
      </c>
      <c r="B51" s="705" t="s">
        <v>727</v>
      </c>
      <c r="C51" s="699">
        <f t="shared" si="0"/>
        <v>9698</v>
      </c>
      <c r="D51" s="700">
        <v>7262</v>
      </c>
      <c r="E51" s="696">
        <v>1707</v>
      </c>
      <c r="F51" s="703">
        <v>729</v>
      </c>
    </row>
    <row r="52" spans="1:6" ht="21.2" customHeight="1" thickBot="1">
      <c r="A52" s="1163"/>
      <c r="B52" s="698" t="s">
        <v>728</v>
      </c>
      <c r="C52" s="699">
        <f t="shared" si="0"/>
        <v>19432</v>
      </c>
      <c r="D52" s="700">
        <v>17633</v>
      </c>
      <c r="E52" s="696">
        <v>1206</v>
      </c>
      <c r="F52" s="703">
        <v>593</v>
      </c>
    </row>
    <row r="53" spans="1:6" ht="21.2" customHeight="1" thickBot="1">
      <c r="A53" s="719" t="s">
        <v>22</v>
      </c>
      <c r="B53" s="717" t="s">
        <v>737</v>
      </c>
      <c r="C53" s="699">
        <f t="shared" si="0"/>
        <v>11207</v>
      </c>
      <c r="D53" s="700">
        <v>9850</v>
      </c>
      <c r="E53" s="696">
        <v>276</v>
      </c>
      <c r="F53" s="703">
        <v>1081</v>
      </c>
    </row>
    <row r="54" spans="1:6" ht="21.2" customHeight="1" thickBot="1">
      <c r="A54" s="719" t="s">
        <v>472</v>
      </c>
      <c r="B54" s="717" t="s">
        <v>742</v>
      </c>
      <c r="C54" s="699">
        <f t="shared" si="0"/>
        <v>5918</v>
      </c>
      <c r="D54" s="700">
        <v>4894</v>
      </c>
      <c r="E54" s="696">
        <v>469</v>
      </c>
      <c r="F54" s="703">
        <v>555</v>
      </c>
    </row>
    <row r="55" spans="1:6" ht="21.2" customHeight="1" thickBot="1">
      <c r="A55" s="1165" t="s">
        <v>1002</v>
      </c>
      <c r="B55" s="705" t="s">
        <v>746</v>
      </c>
      <c r="C55" s="699">
        <f t="shared" si="0"/>
        <v>6476</v>
      </c>
      <c r="D55" s="700">
        <v>5150</v>
      </c>
      <c r="E55" s="696">
        <v>1173</v>
      </c>
      <c r="F55" s="703">
        <v>153</v>
      </c>
    </row>
    <row r="56" spans="1:6" ht="21.2" customHeight="1" thickBot="1">
      <c r="A56" s="1163"/>
      <c r="B56" s="698" t="s">
        <v>747</v>
      </c>
      <c r="C56" s="699">
        <f t="shared" si="0"/>
        <v>15501</v>
      </c>
      <c r="D56" s="700">
        <v>13953</v>
      </c>
      <c r="E56" s="696">
        <v>1407</v>
      </c>
      <c r="F56" s="703">
        <v>141</v>
      </c>
    </row>
    <row r="57" spans="1:6" ht="21.2" customHeight="1" thickBot="1">
      <c r="A57" s="1169" t="s">
        <v>1003</v>
      </c>
      <c r="B57" s="715" t="s">
        <v>755</v>
      </c>
      <c r="C57" s="699">
        <f t="shared" si="0"/>
        <v>23771</v>
      </c>
      <c r="D57" s="700">
        <v>22768</v>
      </c>
      <c r="E57" s="696">
        <v>419</v>
      </c>
      <c r="F57" s="703">
        <v>584</v>
      </c>
    </row>
    <row r="58" spans="1:6" ht="21.2" customHeight="1" thickBot="1">
      <c r="A58" s="1157"/>
      <c r="B58" s="714" t="s">
        <v>756</v>
      </c>
      <c r="C58" s="699">
        <f t="shared" si="0"/>
        <v>15475</v>
      </c>
      <c r="D58" s="700">
        <v>13744</v>
      </c>
      <c r="E58" s="696">
        <v>1338</v>
      </c>
      <c r="F58" s="703">
        <v>393</v>
      </c>
    </row>
    <row r="59" spans="1:6" ht="21.2" customHeight="1" thickBot="1">
      <c r="A59" s="1170"/>
      <c r="B59" s="710" t="s">
        <v>757</v>
      </c>
      <c r="C59" s="699">
        <f t="shared" si="0"/>
        <v>12875</v>
      </c>
      <c r="D59" s="700">
        <v>11127</v>
      </c>
      <c r="E59" s="696">
        <v>1015</v>
      </c>
      <c r="F59" s="703">
        <v>733</v>
      </c>
    </row>
    <row r="60" spans="1:6" ht="21.2" customHeight="1" thickBot="1">
      <c r="A60" s="1165" t="s">
        <v>1004</v>
      </c>
      <c r="B60" s="705" t="s">
        <v>772</v>
      </c>
      <c r="C60" s="699">
        <f t="shared" si="0"/>
        <v>10331</v>
      </c>
      <c r="D60" s="700">
        <v>8926</v>
      </c>
      <c r="E60" s="696">
        <v>1064</v>
      </c>
      <c r="F60" s="703">
        <v>341</v>
      </c>
    </row>
    <row r="61" spans="1:6" ht="21.2" customHeight="1" thickBot="1">
      <c r="A61" s="1163"/>
      <c r="B61" s="723" t="s">
        <v>773</v>
      </c>
      <c r="C61" s="699">
        <f t="shared" si="0"/>
        <v>11305</v>
      </c>
      <c r="D61" s="700">
        <v>10370</v>
      </c>
      <c r="E61" s="696">
        <v>632</v>
      </c>
      <c r="F61" s="703">
        <v>303</v>
      </c>
    </row>
    <row r="62" spans="1:6" ht="21.2" customHeight="1" thickBot="1">
      <c r="A62" s="719" t="s">
        <v>889</v>
      </c>
      <c r="B62" s="713" t="s">
        <v>782</v>
      </c>
      <c r="C62" s="699">
        <f t="shared" si="0"/>
        <v>7061</v>
      </c>
      <c r="D62" s="700">
        <v>6378</v>
      </c>
      <c r="E62" s="696">
        <v>451</v>
      </c>
      <c r="F62" s="703">
        <v>232</v>
      </c>
    </row>
    <row r="63" spans="1:6" ht="21.2" customHeight="1" thickBot="1">
      <c r="A63" s="1165" t="s">
        <v>7</v>
      </c>
      <c r="B63" s="705" t="s">
        <v>786</v>
      </c>
      <c r="C63" s="699">
        <f t="shared" si="0"/>
        <v>9786</v>
      </c>
      <c r="D63" s="700">
        <v>9592</v>
      </c>
      <c r="E63" s="696">
        <v>97</v>
      </c>
      <c r="F63" s="703">
        <v>97</v>
      </c>
    </row>
    <row r="64" spans="1:6" ht="21.2" customHeight="1" thickBot="1">
      <c r="A64" s="1173"/>
      <c r="B64" s="698" t="s">
        <v>787</v>
      </c>
      <c r="C64" s="699">
        <f t="shared" si="0"/>
        <v>15271</v>
      </c>
      <c r="D64" s="700">
        <v>14206</v>
      </c>
      <c r="E64" s="696">
        <v>674</v>
      </c>
      <c r="F64" s="703">
        <v>391</v>
      </c>
    </row>
    <row r="65" spans="1:6" ht="21.2" customHeight="1" thickBot="1">
      <c r="A65" s="719" t="s">
        <v>1005</v>
      </c>
      <c r="B65" s="717" t="s">
        <v>797</v>
      </c>
      <c r="C65" s="699">
        <f t="shared" si="0"/>
        <v>13507</v>
      </c>
      <c r="D65" s="700">
        <v>12237</v>
      </c>
      <c r="E65" s="696">
        <v>1110</v>
      </c>
      <c r="F65" s="703">
        <v>160</v>
      </c>
    </row>
    <row r="66" spans="1:6" ht="21.2" customHeight="1" thickBot="1">
      <c r="A66" s="1165" t="s">
        <v>8</v>
      </c>
      <c r="B66" s="705" t="s">
        <v>812</v>
      </c>
      <c r="C66" s="699">
        <f t="shared" si="0"/>
        <v>13646</v>
      </c>
      <c r="D66" s="700">
        <v>12188</v>
      </c>
      <c r="E66" s="696">
        <v>1224</v>
      </c>
      <c r="F66" s="703">
        <v>234</v>
      </c>
    </row>
    <row r="67" spans="1:6" ht="21.2" customHeight="1" thickBot="1">
      <c r="A67" s="1157"/>
      <c r="B67" s="714" t="s">
        <v>814</v>
      </c>
      <c r="C67" s="699">
        <f t="shared" si="0"/>
        <v>4132</v>
      </c>
      <c r="D67" s="700">
        <v>3480</v>
      </c>
      <c r="E67" s="696">
        <v>348</v>
      </c>
      <c r="F67" s="703">
        <v>304</v>
      </c>
    </row>
    <row r="68" spans="1:6" ht="21.2" customHeight="1" thickBot="1">
      <c r="A68" s="1163"/>
      <c r="B68" s="698" t="s">
        <v>813</v>
      </c>
      <c r="C68" s="699">
        <f t="shared" si="0"/>
        <v>5336</v>
      </c>
      <c r="D68" s="700">
        <v>4545</v>
      </c>
      <c r="E68" s="696">
        <v>592</v>
      </c>
      <c r="F68" s="703">
        <v>199</v>
      </c>
    </row>
    <row r="69" spans="1:6" ht="21.2" customHeight="1" thickBot="1">
      <c r="A69" s="1169" t="s">
        <v>9</v>
      </c>
      <c r="B69" s="715" t="s">
        <v>824</v>
      </c>
      <c r="C69" s="699">
        <f t="shared" ref="C69:C80" si="1">D69+E69+F69</f>
        <v>2961</v>
      </c>
      <c r="D69" s="700">
        <v>2802</v>
      </c>
      <c r="E69" s="696">
        <v>38</v>
      </c>
      <c r="F69" s="703">
        <v>121</v>
      </c>
    </row>
    <row r="70" spans="1:6" ht="21.2" customHeight="1" thickBot="1">
      <c r="A70" s="1157"/>
      <c r="B70" s="714" t="s">
        <v>825</v>
      </c>
      <c r="C70" s="699">
        <f t="shared" si="1"/>
        <v>4433</v>
      </c>
      <c r="D70" s="700">
        <v>4211</v>
      </c>
      <c r="E70" s="696">
        <v>143</v>
      </c>
      <c r="F70" s="703">
        <v>79</v>
      </c>
    </row>
    <row r="71" spans="1:6" ht="21.2" customHeight="1" thickBot="1">
      <c r="A71" s="1157"/>
      <c r="B71" s="714" t="s">
        <v>826</v>
      </c>
      <c r="C71" s="699">
        <f t="shared" si="1"/>
        <v>3740</v>
      </c>
      <c r="D71" s="700">
        <v>3268</v>
      </c>
      <c r="E71" s="696">
        <v>132</v>
      </c>
      <c r="F71" s="703">
        <v>340</v>
      </c>
    </row>
    <row r="72" spans="1:6" ht="21.2" customHeight="1" thickBot="1">
      <c r="A72" s="1157"/>
      <c r="B72" s="714" t="s">
        <v>827</v>
      </c>
      <c r="C72" s="699">
        <f t="shared" si="1"/>
        <v>4294</v>
      </c>
      <c r="D72" s="700">
        <v>2823</v>
      </c>
      <c r="E72" s="696">
        <v>1187</v>
      </c>
      <c r="F72" s="703">
        <v>284</v>
      </c>
    </row>
    <row r="73" spans="1:6" ht="21.2" customHeight="1" thickBot="1">
      <c r="A73" s="1170"/>
      <c r="B73" s="710" t="s">
        <v>828</v>
      </c>
      <c r="C73" s="699">
        <f t="shared" si="1"/>
        <v>20609</v>
      </c>
      <c r="D73" s="700">
        <v>19392</v>
      </c>
      <c r="E73" s="696">
        <v>859</v>
      </c>
      <c r="F73" s="703">
        <v>358</v>
      </c>
    </row>
    <row r="74" spans="1:6" ht="21.2" customHeight="1" thickBot="1">
      <c r="A74" s="1165" t="s">
        <v>224</v>
      </c>
      <c r="B74" s="705" t="s">
        <v>843</v>
      </c>
      <c r="C74" s="699">
        <f t="shared" si="1"/>
        <v>14421</v>
      </c>
      <c r="D74" s="700">
        <v>13459</v>
      </c>
      <c r="E74" s="696">
        <v>479</v>
      </c>
      <c r="F74" s="703">
        <v>483</v>
      </c>
    </row>
    <row r="75" spans="1:6" ht="21.2" customHeight="1" thickBot="1">
      <c r="A75" s="1157"/>
      <c r="B75" s="714" t="s">
        <v>844</v>
      </c>
      <c r="C75" s="699">
        <f t="shared" si="1"/>
        <v>11459</v>
      </c>
      <c r="D75" s="700">
        <v>10652</v>
      </c>
      <c r="E75" s="696">
        <v>166</v>
      </c>
      <c r="F75" s="703">
        <v>641</v>
      </c>
    </row>
    <row r="76" spans="1:6" ht="21.2" customHeight="1" thickBot="1">
      <c r="A76" s="1163"/>
      <c r="B76" s="698" t="s">
        <v>845</v>
      </c>
      <c r="C76" s="699">
        <f t="shared" si="1"/>
        <v>5009</v>
      </c>
      <c r="D76" s="700">
        <v>3029</v>
      </c>
      <c r="E76" s="696">
        <v>1864</v>
      </c>
      <c r="F76" s="703">
        <v>116</v>
      </c>
    </row>
    <row r="77" spans="1:6" ht="21.2" customHeight="1" thickBot="1">
      <c r="A77" s="719" t="s">
        <v>10</v>
      </c>
      <c r="B77" s="717" t="s">
        <v>855</v>
      </c>
      <c r="C77" s="699">
        <f t="shared" si="1"/>
        <v>20481</v>
      </c>
      <c r="D77" s="700">
        <v>16644</v>
      </c>
      <c r="E77" s="696">
        <v>1328</v>
      </c>
      <c r="F77" s="703">
        <v>2509</v>
      </c>
    </row>
    <row r="78" spans="1:6" ht="21.2" customHeight="1" thickBot="1">
      <c r="A78" s="1169" t="s">
        <v>11</v>
      </c>
      <c r="B78" s="715" t="s">
        <v>864</v>
      </c>
      <c r="C78" s="699">
        <f t="shared" si="1"/>
        <v>18034</v>
      </c>
      <c r="D78" s="700">
        <v>15722</v>
      </c>
      <c r="E78" s="696">
        <v>1869</v>
      </c>
      <c r="F78" s="703">
        <v>443</v>
      </c>
    </row>
    <row r="79" spans="1:6" ht="21.2" customHeight="1" thickBot="1">
      <c r="A79" s="1170"/>
      <c r="B79" s="710" t="s">
        <v>865</v>
      </c>
      <c r="C79" s="699">
        <f t="shared" si="1"/>
        <v>15173</v>
      </c>
      <c r="D79" s="700">
        <v>11985</v>
      </c>
      <c r="E79" s="696">
        <v>2815</v>
      </c>
      <c r="F79" s="703">
        <v>373</v>
      </c>
    </row>
    <row r="80" spans="1:6" ht="21.75" thickBot="1">
      <c r="A80" s="724" t="s">
        <v>1006</v>
      </c>
      <c r="B80" s="705" t="s">
        <v>873</v>
      </c>
      <c r="C80" s="699">
        <f t="shared" si="1"/>
        <v>25117</v>
      </c>
      <c r="D80" s="700">
        <v>23292</v>
      </c>
      <c r="E80" s="696">
        <v>913</v>
      </c>
      <c r="F80" s="703">
        <v>912</v>
      </c>
    </row>
  </sheetData>
  <mergeCells count="22">
    <mergeCell ref="A66:A68"/>
    <mergeCell ref="A69:A73"/>
    <mergeCell ref="A74:A76"/>
    <mergeCell ref="A78:A79"/>
    <mergeCell ref="A48:A49"/>
    <mergeCell ref="A51:A52"/>
    <mergeCell ref="A55:A56"/>
    <mergeCell ref="A57:A59"/>
    <mergeCell ref="A60:A61"/>
    <mergeCell ref="A63:A64"/>
    <mergeCell ref="A15:A16"/>
    <mergeCell ref="A17:A19"/>
    <mergeCell ref="A20:A31"/>
    <mergeCell ref="A34:A36"/>
    <mergeCell ref="A38:A44"/>
    <mergeCell ref="A45:A46"/>
    <mergeCell ref="A1:F1"/>
    <mergeCell ref="A4:A5"/>
    <mergeCell ref="A6:A7"/>
    <mergeCell ref="A8:A9"/>
    <mergeCell ref="A10:A12"/>
    <mergeCell ref="A13:A14"/>
  </mergeCells>
  <printOptions horizontalCentered="1"/>
  <pageMargins left="0.11811023622047245" right="0.51181102362204722" top="0.74803149606299213" bottom="0.55118110236220474" header="0.31496062992125984" footer="0.31496062992125984"/>
  <pageSetup paperSize="9" scale="75" orientation="portrait" r:id="rId1"/>
  <rowBreaks count="1" manualBreakCount="1">
    <brk id="47" max="5" man="1"/>
  </rowBreaks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297FB-5EB9-4812-B37F-62458DF6B978}">
  <sheetPr>
    <tabColor rgb="FF339933"/>
  </sheetPr>
  <dimension ref="A1:M35"/>
  <sheetViews>
    <sheetView rightToLeft="1" view="pageBreakPreview" zoomScaleNormal="100" zoomScaleSheetLayoutView="100" workbookViewId="0">
      <selection sqref="A1:XFD1048576"/>
    </sheetView>
  </sheetViews>
  <sheetFormatPr defaultColWidth="9" defaultRowHeight="23.25" customHeight="1"/>
  <cols>
    <col min="1" max="1" width="18.140625" style="725" customWidth="1"/>
    <col min="2" max="2" width="9.140625" style="725" customWidth="1"/>
    <col min="3" max="6" width="9" style="725" customWidth="1"/>
    <col min="7" max="8" width="9" style="725"/>
    <col min="9" max="9" width="8.85546875" style="725" customWidth="1"/>
    <col min="10" max="12" width="9" style="725"/>
    <col min="13" max="13" width="10.7109375" style="725" customWidth="1"/>
    <col min="14" max="197" width="9" style="725"/>
    <col min="198" max="198" width="13" style="725" bestFit="1" customWidth="1"/>
    <col min="199" max="199" width="12.7109375" style="725" customWidth="1"/>
    <col min="200" max="200" width="9" style="725"/>
    <col min="201" max="201" width="7.7109375" style="725" customWidth="1"/>
    <col min="202" max="202" width="7.85546875" style="725" customWidth="1"/>
    <col min="203" max="203" width="8.7109375" style="725" customWidth="1"/>
    <col min="204" max="204" width="9.28515625" style="725" customWidth="1"/>
    <col min="205" max="205" width="9.7109375" style="725" customWidth="1"/>
    <col min="206" max="206" width="11.140625" style="725" customWidth="1"/>
    <col min="207" max="208" width="6.85546875" style="725" bestFit="1" customWidth="1"/>
    <col min="209" max="209" width="9.5703125" style="725" customWidth="1"/>
    <col min="210" max="210" width="6.85546875" style="725" customWidth="1"/>
    <col min="211" max="211" width="7.140625" style="725" customWidth="1"/>
    <col min="212" max="212" width="7.28515625" style="725" customWidth="1"/>
    <col min="213" max="213" width="7.5703125" style="725" customWidth="1"/>
    <col min="214" max="214" width="8.42578125" style="725" customWidth="1"/>
    <col min="215" max="453" width="9" style="725"/>
    <col min="454" max="454" width="13" style="725" bestFit="1" customWidth="1"/>
    <col min="455" max="455" width="12.7109375" style="725" customWidth="1"/>
    <col min="456" max="456" width="9" style="725"/>
    <col min="457" max="457" width="7.7109375" style="725" customWidth="1"/>
    <col min="458" max="458" width="7.85546875" style="725" customWidth="1"/>
    <col min="459" max="459" width="8.7109375" style="725" customWidth="1"/>
    <col min="460" max="460" width="9.28515625" style="725" customWidth="1"/>
    <col min="461" max="461" width="9.7109375" style="725" customWidth="1"/>
    <col min="462" max="462" width="11.140625" style="725" customWidth="1"/>
    <col min="463" max="464" width="6.85546875" style="725" bestFit="1" customWidth="1"/>
    <col min="465" max="465" width="9.5703125" style="725" customWidth="1"/>
    <col min="466" max="466" width="6.85546875" style="725" customWidth="1"/>
    <col min="467" max="467" width="7.140625" style="725" customWidth="1"/>
    <col min="468" max="468" width="7.28515625" style="725" customWidth="1"/>
    <col min="469" max="469" width="7.5703125" style="725" customWidth="1"/>
    <col min="470" max="470" width="8.42578125" style="725" customWidth="1"/>
    <col min="471" max="709" width="9" style="725"/>
    <col min="710" max="710" width="13" style="725" bestFit="1" customWidth="1"/>
    <col min="711" max="711" width="12.7109375" style="725" customWidth="1"/>
    <col min="712" max="712" width="9" style="725"/>
    <col min="713" max="713" width="7.7109375" style="725" customWidth="1"/>
    <col min="714" max="714" width="7.85546875" style="725" customWidth="1"/>
    <col min="715" max="715" width="8.7109375" style="725" customWidth="1"/>
    <col min="716" max="716" width="9.28515625" style="725" customWidth="1"/>
    <col min="717" max="717" width="9.7109375" style="725" customWidth="1"/>
    <col min="718" max="718" width="11.140625" style="725" customWidth="1"/>
    <col min="719" max="720" width="6.85546875" style="725" bestFit="1" customWidth="1"/>
    <col min="721" max="721" width="9.5703125" style="725" customWidth="1"/>
    <col min="722" max="722" width="6.85546875" style="725" customWidth="1"/>
    <col min="723" max="723" width="7.140625" style="725" customWidth="1"/>
    <col min="724" max="724" width="7.28515625" style="725" customWidth="1"/>
    <col min="725" max="725" width="7.5703125" style="725" customWidth="1"/>
    <col min="726" max="726" width="8.42578125" style="725" customWidth="1"/>
    <col min="727" max="965" width="9" style="725"/>
    <col min="966" max="966" width="13" style="725" bestFit="1" customWidth="1"/>
    <col min="967" max="967" width="12.7109375" style="725" customWidth="1"/>
    <col min="968" max="968" width="9" style="725"/>
    <col min="969" max="969" width="7.7109375" style="725" customWidth="1"/>
    <col min="970" max="970" width="7.85546875" style="725" customWidth="1"/>
    <col min="971" max="971" width="8.7109375" style="725" customWidth="1"/>
    <col min="972" max="972" width="9.28515625" style="725" customWidth="1"/>
    <col min="973" max="973" width="9.7109375" style="725" customWidth="1"/>
    <col min="974" max="974" width="11.140625" style="725" customWidth="1"/>
    <col min="975" max="976" width="6.85546875" style="725" bestFit="1" customWidth="1"/>
    <col min="977" max="977" width="9.5703125" style="725" customWidth="1"/>
    <col min="978" max="978" width="6.85546875" style="725" customWidth="1"/>
    <col min="979" max="979" width="7.140625" style="725" customWidth="1"/>
    <col min="980" max="980" width="7.28515625" style="725" customWidth="1"/>
    <col min="981" max="981" width="7.5703125" style="725" customWidth="1"/>
    <col min="982" max="982" width="8.42578125" style="725" customWidth="1"/>
    <col min="983" max="1221" width="9" style="725"/>
    <col min="1222" max="1222" width="13" style="725" bestFit="1" customWidth="1"/>
    <col min="1223" max="1223" width="12.7109375" style="725" customWidth="1"/>
    <col min="1224" max="1224" width="9" style="725"/>
    <col min="1225" max="1225" width="7.7109375" style="725" customWidth="1"/>
    <col min="1226" max="1226" width="7.85546875" style="725" customWidth="1"/>
    <col min="1227" max="1227" width="8.7109375" style="725" customWidth="1"/>
    <col min="1228" max="1228" width="9.28515625" style="725" customWidth="1"/>
    <col min="1229" max="1229" width="9.7109375" style="725" customWidth="1"/>
    <col min="1230" max="1230" width="11.140625" style="725" customWidth="1"/>
    <col min="1231" max="1232" width="6.85546875" style="725" bestFit="1" customWidth="1"/>
    <col min="1233" max="1233" width="9.5703125" style="725" customWidth="1"/>
    <col min="1234" max="1234" width="6.85546875" style="725" customWidth="1"/>
    <col min="1235" max="1235" width="7.140625" style="725" customWidth="1"/>
    <col min="1236" max="1236" width="7.28515625" style="725" customWidth="1"/>
    <col min="1237" max="1237" width="7.5703125" style="725" customWidth="1"/>
    <col min="1238" max="1238" width="8.42578125" style="725" customWidth="1"/>
    <col min="1239" max="1477" width="9" style="725"/>
    <col min="1478" max="1478" width="13" style="725" bestFit="1" customWidth="1"/>
    <col min="1479" max="1479" width="12.7109375" style="725" customWidth="1"/>
    <col min="1480" max="1480" width="9" style="725"/>
    <col min="1481" max="1481" width="7.7109375" style="725" customWidth="1"/>
    <col min="1482" max="1482" width="7.85546875" style="725" customWidth="1"/>
    <col min="1483" max="1483" width="8.7109375" style="725" customWidth="1"/>
    <col min="1484" max="1484" width="9.28515625" style="725" customWidth="1"/>
    <col min="1485" max="1485" width="9.7109375" style="725" customWidth="1"/>
    <col min="1486" max="1486" width="11.140625" style="725" customWidth="1"/>
    <col min="1487" max="1488" width="6.85546875" style="725" bestFit="1" customWidth="1"/>
    <col min="1489" max="1489" width="9.5703125" style="725" customWidth="1"/>
    <col min="1490" max="1490" width="6.85546875" style="725" customWidth="1"/>
    <col min="1491" max="1491" width="7.140625" style="725" customWidth="1"/>
    <col min="1492" max="1492" width="7.28515625" style="725" customWidth="1"/>
    <col min="1493" max="1493" width="7.5703125" style="725" customWidth="1"/>
    <col min="1494" max="1494" width="8.42578125" style="725" customWidth="1"/>
    <col min="1495" max="1733" width="9" style="725"/>
    <col min="1734" max="1734" width="13" style="725" bestFit="1" customWidth="1"/>
    <col min="1735" max="1735" width="12.7109375" style="725" customWidth="1"/>
    <col min="1736" max="1736" width="9" style="725"/>
    <col min="1737" max="1737" width="7.7109375" style="725" customWidth="1"/>
    <col min="1738" max="1738" width="7.85546875" style="725" customWidth="1"/>
    <col min="1739" max="1739" width="8.7109375" style="725" customWidth="1"/>
    <col min="1740" max="1740" width="9.28515625" style="725" customWidth="1"/>
    <col min="1741" max="1741" width="9.7109375" style="725" customWidth="1"/>
    <col min="1742" max="1742" width="11.140625" style="725" customWidth="1"/>
    <col min="1743" max="1744" width="6.85546875" style="725" bestFit="1" customWidth="1"/>
    <col min="1745" max="1745" width="9.5703125" style="725" customWidth="1"/>
    <col min="1746" max="1746" width="6.85546875" style="725" customWidth="1"/>
    <col min="1747" max="1747" width="7.140625" style="725" customWidth="1"/>
    <col min="1748" max="1748" width="7.28515625" style="725" customWidth="1"/>
    <col min="1749" max="1749" width="7.5703125" style="725" customWidth="1"/>
    <col min="1750" max="1750" width="8.42578125" style="725" customWidth="1"/>
    <col min="1751" max="1989" width="9" style="725"/>
    <col min="1990" max="1990" width="13" style="725" bestFit="1" customWidth="1"/>
    <col min="1991" max="1991" width="12.7109375" style="725" customWidth="1"/>
    <col min="1992" max="1992" width="9" style="725"/>
    <col min="1993" max="1993" width="7.7109375" style="725" customWidth="1"/>
    <col min="1994" max="1994" width="7.85546875" style="725" customWidth="1"/>
    <col min="1995" max="1995" width="8.7109375" style="725" customWidth="1"/>
    <col min="1996" max="1996" width="9.28515625" style="725" customWidth="1"/>
    <col min="1997" max="1997" width="9.7109375" style="725" customWidth="1"/>
    <col min="1998" max="1998" width="11.140625" style="725" customWidth="1"/>
    <col min="1999" max="2000" width="6.85546875" style="725" bestFit="1" customWidth="1"/>
    <col min="2001" max="2001" width="9.5703125" style="725" customWidth="1"/>
    <col min="2002" max="2002" width="6.85546875" style="725" customWidth="1"/>
    <col min="2003" max="2003" width="7.140625" style="725" customWidth="1"/>
    <col min="2004" max="2004" width="7.28515625" style="725" customWidth="1"/>
    <col min="2005" max="2005" width="7.5703125" style="725" customWidth="1"/>
    <col min="2006" max="2006" width="8.42578125" style="725" customWidth="1"/>
    <col min="2007" max="2245" width="9" style="725"/>
    <col min="2246" max="2246" width="13" style="725" bestFit="1" customWidth="1"/>
    <col min="2247" max="2247" width="12.7109375" style="725" customWidth="1"/>
    <col min="2248" max="2248" width="9" style="725"/>
    <col min="2249" max="2249" width="7.7109375" style="725" customWidth="1"/>
    <col min="2250" max="2250" width="7.85546875" style="725" customWidth="1"/>
    <col min="2251" max="2251" width="8.7109375" style="725" customWidth="1"/>
    <col min="2252" max="2252" width="9.28515625" style="725" customWidth="1"/>
    <col min="2253" max="2253" width="9.7109375" style="725" customWidth="1"/>
    <col min="2254" max="2254" width="11.140625" style="725" customWidth="1"/>
    <col min="2255" max="2256" width="6.85546875" style="725" bestFit="1" customWidth="1"/>
    <col min="2257" max="2257" width="9.5703125" style="725" customWidth="1"/>
    <col min="2258" max="2258" width="6.85546875" style="725" customWidth="1"/>
    <col min="2259" max="2259" width="7.140625" style="725" customWidth="1"/>
    <col min="2260" max="2260" width="7.28515625" style="725" customWidth="1"/>
    <col min="2261" max="2261" width="7.5703125" style="725" customWidth="1"/>
    <col min="2262" max="2262" width="8.42578125" style="725" customWidth="1"/>
    <col min="2263" max="2501" width="9" style="725"/>
    <col min="2502" max="2502" width="13" style="725" bestFit="1" customWidth="1"/>
    <col min="2503" max="2503" width="12.7109375" style="725" customWidth="1"/>
    <col min="2504" max="2504" width="9" style="725"/>
    <col min="2505" max="2505" width="7.7109375" style="725" customWidth="1"/>
    <col min="2506" max="2506" width="7.85546875" style="725" customWidth="1"/>
    <col min="2507" max="2507" width="8.7109375" style="725" customWidth="1"/>
    <col min="2508" max="2508" width="9.28515625" style="725" customWidth="1"/>
    <col min="2509" max="2509" width="9.7109375" style="725" customWidth="1"/>
    <col min="2510" max="2510" width="11.140625" style="725" customWidth="1"/>
    <col min="2511" max="2512" width="6.85546875" style="725" bestFit="1" customWidth="1"/>
    <col min="2513" max="2513" width="9.5703125" style="725" customWidth="1"/>
    <col min="2514" max="2514" width="6.85546875" style="725" customWidth="1"/>
    <col min="2515" max="2515" width="7.140625" style="725" customWidth="1"/>
    <col min="2516" max="2516" width="7.28515625" style="725" customWidth="1"/>
    <col min="2517" max="2517" width="7.5703125" style="725" customWidth="1"/>
    <col min="2518" max="2518" width="8.42578125" style="725" customWidth="1"/>
    <col min="2519" max="2757" width="9" style="725"/>
    <col min="2758" max="2758" width="13" style="725" bestFit="1" customWidth="1"/>
    <col min="2759" max="2759" width="12.7109375" style="725" customWidth="1"/>
    <col min="2760" max="2760" width="9" style="725"/>
    <col min="2761" max="2761" width="7.7109375" style="725" customWidth="1"/>
    <col min="2762" max="2762" width="7.85546875" style="725" customWidth="1"/>
    <col min="2763" max="2763" width="8.7109375" style="725" customWidth="1"/>
    <col min="2764" max="2764" width="9.28515625" style="725" customWidth="1"/>
    <col min="2765" max="2765" width="9.7109375" style="725" customWidth="1"/>
    <col min="2766" max="2766" width="11.140625" style="725" customWidth="1"/>
    <col min="2767" max="2768" width="6.85546875" style="725" bestFit="1" customWidth="1"/>
    <col min="2769" max="2769" width="9.5703125" style="725" customWidth="1"/>
    <col min="2770" max="2770" width="6.85546875" style="725" customWidth="1"/>
    <col min="2771" max="2771" width="7.140625" style="725" customWidth="1"/>
    <col min="2772" max="2772" width="7.28515625" style="725" customWidth="1"/>
    <col min="2773" max="2773" width="7.5703125" style="725" customWidth="1"/>
    <col min="2774" max="2774" width="8.42578125" style="725" customWidth="1"/>
    <col min="2775" max="3013" width="9" style="725"/>
    <col min="3014" max="3014" width="13" style="725" bestFit="1" customWidth="1"/>
    <col min="3015" max="3015" width="12.7109375" style="725" customWidth="1"/>
    <col min="3016" max="3016" width="9" style="725"/>
    <col min="3017" max="3017" width="7.7109375" style="725" customWidth="1"/>
    <col min="3018" max="3018" width="7.85546875" style="725" customWidth="1"/>
    <col min="3019" max="3019" width="8.7109375" style="725" customWidth="1"/>
    <col min="3020" max="3020" width="9.28515625" style="725" customWidth="1"/>
    <col min="3021" max="3021" width="9.7109375" style="725" customWidth="1"/>
    <col min="3022" max="3022" width="11.140625" style="725" customWidth="1"/>
    <col min="3023" max="3024" width="6.85546875" style="725" bestFit="1" customWidth="1"/>
    <col min="3025" max="3025" width="9.5703125" style="725" customWidth="1"/>
    <col min="3026" max="3026" width="6.85546875" style="725" customWidth="1"/>
    <col min="3027" max="3027" width="7.140625" style="725" customWidth="1"/>
    <col min="3028" max="3028" width="7.28515625" style="725" customWidth="1"/>
    <col min="3029" max="3029" width="7.5703125" style="725" customWidth="1"/>
    <col min="3030" max="3030" width="8.42578125" style="725" customWidth="1"/>
    <col min="3031" max="3269" width="9" style="725"/>
    <col min="3270" max="3270" width="13" style="725" bestFit="1" customWidth="1"/>
    <col min="3271" max="3271" width="12.7109375" style="725" customWidth="1"/>
    <col min="3272" max="3272" width="9" style="725"/>
    <col min="3273" max="3273" width="7.7109375" style="725" customWidth="1"/>
    <col min="3274" max="3274" width="7.85546875" style="725" customWidth="1"/>
    <col min="3275" max="3275" width="8.7109375" style="725" customWidth="1"/>
    <col min="3276" max="3276" width="9.28515625" style="725" customWidth="1"/>
    <col min="3277" max="3277" width="9.7109375" style="725" customWidth="1"/>
    <col min="3278" max="3278" width="11.140625" style="725" customWidth="1"/>
    <col min="3279" max="3280" width="6.85546875" style="725" bestFit="1" customWidth="1"/>
    <col min="3281" max="3281" width="9.5703125" style="725" customWidth="1"/>
    <col min="3282" max="3282" width="6.85546875" style="725" customWidth="1"/>
    <col min="3283" max="3283" width="7.140625" style="725" customWidth="1"/>
    <col min="3284" max="3284" width="7.28515625" style="725" customWidth="1"/>
    <col min="3285" max="3285" width="7.5703125" style="725" customWidth="1"/>
    <col min="3286" max="3286" width="8.42578125" style="725" customWidth="1"/>
    <col min="3287" max="3525" width="9" style="725"/>
    <col min="3526" max="3526" width="13" style="725" bestFit="1" customWidth="1"/>
    <col min="3527" max="3527" width="12.7109375" style="725" customWidth="1"/>
    <col min="3528" max="3528" width="9" style="725"/>
    <col min="3529" max="3529" width="7.7109375" style="725" customWidth="1"/>
    <col min="3530" max="3530" width="7.85546875" style="725" customWidth="1"/>
    <col min="3531" max="3531" width="8.7109375" style="725" customWidth="1"/>
    <col min="3532" max="3532" width="9.28515625" style="725" customWidth="1"/>
    <col min="3533" max="3533" width="9.7109375" style="725" customWidth="1"/>
    <col min="3534" max="3534" width="11.140625" style="725" customWidth="1"/>
    <col min="3535" max="3536" width="6.85546875" style="725" bestFit="1" customWidth="1"/>
    <col min="3537" max="3537" width="9.5703125" style="725" customWidth="1"/>
    <col min="3538" max="3538" width="6.85546875" style="725" customWidth="1"/>
    <col min="3539" max="3539" width="7.140625" style="725" customWidth="1"/>
    <col min="3540" max="3540" width="7.28515625" style="725" customWidth="1"/>
    <col min="3541" max="3541" width="7.5703125" style="725" customWidth="1"/>
    <col min="3542" max="3542" width="8.42578125" style="725" customWidth="1"/>
    <col min="3543" max="3781" width="9" style="725"/>
    <col min="3782" max="3782" width="13" style="725" bestFit="1" customWidth="1"/>
    <col min="3783" max="3783" width="12.7109375" style="725" customWidth="1"/>
    <col min="3784" max="3784" width="9" style="725"/>
    <col min="3785" max="3785" width="7.7109375" style="725" customWidth="1"/>
    <col min="3786" max="3786" width="7.85546875" style="725" customWidth="1"/>
    <col min="3787" max="3787" width="8.7109375" style="725" customWidth="1"/>
    <col min="3788" max="3788" width="9.28515625" style="725" customWidth="1"/>
    <col min="3789" max="3789" width="9.7109375" style="725" customWidth="1"/>
    <col min="3790" max="3790" width="11.140625" style="725" customWidth="1"/>
    <col min="3791" max="3792" width="6.85546875" style="725" bestFit="1" customWidth="1"/>
    <col min="3793" max="3793" width="9.5703125" style="725" customWidth="1"/>
    <col min="3794" max="3794" width="6.85546875" style="725" customWidth="1"/>
    <col min="3795" max="3795" width="7.140625" style="725" customWidth="1"/>
    <col min="3796" max="3796" width="7.28515625" style="725" customWidth="1"/>
    <col min="3797" max="3797" width="7.5703125" style="725" customWidth="1"/>
    <col min="3798" max="3798" width="8.42578125" style="725" customWidth="1"/>
    <col min="3799" max="4037" width="9" style="725"/>
    <col min="4038" max="4038" width="13" style="725" bestFit="1" customWidth="1"/>
    <col min="4039" max="4039" width="12.7109375" style="725" customWidth="1"/>
    <col min="4040" max="4040" width="9" style="725"/>
    <col min="4041" max="4041" width="7.7109375" style="725" customWidth="1"/>
    <col min="4042" max="4042" width="7.85546875" style="725" customWidth="1"/>
    <col min="4043" max="4043" width="8.7109375" style="725" customWidth="1"/>
    <col min="4044" max="4044" width="9.28515625" style="725" customWidth="1"/>
    <col min="4045" max="4045" width="9.7109375" style="725" customWidth="1"/>
    <col min="4046" max="4046" width="11.140625" style="725" customWidth="1"/>
    <col min="4047" max="4048" width="6.85546875" style="725" bestFit="1" customWidth="1"/>
    <col min="4049" max="4049" width="9.5703125" style="725" customWidth="1"/>
    <col min="4050" max="4050" width="6.85546875" style="725" customWidth="1"/>
    <col min="4051" max="4051" width="7.140625" style="725" customWidth="1"/>
    <col min="4052" max="4052" width="7.28515625" style="725" customWidth="1"/>
    <col min="4053" max="4053" width="7.5703125" style="725" customWidth="1"/>
    <col min="4054" max="4054" width="8.42578125" style="725" customWidth="1"/>
    <col min="4055" max="4293" width="9" style="725"/>
    <col min="4294" max="4294" width="13" style="725" bestFit="1" customWidth="1"/>
    <col min="4295" max="4295" width="12.7109375" style="725" customWidth="1"/>
    <col min="4296" max="4296" width="9" style="725"/>
    <col min="4297" max="4297" width="7.7109375" style="725" customWidth="1"/>
    <col min="4298" max="4298" width="7.85546875" style="725" customWidth="1"/>
    <col min="4299" max="4299" width="8.7109375" style="725" customWidth="1"/>
    <col min="4300" max="4300" width="9.28515625" style="725" customWidth="1"/>
    <col min="4301" max="4301" width="9.7109375" style="725" customWidth="1"/>
    <col min="4302" max="4302" width="11.140625" style="725" customWidth="1"/>
    <col min="4303" max="4304" width="6.85546875" style="725" bestFit="1" customWidth="1"/>
    <col min="4305" max="4305" width="9.5703125" style="725" customWidth="1"/>
    <col min="4306" max="4306" width="6.85546875" style="725" customWidth="1"/>
    <col min="4307" max="4307" width="7.140625" style="725" customWidth="1"/>
    <col min="4308" max="4308" width="7.28515625" style="725" customWidth="1"/>
    <col min="4309" max="4309" width="7.5703125" style="725" customWidth="1"/>
    <col min="4310" max="4310" width="8.42578125" style="725" customWidth="1"/>
    <col min="4311" max="4549" width="9" style="725"/>
    <col min="4550" max="4550" width="13" style="725" bestFit="1" customWidth="1"/>
    <col min="4551" max="4551" width="12.7109375" style="725" customWidth="1"/>
    <col min="4552" max="4552" width="9" style="725"/>
    <col min="4553" max="4553" width="7.7109375" style="725" customWidth="1"/>
    <col min="4554" max="4554" width="7.85546875" style="725" customWidth="1"/>
    <col min="4555" max="4555" width="8.7109375" style="725" customWidth="1"/>
    <col min="4556" max="4556" width="9.28515625" style="725" customWidth="1"/>
    <col min="4557" max="4557" width="9.7109375" style="725" customWidth="1"/>
    <col min="4558" max="4558" width="11.140625" style="725" customWidth="1"/>
    <col min="4559" max="4560" width="6.85546875" style="725" bestFit="1" customWidth="1"/>
    <col min="4561" max="4561" width="9.5703125" style="725" customWidth="1"/>
    <col min="4562" max="4562" width="6.85546875" style="725" customWidth="1"/>
    <col min="4563" max="4563" width="7.140625" style="725" customWidth="1"/>
    <col min="4564" max="4564" width="7.28515625" style="725" customWidth="1"/>
    <col min="4565" max="4565" width="7.5703125" style="725" customWidth="1"/>
    <col min="4566" max="4566" width="8.42578125" style="725" customWidth="1"/>
    <col min="4567" max="4805" width="9" style="725"/>
    <col min="4806" max="4806" width="13" style="725" bestFit="1" customWidth="1"/>
    <col min="4807" max="4807" width="12.7109375" style="725" customWidth="1"/>
    <col min="4808" max="4808" width="9" style="725"/>
    <col min="4809" max="4809" width="7.7109375" style="725" customWidth="1"/>
    <col min="4810" max="4810" width="7.85546875" style="725" customWidth="1"/>
    <col min="4811" max="4811" width="8.7109375" style="725" customWidth="1"/>
    <col min="4812" max="4812" width="9.28515625" style="725" customWidth="1"/>
    <col min="4813" max="4813" width="9.7109375" style="725" customWidth="1"/>
    <col min="4814" max="4814" width="11.140625" style="725" customWidth="1"/>
    <col min="4815" max="4816" width="6.85546875" style="725" bestFit="1" customWidth="1"/>
    <col min="4817" max="4817" width="9.5703125" style="725" customWidth="1"/>
    <col min="4818" max="4818" width="6.85546875" style="725" customWidth="1"/>
    <col min="4819" max="4819" width="7.140625" style="725" customWidth="1"/>
    <col min="4820" max="4820" width="7.28515625" style="725" customWidth="1"/>
    <col min="4821" max="4821" width="7.5703125" style="725" customWidth="1"/>
    <col min="4822" max="4822" width="8.42578125" style="725" customWidth="1"/>
    <col min="4823" max="5061" width="9" style="725"/>
    <col min="5062" max="5062" width="13" style="725" bestFit="1" customWidth="1"/>
    <col min="5063" max="5063" width="12.7109375" style="725" customWidth="1"/>
    <col min="5064" max="5064" width="9" style="725"/>
    <col min="5065" max="5065" width="7.7109375" style="725" customWidth="1"/>
    <col min="5066" max="5066" width="7.85546875" style="725" customWidth="1"/>
    <col min="5067" max="5067" width="8.7109375" style="725" customWidth="1"/>
    <col min="5068" max="5068" width="9.28515625" style="725" customWidth="1"/>
    <col min="5069" max="5069" width="9.7109375" style="725" customWidth="1"/>
    <col min="5070" max="5070" width="11.140625" style="725" customWidth="1"/>
    <col min="5071" max="5072" width="6.85546875" style="725" bestFit="1" customWidth="1"/>
    <col min="5073" max="5073" width="9.5703125" style="725" customWidth="1"/>
    <col min="5074" max="5074" width="6.85546875" style="725" customWidth="1"/>
    <col min="5075" max="5075" width="7.140625" style="725" customWidth="1"/>
    <col min="5076" max="5076" width="7.28515625" style="725" customWidth="1"/>
    <col min="5077" max="5077" width="7.5703125" style="725" customWidth="1"/>
    <col min="5078" max="5078" width="8.42578125" style="725" customWidth="1"/>
    <col min="5079" max="5317" width="9" style="725"/>
    <col min="5318" max="5318" width="13" style="725" bestFit="1" customWidth="1"/>
    <col min="5319" max="5319" width="12.7109375" style="725" customWidth="1"/>
    <col min="5320" max="5320" width="9" style="725"/>
    <col min="5321" max="5321" width="7.7109375" style="725" customWidth="1"/>
    <col min="5322" max="5322" width="7.85546875" style="725" customWidth="1"/>
    <col min="5323" max="5323" width="8.7109375" style="725" customWidth="1"/>
    <col min="5324" max="5324" width="9.28515625" style="725" customWidth="1"/>
    <col min="5325" max="5325" width="9.7109375" style="725" customWidth="1"/>
    <col min="5326" max="5326" width="11.140625" style="725" customWidth="1"/>
    <col min="5327" max="5328" width="6.85546875" style="725" bestFit="1" customWidth="1"/>
    <col min="5329" max="5329" width="9.5703125" style="725" customWidth="1"/>
    <col min="5330" max="5330" width="6.85546875" style="725" customWidth="1"/>
    <col min="5331" max="5331" width="7.140625" style="725" customWidth="1"/>
    <col min="5332" max="5332" width="7.28515625" style="725" customWidth="1"/>
    <col min="5333" max="5333" width="7.5703125" style="725" customWidth="1"/>
    <col min="5334" max="5334" width="8.42578125" style="725" customWidth="1"/>
    <col min="5335" max="5573" width="9" style="725"/>
    <col min="5574" max="5574" width="13" style="725" bestFit="1" customWidth="1"/>
    <col min="5575" max="5575" width="12.7109375" style="725" customWidth="1"/>
    <col min="5576" max="5576" width="9" style="725"/>
    <col min="5577" max="5577" width="7.7109375" style="725" customWidth="1"/>
    <col min="5578" max="5578" width="7.85546875" style="725" customWidth="1"/>
    <col min="5579" max="5579" width="8.7109375" style="725" customWidth="1"/>
    <col min="5580" max="5580" width="9.28515625" style="725" customWidth="1"/>
    <col min="5581" max="5581" width="9.7109375" style="725" customWidth="1"/>
    <col min="5582" max="5582" width="11.140625" style="725" customWidth="1"/>
    <col min="5583" max="5584" width="6.85546875" style="725" bestFit="1" customWidth="1"/>
    <col min="5585" max="5585" width="9.5703125" style="725" customWidth="1"/>
    <col min="5586" max="5586" width="6.85546875" style="725" customWidth="1"/>
    <col min="5587" max="5587" width="7.140625" style="725" customWidth="1"/>
    <col min="5588" max="5588" width="7.28515625" style="725" customWidth="1"/>
    <col min="5589" max="5589" width="7.5703125" style="725" customWidth="1"/>
    <col min="5590" max="5590" width="8.42578125" style="725" customWidth="1"/>
    <col min="5591" max="5829" width="9" style="725"/>
    <col min="5830" max="5830" width="13" style="725" bestFit="1" customWidth="1"/>
    <col min="5831" max="5831" width="12.7109375" style="725" customWidth="1"/>
    <col min="5832" max="5832" width="9" style="725"/>
    <col min="5833" max="5833" width="7.7109375" style="725" customWidth="1"/>
    <col min="5834" max="5834" width="7.85546875" style="725" customWidth="1"/>
    <col min="5835" max="5835" width="8.7109375" style="725" customWidth="1"/>
    <col min="5836" max="5836" width="9.28515625" style="725" customWidth="1"/>
    <col min="5837" max="5837" width="9.7109375" style="725" customWidth="1"/>
    <col min="5838" max="5838" width="11.140625" style="725" customWidth="1"/>
    <col min="5839" max="5840" width="6.85546875" style="725" bestFit="1" customWidth="1"/>
    <col min="5841" max="5841" width="9.5703125" style="725" customWidth="1"/>
    <col min="5842" max="5842" width="6.85546875" style="725" customWidth="1"/>
    <col min="5843" max="5843" width="7.140625" style="725" customWidth="1"/>
    <col min="5844" max="5844" width="7.28515625" style="725" customWidth="1"/>
    <col min="5845" max="5845" width="7.5703125" style="725" customWidth="1"/>
    <col min="5846" max="5846" width="8.42578125" style="725" customWidth="1"/>
    <col min="5847" max="6085" width="9" style="725"/>
    <col min="6086" max="6086" width="13" style="725" bestFit="1" customWidth="1"/>
    <col min="6087" max="6087" width="12.7109375" style="725" customWidth="1"/>
    <col min="6088" max="6088" width="9" style="725"/>
    <col min="6089" max="6089" width="7.7109375" style="725" customWidth="1"/>
    <col min="6090" max="6090" width="7.85546875" style="725" customWidth="1"/>
    <col min="6091" max="6091" width="8.7109375" style="725" customWidth="1"/>
    <col min="6092" max="6092" width="9.28515625" style="725" customWidth="1"/>
    <col min="6093" max="6093" width="9.7109375" style="725" customWidth="1"/>
    <col min="6094" max="6094" width="11.140625" style="725" customWidth="1"/>
    <col min="6095" max="6096" width="6.85546875" style="725" bestFit="1" customWidth="1"/>
    <col min="6097" max="6097" width="9.5703125" style="725" customWidth="1"/>
    <col min="6098" max="6098" width="6.85546875" style="725" customWidth="1"/>
    <col min="6099" max="6099" width="7.140625" style="725" customWidth="1"/>
    <col min="6100" max="6100" width="7.28515625" style="725" customWidth="1"/>
    <col min="6101" max="6101" width="7.5703125" style="725" customWidth="1"/>
    <col min="6102" max="6102" width="8.42578125" style="725" customWidth="1"/>
    <col min="6103" max="6341" width="9" style="725"/>
    <col min="6342" max="6342" width="13" style="725" bestFit="1" customWidth="1"/>
    <col min="6343" max="6343" width="12.7109375" style="725" customWidth="1"/>
    <col min="6344" max="6344" width="9" style="725"/>
    <col min="6345" max="6345" width="7.7109375" style="725" customWidth="1"/>
    <col min="6346" max="6346" width="7.85546875" style="725" customWidth="1"/>
    <col min="6347" max="6347" width="8.7109375" style="725" customWidth="1"/>
    <col min="6348" max="6348" width="9.28515625" style="725" customWidth="1"/>
    <col min="6349" max="6349" width="9.7109375" style="725" customWidth="1"/>
    <col min="6350" max="6350" width="11.140625" style="725" customWidth="1"/>
    <col min="6351" max="6352" width="6.85546875" style="725" bestFit="1" customWidth="1"/>
    <col min="6353" max="6353" width="9.5703125" style="725" customWidth="1"/>
    <col min="6354" max="6354" width="6.85546875" style="725" customWidth="1"/>
    <col min="6355" max="6355" width="7.140625" style="725" customWidth="1"/>
    <col min="6356" max="6356" width="7.28515625" style="725" customWidth="1"/>
    <col min="6357" max="6357" width="7.5703125" style="725" customWidth="1"/>
    <col min="6358" max="6358" width="8.42578125" style="725" customWidth="1"/>
    <col min="6359" max="6597" width="9" style="725"/>
    <col min="6598" max="6598" width="13" style="725" bestFit="1" customWidth="1"/>
    <col min="6599" max="6599" width="12.7109375" style="725" customWidth="1"/>
    <col min="6600" max="6600" width="9" style="725"/>
    <col min="6601" max="6601" width="7.7109375" style="725" customWidth="1"/>
    <col min="6602" max="6602" width="7.85546875" style="725" customWidth="1"/>
    <col min="6603" max="6603" width="8.7109375" style="725" customWidth="1"/>
    <col min="6604" max="6604" width="9.28515625" style="725" customWidth="1"/>
    <col min="6605" max="6605" width="9.7109375" style="725" customWidth="1"/>
    <col min="6606" max="6606" width="11.140625" style="725" customWidth="1"/>
    <col min="6607" max="6608" width="6.85546875" style="725" bestFit="1" customWidth="1"/>
    <col min="6609" max="6609" width="9.5703125" style="725" customWidth="1"/>
    <col min="6610" max="6610" width="6.85546875" style="725" customWidth="1"/>
    <col min="6611" max="6611" width="7.140625" style="725" customWidth="1"/>
    <col min="6612" max="6612" width="7.28515625" style="725" customWidth="1"/>
    <col min="6613" max="6613" width="7.5703125" style="725" customWidth="1"/>
    <col min="6614" max="6614" width="8.42578125" style="725" customWidth="1"/>
    <col min="6615" max="6853" width="9" style="725"/>
    <col min="6854" max="6854" width="13" style="725" bestFit="1" customWidth="1"/>
    <col min="6855" max="6855" width="12.7109375" style="725" customWidth="1"/>
    <col min="6856" max="6856" width="9" style="725"/>
    <col min="6857" max="6857" width="7.7109375" style="725" customWidth="1"/>
    <col min="6858" max="6858" width="7.85546875" style="725" customWidth="1"/>
    <col min="6859" max="6859" width="8.7109375" style="725" customWidth="1"/>
    <col min="6860" max="6860" width="9.28515625" style="725" customWidth="1"/>
    <col min="6861" max="6861" width="9.7109375" style="725" customWidth="1"/>
    <col min="6862" max="6862" width="11.140625" style="725" customWidth="1"/>
    <col min="6863" max="6864" width="6.85546875" style="725" bestFit="1" customWidth="1"/>
    <col min="6865" max="6865" width="9.5703125" style="725" customWidth="1"/>
    <col min="6866" max="6866" width="6.85546875" style="725" customWidth="1"/>
    <col min="6867" max="6867" width="7.140625" style="725" customWidth="1"/>
    <col min="6868" max="6868" width="7.28515625" style="725" customWidth="1"/>
    <col min="6869" max="6869" width="7.5703125" style="725" customWidth="1"/>
    <col min="6870" max="6870" width="8.42578125" style="725" customWidth="1"/>
    <col min="6871" max="7109" width="9" style="725"/>
    <col min="7110" max="7110" width="13" style="725" bestFit="1" customWidth="1"/>
    <col min="7111" max="7111" width="12.7109375" style="725" customWidth="1"/>
    <col min="7112" max="7112" width="9" style="725"/>
    <col min="7113" max="7113" width="7.7109375" style="725" customWidth="1"/>
    <col min="7114" max="7114" width="7.85546875" style="725" customWidth="1"/>
    <col min="7115" max="7115" width="8.7109375" style="725" customWidth="1"/>
    <col min="7116" max="7116" width="9.28515625" style="725" customWidth="1"/>
    <col min="7117" max="7117" width="9.7109375" style="725" customWidth="1"/>
    <col min="7118" max="7118" width="11.140625" style="725" customWidth="1"/>
    <col min="7119" max="7120" width="6.85546875" style="725" bestFit="1" customWidth="1"/>
    <col min="7121" max="7121" width="9.5703125" style="725" customWidth="1"/>
    <col min="7122" max="7122" width="6.85546875" style="725" customWidth="1"/>
    <col min="7123" max="7123" width="7.140625" style="725" customWidth="1"/>
    <col min="7124" max="7124" width="7.28515625" style="725" customWidth="1"/>
    <col min="7125" max="7125" width="7.5703125" style="725" customWidth="1"/>
    <col min="7126" max="7126" width="8.42578125" style="725" customWidth="1"/>
    <col min="7127" max="7365" width="9" style="725"/>
    <col min="7366" max="7366" width="13" style="725" bestFit="1" customWidth="1"/>
    <col min="7367" max="7367" width="12.7109375" style="725" customWidth="1"/>
    <col min="7368" max="7368" width="9" style="725"/>
    <col min="7369" max="7369" width="7.7109375" style="725" customWidth="1"/>
    <col min="7370" max="7370" width="7.85546875" style="725" customWidth="1"/>
    <col min="7371" max="7371" width="8.7109375" style="725" customWidth="1"/>
    <col min="7372" max="7372" width="9.28515625" style="725" customWidth="1"/>
    <col min="7373" max="7373" width="9.7109375" style="725" customWidth="1"/>
    <col min="7374" max="7374" width="11.140625" style="725" customWidth="1"/>
    <col min="7375" max="7376" width="6.85546875" style="725" bestFit="1" customWidth="1"/>
    <col min="7377" max="7377" width="9.5703125" style="725" customWidth="1"/>
    <col min="7378" max="7378" width="6.85546875" style="725" customWidth="1"/>
    <col min="7379" max="7379" width="7.140625" style="725" customWidth="1"/>
    <col min="7380" max="7380" width="7.28515625" style="725" customWidth="1"/>
    <col min="7381" max="7381" width="7.5703125" style="725" customWidth="1"/>
    <col min="7382" max="7382" width="8.42578125" style="725" customWidth="1"/>
    <col min="7383" max="7621" width="9" style="725"/>
    <col min="7622" max="7622" width="13" style="725" bestFit="1" customWidth="1"/>
    <col min="7623" max="7623" width="12.7109375" style="725" customWidth="1"/>
    <col min="7624" max="7624" width="9" style="725"/>
    <col min="7625" max="7625" width="7.7109375" style="725" customWidth="1"/>
    <col min="7626" max="7626" width="7.85546875" style="725" customWidth="1"/>
    <col min="7627" max="7627" width="8.7109375" style="725" customWidth="1"/>
    <col min="7628" max="7628" width="9.28515625" style="725" customWidth="1"/>
    <col min="7629" max="7629" width="9.7109375" style="725" customWidth="1"/>
    <col min="7630" max="7630" width="11.140625" style="725" customWidth="1"/>
    <col min="7631" max="7632" width="6.85546875" style="725" bestFit="1" customWidth="1"/>
    <col min="7633" max="7633" width="9.5703125" style="725" customWidth="1"/>
    <col min="7634" max="7634" width="6.85546875" style="725" customWidth="1"/>
    <col min="7635" max="7635" width="7.140625" style="725" customWidth="1"/>
    <col min="7636" max="7636" width="7.28515625" style="725" customWidth="1"/>
    <col min="7637" max="7637" width="7.5703125" style="725" customWidth="1"/>
    <col min="7638" max="7638" width="8.42578125" style="725" customWidth="1"/>
    <col min="7639" max="7877" width="9" style="725"/>
    <col min="7878" max="7878" width="13" style="725" bestFit="1" customWidth="1"/>
    <col min="7879" max="7879" width="12.7109375" style="725" customWidth="1"/>
    <col min="7880" max="7880" width="9" style="725"/>
    <col min="7881" max="7881" width="7.7109375" style="725" customWidth="1"/>
    <col min="7882" max="7882" width="7.85546875" style="725" customWidth="1"/>
    <col min="7883" max="7883" width="8.7109375" style="725" customWidth="1"/>
    <col min="7884" max="7884" width="9.28515625" style="725" customWidth="1"/>
    <col min="7885" max="7885" width="9.7109375" style="725" customWidth="1"/>
    <col min="7886" max="7886" width="11.140625" style="725" customWidth="1"/>
    <col min="7887" max="7888" width="6.85546875" style="725" bestFit="1" customWidth="1"/>
    <col min="7889" max="7889" width="9.5703125" style="725" customWidth="1"/>
    <col min="7890" max="7890" width="6.85546875" style="725" customWidth="1"/>
    <col min="7891" max="7891" width="7.140625" style="725" customWidth="1"/>
    <col min="7892" max="7892" width="7.28515625" style="725" customWidth="1"/>
    <col min="7893" max="7893" width="7.5703125" style="725" customWidth="1"/>
    <col min="7894" max="7894" width="8.42578125" style="725" customWidth="1"/>
    <col min="7895" max="8133" width="9" style="725"/>
    <col min="8134" max="8134" width="13" style="725" bestFit="1" customWidth="1"/>
    <col min="8135" max="8135" width="12.7109375" style="725" customWidth="1"/>
    <col min="8136" max="8136" width="9" style="725"/>
    <col min="8137" max="8137" width="7.7109375" style="725" customWidth="1"/>
    <col min="8138" max="8138" width="7.85546875" style="725" customWidth="1"/>
    <col min="8139" max="8139" width="8.7109375" style="725" customWidth="1"/>
    <col min="8140" max="8140" width="9.28515625" style="725" customWidth="1"/>
    <col min="8141" max="8141" width="9.7109375" style="725" customWidth="1"/>
    <col min="8142" max="8142" width="11.140625" style="725" customWidth="1"/>
    <col min="8143" max="8144" width="6.85546875" style="725" bestFit="1" customWidth="1"/>
    <col min="8145" max="8145" width="9.5703125" style="725" customWidth="1"/>
    <col min="8146" max="8146" width="6.85546875" style="725" customWidth="1"/>
    <col min="8147" max="8147" width="7.140625" style="725" customWidth="1"/>
    <col min="8148" max="8148" width="7.28515625" style="725" customWidth="1"/>
    <col min="8149" max="8149" width="7.5703125" style="725" customWidth="1"/>
    <col min="8150" max="8150" width="8.42578125" style="725" customWidth="1"/>
    <col min="8151" max="8389" width="9" style="725"/>
    <col min="8390" max="8390" width="13" style="725" bestFit="1" customWidth="1"/>
    <col min="8391" max="8391" width="12.7109375" style="725" customWidth="1"/>
    <col min="8392" max="8392" width="9" style="725"/>
    <col min="8393" max="8393" width="7.7109375" style="725" customWidth="1"/>
    <col min="8394" max="8394" width="7.85546875" style="725" customWidth="1"/>
    <col min="8395" max="8395" width="8.7109375" style="725" customWidth="1"/>
    <col min="8396" max="8396" width="9.28515625" style="725" customWidth="1"/>
    <col min="8397" max="8397" width="9.7109375" style="725" customWidth="1"/>
    <col min="8398" max="8398" width="11.140625" style="725" customWidth="1"/>
    <col min="8399" max="8400" width="6.85546875" style="725" bestFit="1" customWidth="1"/>
    <col min="8401" max="8401" width="9.5703125" style="725" customWidth="1"/>
    <col min="8402" max="8402" width="6.85546875" style="725" customWidth="1"/>
    <col min="8403" max="8403" width="7.140625" style="725" customWidth="1"/>
    <col min="8404" max="8404" width="7.28515625" style="725" customWidth="1"/>
    <col min="8405" max="8405" width="7.5703125" style="725" customWidth="1"/>
    <col min="8406" max="8406" width="8.42578125" style="725" customWidth="1"/>
    <col min="8407" max="8645" width="9" style="725"/>
    <col min="8646" max="8646" width="13" style="725" bestFit="1" customWidth="1"/>
    <col min="8647" max="8647" width="12.7109375" style="725" customWidth="1"/>
    <col min="8648" max="8648" width="9" style="725"/>
    <col min="8649" max="8649" width="7.7109375" style="725" customWidth="1"/>
    <col min="8650" max="8650" width="7.85546875" style="725" customWidth="1"/>
    <col min="8651" max="8651" width="8.7109375" style="725" customWidth="1"/>
    <col min="8652" max="8652" width="9.28515625" style="725" customWidth="1"/>
    <col min="8653" max="8653" width="9.7109375" style="725" customWidth="1"/>
    <col min="8654" max="8654" width="11.140625" style="725" customWidth="1"/>
    <col min="8655" max="8656" width="6.85546875" style="725" bestFit="1" customWidth="1"/>
    <col min="8657" max="8657" width="9.5703125" style="725" customWidth="1"/>
    <col min="8658" max="8658" width="6.85546875" style="725" customWidth="1"/>
    <col min="8659" max="8659" width="7.140625" style="725" customWidth="1"/>
    <col min="8660" max="8660" width="7.28515625" style="725" customWidth="1"/>
    <col min="8661" max="8661" width="7.5703125" style="725" customWidth="1"/>
    <col min="8662" max="8662" width="8.42578125" style="725" customWidth="1"/>
    <col min="8663" max="8901" width="9" style="725"/>
    <col min="8902" max="8902" width="13" style="725" bestFit="1" customWidth="1"/>
    <col min="8903" max="8903" width="12.7109375" style="725" customWidth="1"/>
    <col min="8904" max="8904" width="9" style="725"/>
    <col min="8905" max="8905" width="7.7109375" style="725" customWidth="1"/>
    <col min="8906" max="8906" width="7.85546875" style="725" customWidth="1"/>
    <col min="8907" max="8907" width="8.7109375" style="725" customWidth="1"/>
    <col min="8908" max="8908" width="9.28515625" style="725" customWidth="1"/>
    <col min="8909" max="8909" width="9.7109375" style="725" customWidth="1"/>
    <col min="8910" max="8910" width="11.140625" style="725" customWidth="1"/>
    <col min="8911" max="8912" width="6.85546875" style="725" bestFit="1" customWidth="1"/>
    <col min="8913" max="8913" width="9.5703125" style="725" customWidth="1"/>
    <col min="8914" max="8914" width="6.85546875" style="725" customWidth="1"/>
    <col min="8915" max="8915" width="7.140625" style="725" customWidth="1"/>
    <col min="8916" max="8916" width="7.28515625" style="725" customWidth="1"/>
    <col min="8917" max="8917" width="7.5703125" style="725" customWidth="1"/>
    <col min="8918" max="8918" width="8.42578125" style="725" customWidth="1"/>
    <col min="8919" max="9157" width="9" style="725"/>
    <col min="9158" max="9158" width="13" style="725" bestFit="1" customWidth="1"/>
    <col min="9159" max="9159" width="12.7109375" style="725" customWidth="1"/>
    <col min="9160" max="9160" width="9" style="725"/>
    <col min="9161" max="9161" width="7.7109375" style="725" customWidth="1"/>
    <col min="9162" max="9162" width="7.85546875" style="725" customWidth="1"/>
    <col min="9163" max="9163" width="8.7109375" style="725" customWidth="1"/>
    <col min="9164" max="9164" width="9.28515625" style="725" customWidth="1"/>
    <col min="9165" max="9165" width="9.7109375" style="725" customWidth="1"/>
    <col min="9166" max="9166" width="11.140625" style="725" customWidth="1"/>
    <col min="9167" max="9168" width="6.85546875" style="725" bestFit="1" customWidth="1"/>
    <col min="9169" max="9169" width="9.5703125" style="725" customWidth="1"/>
    <col min="9170" max="9170" width="6.85546875" style="725" customWidth="1"/>
    <col min="9171" max="9171" width="7.140625" style="725" customWidth="1"/>
    <col min="9172" max="9172" width="7.28515625" style="725" customWidth="1"/>
    <col min="9173" max="9173" width="7.5703125" style="725" customWidth="1"/>
    <col min="9174" max="9174" width="8.42578125" style="725" customWidth="1"/>
    <col min="9175" max="9413" width="9" style="725"/>
    <col min="9414" max="9414" width="13" style="725" bestFit="1" customWidth="1"/>
    <col min="9415" max="9415" width="12.7109375" style="725" customWidth="1"/>
    <col min="9416" max="9416" width="9" style="725"/>
    <col min="9417" max="9417" width="7.7109375" style="725" customWidth="1"/>
    <col min="9418" max="9418" width="7.85546875" style="725" customWidth="1"/>
    <col min="9419" max="9419" width="8.7109375" style="725" customWidth="1"/>
    <col min="9420" max="9420" width="9.28515625" style="725" customWidth="1"/>
    <col min="9421" max="9421" width="9.7109375" style="725" customWidth="1"/>
    <col min="9422" max="9422" width="11.140625" style="725" customWidth="1"/>
    <col min="9423" max="9424" width="6.85546875" style="725" bestFit="1" customWidth="1"/>
    <col min="9425" max="9425" width="9.5703125" style="725" customWidth="1"/>
    <col min="9426" max="9426" width="6.85546875" style="725" customWidth="1"/>
    <col min="9427" max="9427" width="7.140625" style="725" customWidth="1"/>
    <col min="9428" max="9428" width="7.28515625" style="725" customWidth="1"/>
    <col min="9429" max="9429" width="7.5703125" style="725" customWidth="1"/>
    <col min="9430" max="9430" width="8.42578125" style="725" customWidth="1"/>
    <col min="9431" max="9669" width="9" style="725"/>
    <col min="9670" max="9670" width="13" style="725" bestFit="1" customWidth="1"/>
    <col min="9671" max="9671" width="12.7109375" style="725" customWidth="1"/>
    <col min="9672" max="9672" width="9" style="725"/>
    <col min="9673" max="9673" width="7.7109375" style="725" customWidth="1"/>
    <col min="9674" max="9674" width="7.85546875" style="725" customWidth="1"/>
    <col min="9675" max="9675" width="8.7109375" style="725" customWidth="1"/>
    <col min="9676" max="9676" width="9.28515625" style="725" customWidth="1"/>
    <col min="9677" max="9677" width="9.7109375" style="725" customWidth="1"/>
    <col min="9678" max="9678" width="11.140625" style="725" customWidth="1"/>
    <col min="9679" max="9680" width="6.85546875" style="725" bestFit="1" customWidth="1"/>
    <col min="9681" max="9681" width="9.5703125" style="725" customWidth="1"/>
    <col min="9682" max="9682" width="6.85546875" style="725" customWidth="1"/>
    <col min="9683" max="9683" width="7.140625" style="725" customWidth="1"/>
    <col min="9684" max="9684" width="7.28515625" style="725" customWidth="1"/>
    <col min="9685" max="9685" width="7.5703125" style="725" customWidth="1"/>
    <col min="9686" max="9686" width="8.42578125" style="725" customWidth="1"/>
    <col min="9687" max="9925" width="9" style="725"/>
    <col min="9926" max="9926" width="13" style="725" bestFit="1" customWidth="1"/>
    <col min="9927" max="9927" width="12.7109375" style="725" customWidth="1"/>
    <col min="9928" max="9928" width="9" style="725"/>
    <col min="9929" max="9929" width="7.7109375" style="725" customWidth="1"/>
    <col min="9930" max="9930" width="7.85546875" style="725" customWidth="1"/>
    <col min="9931" max="9931" width="8.7109375" style="725" customWidth="1"/>
    <col min="9932" max="9932" width="9.28515625" style="725" customWidth="1"/>
    <col min="9933" max="9933" width="9.7109375" style="725" customWidth="1"/>
    <col min="9934" max="9934" width="11.140625" style="725" customWidth="1"/>
    <col min="9935" max="9936" width="6.85546875" style="725" bestFit="1" customWidth="1"/>
    <col min="9937" max="9937" width="9.5703125" style="725" customWidth="1"/>
    <col min="9938" max="9938" width="6.85546875" style="725" customWidth="1"/>
    <col min="9939" max="9939" width="7.140625" style="725" customWidth="1"/>
    <col min="9940" max="9940" width="7.28515625" style="725" customWidth="1"/>
    <col min="9941" max="9941" width="7.5703125" style="725" customWidth="1"/>
    <col min="9942" max="9942" width="8.42578125" style="725" customWidth="1"/>
    <col min="9943" max="10181" width="9" style="725"/>
    <col min="10182" max="10182" width="13" style="725" bestFit="1" customWidth="1"/>
    <col min="10183" max="10183" width="12.7109375" style="725" customWidth="1"/>
    <col min="10184" max="10184" width="9" style="725"/>
    <col min="10185" max="10185" width="7.7109375" style="725" customWidth="1"/>
    <col min="10186" max="10186" width="7.85546875" style="725" customWidth="1"/>
    <col min="10187" max="10187" width="8.7109375" style="725" customWidth="1"/>
    <col min="10188" max="10188" width="9.28515625" style="725" customWidth="1"/>
    <col min="10189" max="10189" width="9.7109375" style="725" customWidth="1"/>
    <col min="10190" max="10190" width="11.140625" style="725" customWidth="1"/>
    <col min="10191" max="10192" width="6.85546875" style="725" bestFit="1" customWidth="1"/>
    <col min="10193" max="10193" width="9.5703125" style="725" customWidth="1"/>
    <col min="10194" max="10194" width="6.85546875" style="725" customWidth="1"/>
    <col min="10195" max="10195" width="7.140625" style="725" customWidth="1"/>
    <col min="10196" max="10196" width="7.28515625" style="725" customWidth="1"/>
    <col min="10197" max="10197" width="7.5703125" style="725" customWidth="1"/>
    <col min="10198" max="10198" width="8.42578125" style="725" customWidth="1"/>
    <col min="10199" max="10437" width="9" style="725"/>
    <col min="10438" max="10438" width="13" style="725" bestFit="1" customWidth="1"/>
    <col min="10439" max="10439" width="12.7109375" style="725" customWidth="1"/>
    <col min="10440" max="10440" width="9" style="725"/>
    <col min="10441" max="10441" width="7.7109375" style="725" customWidth="1"/>
    <col min="10442" max="10442" width="7.85546875" style="725" customWidth="1"/>
    <col min="10443" max="10443" width="8.7109375" style="725" customWidth="1"/>
    <col min="10444" max="10444" width="9.28515625" style="725" customWidth="1"/>
    <col min="10445" max="10445" width="9.7109375" style="725" customWidth="1"/>
    <col min="10446" max="10446" width="11.140625" style="725" customWidth="1"/>
    <col min="10447" max="10448" width="6.85546875" style="725" bestFit="1" customWidth="1"/>
    <col min="10449" max="10449" width="9.5703125" style="725" customWidth="1"/>
    <col min="10450" max="10450" width="6.85546875" style="725" customWidth="1"/>
    <col min="10451" max="10451" width="7.140625" style="725" customWidth="1"/>
    <col min="10452" max="10452" width="7.28515625" style="725" customWidth="1"/>
    <col min="10453" max="10453" width="7.5703125" style="725" customWidth="1"/>
    <col min="10454" max="10454" width="8.42578125" style="725" customWidth="1"/>
    <col min="10455" max="10693" width="9" style="725"/>
    <col min="10694" max="10694" width="13" style="725" bestFit="1" customWidth="1"/>
    <col min="10695" max="10695" width="12.7109375" style="725" customWidth="1"/>
    <col min="10696" max="10696" width="9" style="725"/>
    <col min="10697" max="10697" width="7.7109375" style="725" customWidth="1"/>
    <col min="10698" max="10698" width="7.85546875" style="725" customWidth="1"/>
    <col min="10699" max="10699" width="8.7109375" style="725" customWidth="1"/>
    <col min="10700" max="10700" width="9.28515625" style="725" customWidth="1"/>
    <col min="10701" max="10701" width="9.7109375" style="725" customWidth="1"/>
    <col min="10702" max="10702" width="11.140625" style="725" customWidth="1"/>
    <col min="10703" max="10704" width="6.85546875" style="725" bestFit="1" customWidth="1"/>
    <col min="10705" max="10705" width="9.5703125" style="725" customWidth="1"/>
    <col min="10706" max="10706" width="6.85546875" style="725" customWidth="1"/>
    <col min="10707" max="10707" width="7.140625" style="725" customWidth="1"/>
    <col min="10708" max="10708" width="7.28515625" style="725" customWidth="1"/>
    <col min="10709" max="10709" width="7.5703125" style="725" customWidth="1"/>
    <col min="10710" max="10710" width="8.42578125" style="725" customWidth="1"/>
    <col min="10711" max="10949" width="9" style="725"/>
    <col min="10950" max="10950" width="13" style="725" bestFit="1" customWidth="1"/>
    <col min="10951" max="10951" width="12.7109375" style="725" customWidth="1"/>
    <col min="10952" max="10952" width="9" style="725"/>
    <col min="10953" max="10953" width="7.7109375" style="725" customWidth="1"/>
    <col min="10954" max="10954" width="7.85546875" style="725" customWidth="1"/>
    <col min="10955" max="10955" width="8.7109375" style="725" customWidth="1"/>
    <col min="10956" max="10956" width="9.28515625" style="725" customWidth="1"/>
    <col min="10957" max="10957" width="9.7109375" style="725" customWidth="1"/>
    <col min="10958" max="10958" width="11.140625" style="725" customWidth="1"/>
    <col min="10959" max="10960" width="6.85546875" style="725" bestFit="1" customWidth="1"/>
    <col min="10961" max="10961" width="9.5703125" style="725" customWidth="1"/>
    <col min="10962" max="10962" width="6.85546875" style="725" customWidth="1"/>
    <col min="10963" max="10963" width="7.140625" style="725" customWidth="1"/>
    <col min="10964" max="10964" width="7.28515625" style="725" customWidth="1"/>
    <col min="10965" max="10965" width="7.5703125" style="725" customWidth="1"/>
    <col min="10966" max="10966" width="8.42578125" style="725" customWidth="1"/>
    <col min="10967" max="11205" width="9" style="725"/>
    <col min="11206" max="11206" width="13" style="725" bestFit="1" customWidth="1"/>
    <col min="11207" max="11207" width="12.7109375" style="725" customWidth="1"/>
    <col min="11208" max="11208" width="9" style="725"/>
    <col min="11209" max="11209" width="7.7109375" style="725" customWidth="1"/>
    <col min="11210" max="11210" width="7.85546875" style="725" customWidth="1"/>
    <col min="11211" max="11211" width="8.7109375" style="725" customWidth="1"/>
    <col min="11212" max="11212" width="9.28515625" style="725" customWidth="1"/>
    <col min="11213" max="11213" width="9.7109375" style="725" customWidth="1"/>
    <col min="11214" max="11214" width="11.140625" style="725" customWidth="1"/>
    <col min="11215" max="11216" width="6.85546875" style="725" bestFit="1" customWidth="1"/>
    <col min="11217" max="11217" width="9.5703125" style="725" customWidth="1"/>
    <col min="11218" max="11218" width="6.85546875" style="725" customWidth="1"/>
    <col min="11219" max="11219" width="7.140625" style="725" customWidth="1"/>
    <col min="11220" max="11220" width="7.28515625" style="725" customWidth="1"/>
    <col min="11221" max="11221" width="7.5703125" style="725" customWidth="1"/>
    <col min="11222" max="11222" width="8.42578125" style="725" customWidth="1"/>
    <col min="11223" max="11461" width="9" style="725"/>
    <col min="11462" max="11462" width="13" style="725" bestFit="1" customWidth="1"/>
    <col min="11463" max="11463" width="12.7109375" style="725" customWidth="1"/>
    <col min="11464" max="11464" width="9" style="725"/>
    <col min="11465" max="11465" width="7.7109375" style="725" customWidth="1"/>
    <col min="11466" max="11466" width="7.85546875" style="725" customWidth="1"/>
    <col min="11467" max="11467" width="8.7109375" style="725" customWidth="1"/>
    <col min="11468" max="11468" width="9.28515625" style="725" customWidth="1"/>
    <col min="11469" max="11469" width="9.7109375" style="725" customWidth="1"/>
    <col min="11470" max="11470" width="11.140625" style="725" customWidth="1"/>
    <col min="11471" max="11472" width="6.85546875" style="725" bestFit="1" customWidth="1"/>
    <col min="11473" max="11473" width="9.5703125" style="725" customWidth="1"/>
    <col min="11474" max="11474" width="6.85546875" style="725" customWidth="1"/>
    <col min="11475" max="11475" width="7.140625" style="725" customWidth="1"/>
    <col min="11476" max="11476" width="7.28515625" style="725" customWidth="1"/>
    <col min="11477" max="11477" width="7.5703125" style="725" customWidth="1"/>
    <col min="11478" max="11478" width="8.42578125" style="725" customWidth="1"/>
    <col min="11479" max="11717" width="9" style="725"/>
    <col min="11718" max="11718" width="13" style="725" bestFit="1" customWidth="1"/>
    <col min="11719" max="11719" width="12.7109375" style="725" customWidth="1"/>
    <col min="11720" max="11720" width="9" style="725"/>
    <col min="11721" max="11721" width="7.7109375" style="725" customWidth="1"/>
    <col min="11722" max="11722" width="7.85546875" style="725" customWidth="1"/>
    <col min="11723" max="11723" width="8.7109375" style="725" customWidth="1"/>
    <col min="11724" max="11724" width="9.28515625" style="725" customWidth="1"/>
    <col min="11725" max="11725" width="9.7109375" style="725" customWidth="1"/>
    <col min="11726" max="11726" width="11.140625" style="725" customWidth="1"/>
    <col min="11727" max="11728" width="6.85546875" style="725" bestFit="1" customWidth="1"/>
    <col min="11729" max="11729" width="9.5703125" style="725" customWidth="1"/>
    <col min="11730" max="11730" width="6.85546875" style="725" customWidth="1"/>
    <col min="11731" max="11731" width="7.140625" style="725" customWidth="1"/>
    <col min="11732" max="11732" width="7.28515625" style="725" customWidth="1"/>
    <col min="11733" max="11733" width="7.5703125" style="725" customWidth="1"/>
    <col min="11734" max="11734" width="8.42578125" style="725" customWidth="1"/>
    <col min="11735" max="11973" width="9" style="725"/>
    <col min="11974" max="11974" width="13" style="725" bestFit="1" customWidth="1"/>
    <col min="11975" max="11975" width="12.7109375" style="725" customWidth="1"/>
    <col min="11976" max="11976" width="9" style="725"/>
    <col min="11977" max="11977" width="7.7109375" style="725" customWidth="1"/>
    <col min="11978" max="11978" width="7.85546875" style="725" customWidth="1"/>
    <col min="11979" max="11979" width="8.7109375" style="725" customWidth="1"/>
    <col min="11980" max="11980" width="9.28515625" style="725" customWidth="1"/>
    <col min="11981" max="11981" width="9.7109375" style="725" customWidth="1"/>
    <col min="11982" max="11982" width="11.140625" style="725" customWidth="1"/>
    <col min="11983" max="11984" width="6.85546875" style="725" bestFit="1" customWidth="1"/>
    <col min="11985" max="11985" width="9.5703125" style="725" customWidth="1"/>
    <col min="11986" max="11986" width="6.85546875" style="725" customWidth="1"/>
    <col min="11987" max="11987" width="7.140625" style="725" customWidth="1"/>
    <col min="11988" max="11988" width="7.28515625" style="725" customWidth="1"/>
    <col min="11989" max="11989" width="7.5703125" style="725" customWidth="1"/>
    <col min="11990" max="11990" width="8.42578125" style="725" customWidth="1"/>
    <col min="11991" max="12229" width="9" style="725"/>
    <col min="12230" max="12230" width="13" style="725" bestFit="1" customWidth="1"/>
    <col min="12231" max="12231" width="12.7109375" style="725" customWidth="1"/>
    <col min="12232" max="12232" width="9" style="725"/>
    <col min="12233" max="12233" width="7.7109375" style="725" customWidth="1"/>
    <col min="12234" max="12234" width="7.85546875" style="725" customWidth="1"/>
    <col min="12235" max="12235" width="8.7109375" style="725" customWidth="1"/>
    <col min="12236" max="12236" width="9.28515625" style="725" customWidth="1"/>
    <col min="12237" max="12237" width="9.7109375" style="725" customWidth="1"/>
    <col min="12238" max="12238" width="11.140625" style="725" customWidth="1"/>
    <col min="12239" max="12240" width="6.85546875" style="725" bestFit="1" customWidth="1"/>
    <col min="12241" max="12241" width="9.5703125" style="725" customWidth="1"/>
    <col min="12242" max="12242" width="6.85546875" style="725" customWidth="1"/>
    <col min="12243" max="12243" width="7.140625" style="725" customWidth="1"/>
    <col min="12244" max="12244" width="7.28515625" style="725" customWidth="1"/>
    <col min="12245" max="12245" width="7.5703125" style="725" customWidth="1"/>
    <col min="12246" max="12246" width="8.42578125" style="725" customWidth="1"/>
    <col min="12247" max="12485" width="9" style="725"/>
    <col min="12486" max="12486" width="13" style="725" bestFit="1" customWidth="1"/>
    <col min="12487" max="12487" width="12.7109375" style="725" customWidth="1"/>
    <col min="12488" max="12488" width="9" style="725"/>
    <col min="12489" max="12489" width="7.7109375" style="725" customWidth="1"/>
    <col min="12490" max="12490" width="7.85546875" style="725" customWidth="1"/>
    <col min="12491" max="12491" width="8.7109375" style="725" customWidth="1"/>
    <col min="12492" max="12492" width="9.28515625" style="725" customWidth="1"/>
    <col min="12493" max="12493" width="9.7109375" style="725" customWidth="1"/>
    <col min="12494" max="12494" width="11.140625" style="725" customWidth="1"/>
    <col min="12495" max="12496" width="6.85546875" style="725" bestFit="1" customWidth="1"/>
    <col min="12497" max="12497" width="9.5703125" style="725" customWidth="1"/>
    <col min="12498" max="12498" width="6.85546875" style="725" customWidth="1"/>
    <col min="12499" max="12499" width="7.140625" style="725" customWidth="1"/>
    <col min="12500" max="12500" width="7.28515625" style="725" customWidth="1"/>
    <col min="12501" max="12501" width="7.5703125" style="725" customWidth="1"/>
    <col min="12502" max="12502" width="8.42578125" style="725" customWidth="1"/>
    <col min="12503" max="12741" width="9" style="725"/>
    <col min="12742" max="12742" width="13" style="725" bestFit="1" customWidth="1"/>
    <col min="12743" max="12743" width="12.7109375" style="725" customWidth="1"/>
    <col min="12744" max="12744" width="9" style="725"/>
    <col min="12745" max="12745" width="7.7109375" style="725" customWidth="1"/>
    <col min="12746" max="12746" width="7.85546875" style="725" customWidth="1"/>
    <col min="12747" max="12747" width="8.7109375" style="725" customWidth="1"/>
    <col min="12748" max="12748" width="9.28515625" style="725" customWidth="1"/>
    <col min="12749" max="12749" width="9.7109375" style="725" customWidth="1"/>
    <col min="12750" max="12750" width="11.140625" style="725" customWidth="1"/>
    <col min="12751" max="12752" width="6.85546875" style="725" bestFit="1" customWidth="1"/>
    <col min="12753" max="12753" width="9.5703125" style="725" customWidth="1"/>
    <col min="12754" max="12754" width="6.85546875" style="725" customWidth="1"/>
    <col min="12755" max="12755" width="7.140625" style="725" customWidth="1"/>
    <col min="12756" max="12756" width="7.28515625" style="725" customWidth="1"/>
    <col min="12757" max="12757" width="7.5703125" style="725" customWidth="1"/>
    <col min="12758" max="12758" width="8.42578125" style="725" customWidth="1"/>
    <col min="12759" max="12997" width="9" style="725"/>
    <col min="12998" max="12998" width="13" style="725" bestFit="1" customWidth="1"/>
    <col min="12999" max="12999" width="12.7109375" style="725" customWidth="1"/>
    <col min="13000" max="13000" width="9" style="725"/>
    <col min="13001" max="13001" width="7.7109375" style="725" customWidth="1"/>
    <col min="13002" max="13002" width="7.85546875" style="725" customWidth="1"/>
    <col min="13003" max="13003" width="8.7109375" style="725" customWidth="1"/>
    <col min="13004" max="13004" width="9.28515625" style="725" customWidth="1"/>
    <col min="13005" max="13005" width="9.7109375" style="725" customWidth="1"/>
    <col min="13006" max="13006" width="11.140625" style="725" customWidth="1"/>
    <col min="13007" max="13008" width="6.85546875" style="725" bestFit="1" customWidth="1"/>
    <col min="13009" max="13009" width="9.5703125" style="725" customWidth="1"/>
    <col min="13010" max="13010" width="6.85546875" style="725" customWidth="1"/>
    <col min="13011" max="13011" width="7.140625" style="725" customWidth="1"/>
    <col min="13012" max="13012" width="7.28515625" style="725" customWidth="1"/>
    <col min="13013" max="13013" width="7.5703125" style="725" customWidth="1"/>
    <col min="13014" max="13014" width="8.42578125" style="725" customWidth="1"/>
    <col min="13015" max="13253" width="9" style="725"/>
    <col min="13254" max="13254" width="13" style="725" bestFit="1" customWidth="1"/>
    <col min="13255" max="13255" width="12.7109375" style="725" customWidth="1"/>
    <col min="13256" max="13256" width="9" style="725"/>
    <col min="13257" max="13257" width="7.7109375" style="725" customWidth="1"/>
    <col min="13258" max="13258" width="7.85546875" style="725" customWidth="1"/>
    <col min="13259" max="13259" width="8.7109375" style="725" customWidth="1"/>
    <col min="13260" max="13260" width="9.28515625" style="725" customWidth="1"/>
    <col min="13261" max="13261" width="9.7109375" style="725" customWidth="1"/>
    <col min="13262" max="13262" width="11.140625" style="725" customWidth="1"/>
    <col min="13263" max="13264" width="6.85546875" style="725" bestFit="1" customWidth="1"/>
    <col min="13265" max="13265" width="9.5703125" style="725" customWidth="1"/>
    <col min="13266" max="13266" width="6.85546875" style="725" customWidth="1"/>
    <col min="13267" max="13267" width="7.140625" style="725" customWidth="1"/>
    <col min="13268" max="13268" width="7.28515625" style="725" customWidth="1"/>
    <col min="13269" max="13269" width="7.5703125" style="725" customWidth="1"/>
    <col min="13270" max="13270" width="8.42578125" style="725" customWidth="1"/>
    <col min="13271" max="13509" width="9" style="725"/>
    <col min="13510" max="13510" width="13" style="725" bestFit="1" customWidth="1"/>
    <col min="13511" max="13511" width="12.7109375" style="725" customWidth="1"/>
    <col min="13512" max="13512" width="9" style="725"/>
    <col min="13513" max="13513" width="7.7109375" style="725" customWidth="1"/>
    <col min="13514" max="13514" width="7.85546875" style="725" customWidth="1"/>
    <col min="13515" max="13515" width="8.7109375" style="725" customWidth="1"/>
    <col min="13516" max="13516" width="9.28515625" style="725" customWidth="1"/>
    <col min="13517" max="13517" width="9.7109375" style="725" customWidth="1"/>
    <col min="13518" max="13518" width="11.140625" style="725" customWidth="1"/>
    <col min="13519" max="13520" width="6.85546875" style="725" bestFit="1" customWidth="1"/>
    <col min="13521" max="13521" width="9.5703125" style="725" customWidth="1"/>
    <col min="13522" max="13522" width="6.85546875" style="725" customWidth="1"/>
    <col min="13523" max="13523" width="7.140625" style="725" customWidth="1"/>
    <col min="13524" max="13524" width="7.28515625" style="725" customWidth="1"/>
    <col min="13525" max="13525" width="7.5703125" style="725" customWidth="1"/>
    <col min="13526" max="13526" width="8.42578125" style="725" customWidth="1"/>
    <col min="13527" max="13765" width="9" style="725"/>
    <col min="13766" max="13766" width="13" style="725" bestFit="1" customWidth="1"/>
    <col min="13767" max="13767" width="12.7109375" style="725" customWidth="1"/>
    <col min="13768" max="13768" width="9" style="725"/>
    <col min="13769" max="13769" width="7.7109375" style="725" customWidth="1"/>
    <col min="13770" max="13770" width="7.85546875" style="725" customWidth="1"/>
    <col min="13771" max="13771" width="8.7109375" style="725" customWidth="1"/>
    <col min="13772" max="13772" width="9.28515625" style="725" customWidth="1"/>
    <col min="13773" max="13773" width="9.7109375" style="725" customWidth="1"/>
    <col min="13774" max="13774" width="11.140625" style="725" customWidth="1"/>
    <col min="13775" max="13776" width="6.85546875" style="725" bestFit="1" customWidth="1"/>
    <col min="13777" max="13777" width="9.5703125" style="725" customWidth="1"/>
    <col min="13778" max="13778" width="6.85546875" style="725" customWidth="1"/>
    <col min="13779" max="13779" width="7.140625" style="725" customWidth="1"/>
    <col min="13780" max="13780" width="7.28515625" style="725" customWidth="1"/>
    <col min="13781" max="13781" width="7.5703125" style="725" customWidth="1"/>
    <col min="13782" max="13782" width="8.42578125" style="725" customWidth="1"/>
    <col min="13783" max="14021" width="9" style="725"/>
    <col min="14022" max="14022" width="13" style="725" bestFit="1" customWidth="1"/>
    <col min="14023" max="14023" width="12.7109375" style="725" customWidth="1"/>
    <col min="14024" max="14024" width="9" style="725"/>
    <col min="14025" max="14025" width="7.7109375" style="725" customWidth="1"/>
    <col min="14026" max="14026" width="7.85546875" style="725" customWidth="1"/>
    <col min="14027" max="14027" width="8.7109375" style="725" customWidth="1"/>
    <col min="14028" max="14028" width="9.28515625" style="725" customWidth="1"/>
    <col min="14029" max="14029" width="9.7109375" style="725" customWidth="1"/>
    <col min="14030" max="14030" width="11.140625" style="725" customWidth="1"/>
    <col min="14031" max="14032" width="6.85546875" style="725" bestFit="1" customWidth="1"/>
    <col min="14033" max="14033" width="9.5703125" style="725" customWidth="1"/>
    <col min="14034" max="14034" width="6.85546875" style="725" customWidth="1"/>
    <col min="14035" max="14035" width="7.140625" style="725" customWidth="1"/>
    <col min="14036" max="14036" width="7.28515625" style="725" customWidth="1"/>
    <col min="14037" max="14037" width="7.5703125" style="725" customWidth="1"/>
    <col min="14038" max="14038" width="8.42578125" style="725" customWidth="1"/>
    <col min="14039" max="14277" width="9" style="725"/>
    <col min="14278" max="14278" width="13" style="725" bestFit="1" customWidth="1"/>
    <col min="14279" max="14279" width="12.7109375" style="725" customWidth="1"/>
    <col min="14280" max="14280" width="9" style="725"/>
    <col min="14281" max="14281" width="7.7109375" style="725" customWidth="1"/>
    <col min="14282" max="14282" width="7.85546875" style="725" customWidth="1"/>
    <col min="14283" max="14283" width="8.7109375" style="725" customWidth="1"/>
    <col min="14284" max="14284" width="9.28515625" style="725" customWidth="1"/>
    <col min="14285" max="14285" width="9.7109375" style="725" customWidth="1"/>
    <col min="14286" max="14286" width="11.140625" style="725" customWidth="1"/>
    <col min="14287" max="14288" width="6.85546875" style="725" bestFit="1" customWidth="1"/>
    <col min="14289" max="14289" width="9.5703125" style="725" customWidth="1"/>
    <col min="14290" max="14290" width="6.85546875" style="725" customWidth="1"/>
    <col min="14291" max="14291" width="7.140625" style="725" customWidth="1"/>
    <col min="14292" max="14292" width="7.28515625" style="725" customWidth="1"/>
    <col min="14293" max="14293" width="7.5703125" style="725" customWidth="1"/>
    <col min="14294" max="14294" width="8.42578125" style="725" customWidth="1"/>
    <col min="14295" max="14533" width="9" style="725"/>
    <col min="14534" max="14534" width="13" style="725" bestFit="1" customWidth="1"/>
    <col min="14535" max="14535" width="12.7109375" style="725" customWidth="1"/>
    <col min="14536" max="14536" width="9" style="725"/>
    <col min="14537" max="14537" width="7.7109375" style="725" customWidth="1"/>
    <col min="14538" max="14538" width="7.85546875" style="725" customWidth="1"/>
    <col min="14539" max="14539" width="8.7109375" style="725" customWidth="1"/>
    <col min="14540" max="14540" width="9.28515625" style="725" customWidth="1"/>
    <col min="14541" max="14541" width="9.7109375" style="725" customWidth="1"/>
    <col min="14542" max="14542" width="11.140625" style="725" customWidth="1"/>
    <col min="14543" max="14544" width="6.85546875" style="725" bestFit="1" customWidth="1"/>
    <col min="14545" max="14545" width="9.5703125" style="725" customWidth="1"/>
    <col min="14546" max="14546" width="6.85546875" style="725" customWidth="1"/>
    <col min="14547" max="14547" width="7.140625" style="725" customWidth="1"/>
    <col min="14548" max="14548" width="7.28515625" style="725" customWidth="1"/>
    <col min="14549" max="14549" width="7.5703125" style="725" customWidth="1"/>
    <col min="14550" max="14550" width="8.42578125" style="725" customWidth="1"/>
    <col min="14551" max="14789" width="9" style="725"/>
    <col min="14790" max="14790" width="13" style="725" bestFit="1" customWidth="1"/>
    <col min="14791" max="14791" width="12.7109375" style="725" customWidth="1"/>
    <col min="14792" max="14792" width="9" style="725"/>
    <col min="14793" max="14793" width="7.7109375" style="725" customWidth="1"/>
    <col min="14794" max="14794" width="7.85546875" style="725" customWidth="1"/>
    <col min="14795" max="14795" width="8.7109375" style="725" customWidth="1"/>
    <col min="14796" max="14796" width="9.28515625" style="725" customWidth="1"/>
    <col min="14797" max="14797" width="9.7109375" style="725" customWidth="1"/>
    <col min="14798" max="14798" width="11.140625" style="725" customWidth="1"/>
    <col min="14799" max="14800" width="6.85546875" style="725" bestFit="1" customWidth="1"/>
    <col min="14801" max="14801" width="9.5703125" style="725" customWidth="1"/>
    <col min="14802" max="14802" width="6.85546875" style="725" customWidth="1"/>
    <col min="14803" max="14803" width="7.140625" style="725" customWidth="1"/>
    <col min="14804" max="14804" width="7.28515625" style="725" customWidth="1"/>
    <col min="14805" max="14805" width="7.5703125" style="725" customWidth="1"/>
    <col min="14806" max="14806" width="8.42578125" style="725" customWidth="1"/>
    <col min="14807" max="15045" width="9" style="725"/>
    <col min="15046" max="15046" width="13" style="725" bestFit="1" customWidth="1"/>
    <col min="15047" max="15047" width="12.7109375" style="725" customWidth="1"/>
    <col min="15048" max="15048" width="9" style="725"/>
    <col min="15049" max="15049" width="7.7109375" style="725" customWidth="1"/>
    <col min="15050" max="15050" width="7.85546875" style="725" customWidth="1"/>
    <col min="15051" max="15051" width="8.7109375" style="725" customWidth="1"/>
    <col min="15052" max="15052" width="9.28515625" style="725" customWidth="1"/>
    <col min="15053" max="15053" width="9.7109375" style="725" customWidth="1"/>
    <col min="15054" max="15054" width="11.140625" style="725" customWidth="1"/>
    <col min="15055" max="15056" width="6.85546875" style="725" bestFit="1" customWidth="1"/>
    <col min="15057" max="15057" width="9.5703125" style="725" customWidth="1"/>
    <col min="15058" max="15058" width="6.85546875" style="725" customWidth="1"/>
    <col min="15059" max="15059" width="7.140625" style="725" customWidth="1"/>
    <col min="15060" max="15060" width="7.28515625" style="725" customWidth="1"/>
    <col min="15061" max="15061" width="7.5703125" style="725" customWidth="1"/>
    <col min="15062" max="15062" width="8.42578125" style="725" customWidth="1"/>
    <col min="15063" max="15301" width="9" style="725"/>
    <col min="15302" max="15302" width="13" style="725" bestFit="1" customWidth="1"/>
    <col min="15303" max="15303" width="12.7109375" style="725" customWidth="1"/>
    <col min="15304" max="15304" width="9" style="725"/>
    <col min="15305" max="15305" width="7.7109375" style="725" customWidth="1"/>
    <col min="15306" max="15306" width="7.85546875" style="725" customWidth="1"/>
    <col min="15307" max="15307" width="8.7109375" style="725" customWidth="1"/>
    <col min="15308" max="15308" width="9.28515625" style="725" customWidth="1"/>
    <col min="15309" max="15309" width="9.7109375" style="725" customWidth="1"/>
    <col min="15310" max="15310" width="11.140625" style="725" customWidth="1"/>
    <col min="15311" max="15312" width="6.85546875" style="725" bestFit="1" customWidth="1"/>
    <col min="15313" max="15313" width="9.5703125" style="725" customWidth="1"/>
    <col min="15314" max="15314" width="6.85546875" style="725" customWidth="1"/>
    <col min="15315" max="15315" width="7.140625" style="725" customWidth="1"/>
    <col min="15316" max="15316" width="7.28515625" style="725" customWidth="1"/>
    <col min="15317" max="15317" width="7.5703125" style="725" customWidth="1"/>
    <col min="15318" max="15318" width="8.42578125" style="725" customWidth="1"/>
    <col min="15319" max="15557" width="9" style="725"/>
    <col min="15558" max="15558" width="13" style="725" bestFit="1" customWidth="1"/>
    <col min="15559" max="15559" width="12.7109375" style="725" customWidth="1"/>
    <col min="15560" max="15560" width="9" style="725"/>
    <col min="15561" max="15561" width="7.7109375" style="725" customWidth="1"/>
    <col min="15562" max="15562" width="7.85546875" style="725" customWidth="1"/>
    <col min="15563" max="15563" width="8.7109375" style="725" customWidth="1"/>
    <col min="15564" max="15564" width="9.28515625" style="725" customWidth="1"/>
    <col min="15565" max="15565" width="9.7109375" style="725" customWidth="1"/>
    <col min="15566" max="15566" width="11.140625" style="725" customWidth="1"/>
    <col min="15567" max="15568" width="6.85546875" style="725" bestFit="1" customWidth="1"/>
    <col min="15569" max="15569" width="9.5703125" style="725" customWidth="1"/>
    <col min="15570" max="15570" width="6.85546875" style="725" customWidth="1"/>
    <col min="15571" max="15571" width="7.140625" style="725" customWidth="1"/>
    <col min="15572" max="15572" width="7.28515625" style="725" customWidth="1"/>
    <col min="15573" max="15573" width="7.5703125" style="725" customWidth="1"/>
    <col min="15574" max="15574" width="8.42578125" style="725" customWidth="1"/>
    <col min="15575" max="15813" width="9" style="725"/>
    <col min="15814" max="15814" width="13" style="725" bestFit="1" customWidth="1"/>
    <col min="15815" max="15815" width="12.7109375" style="725" customWidth="1"/>
    <col min="15816" max="15816" width="9" style="725"/>
    <col min="15817" max="15817" width="7.7109375" style="725" customWidth="1"/>
    <col min="15818" max="15818" width="7.85546875" style="725" customWidth="1"/>
    <col min="15819" max="15819" width="8.7109375" style="725" customWidth="1"/>
    <col min="15820" max="15820" width="9.28515625" style="725" customWidth="1"/>
    <col min="15821" max="15821" width="9.7109375" style="725" customWidth="1"/>
    <col min="15822" max="15822" width="11.140625" style="725" customWidth="1"/>
    <col min="15823" max="15824" width="6.85546875" style="725" bestFit="1" customWidth="1"/>
    <col min="15825" max="15825" width="9.5703125" style="725" customWidth="1"/>
    <col min="15826" max="15826" width="6.85546875" style="725" customWidth="1"/>
    <col min="15827" max="15827" width="7.140625" style="725" customWidth="1"/>
    <col min="15828" max="15828" width="7.28515625" style="725" customWidth="1"/>
    <col min="15829" max="15829" width="7.5703125" style="725" customWidth="1"/>
    <col min="15830" max="15830" width="8.42578125" style="725" customWidth="1"/>
    <col min="15831" max="16069" width="9" style="725"/>
    <col min="16070" max="16070" width="13" style="725" bestFit="1" customWidth="1"/>
    <col min="16071" max="16071" width="12.7109375" style="725" customWidth="1"/>
    <col min="16072" max="16072" width="9" style="725"/>
    <col min="16073" max="16073" width="7.7109375" style="725" customWidth="1"/>
    <col min="16074" max="16074" width="7.85546875" style="725" customWidth="1"/>
    <col min="16075" max="16075" width="8.7109375" style="725" customWidth="1"/>
    <col min="16076" max="16076" width="9.28515625" style="725" customWidth="1"/>
    <col min="16077" max="16077" width="9.7109375" style="725" customWidth="1"/>
    <col min="16078" max="16078" width="11.140625" style="725" customWidth="1"/>
    <col min="16079" max="16080" width="6.85546875" style="725" bestFit="1" customWidth="1"/>
    <col min="16081" max="16081" width="9.5703125" style="725" customWidth="1"/>
    <col min="16082" max="16082" width="6.85546875" style="725" customWidth="1"/>
    <col min="16083" max="16083" width="7.140625" style="725" customWidth="1"/>
    <col min="16084" max="16084" width="7.28515625" style="725" customWidth="1"/>
    <col min="16085" max="16085" width="7.5703125" style="725" customWidth="1"/>
    <col min="16086" max="16086" width="8.42578125" style="725" customWidth="1"/>
    <col min="16087" max="16384" width="9" style="725"/>
  </cols>
  <sheetData>
    <row r="1" spans="1:13" ht="23.25" customHeight="1" thickBot="1">
      <c r="A1" s="1148" t="s">
        <v>1107</v>
      </c>
      <c r="B1" s="1148"/>
      <c r="C1" s="1148"/>
      <c r="D1" s="1148"/>
      <c r="E1" s="1148"/>
      <c r="F1" s="1148"/>
      <c r="G1" s="1148"/>
      <c r="H1" s="1148"/>
      <c r="I1" s="1148"/>
      <c r="J1" s="1148"/>
      <c r="K1" s="1148"/>
      <c r="L1" s="1148"/>
      <c r="M1" s="1148"/>
    </row>
    <row r="2" spans="1:13" s="726" customFormat="1" ht="82.5" customHeight="1">
      <c r="A2" s="372" t="s">
        <v>1031</v>
      </c>
      <c r="B2" s="406" t="s">
        <v>1108</v>
      </c>
      <c r="C2" s="406" t="s">
        <v>1109</v>
      </c>
      <c r="D2" s="406" t="s">
        <v>1110</v>
      </c>
      <c r="E2" s="406" t="s">
        <v>1111</v>
      </c>
      <c r="F2" s="406" t="s">
        <v>1112</v>
      </c>
      <c r="G2" s="406" t="s">
        <v>1113</v>
      </c>
      <c r="H2" s="406" t="s">
        <v>1114</v>
      </c>
      <c r="I2" s="406" t="s">
        <v>1115</v>
      </c>
      <c r="J2" s="406" t="s">
        <v>1116</v>
      </c>
      <c r="K2" s="406" t="s">
        <v>1117</v>
      </c>
      <c r="L2" s="406" t="s">
        <v>1118</v>
      </c>
      <c r="M2" s="406" t="s">
        <v>1119</v>
      </c>
    </row>
    <row r="3" spans="1:13" s="727" customFormat="1" ht="23.25" customHeight="1" thickBot="1">
      <c r="A3" s="377">
        <v>1401</v>
      </c>
      <c r="B3" s="379">
        <v>969153</v>
      </c>
      <c r="C3" s="379">
        <v>1091328</v>
      </c>
      <c r="D3" s="823">
        <v>1347649</v>
      </c>
      <c r="E3" s="379">
        <v>115257</v>
      </c>
      <c r="F3" s="379">
        <v>36002</v>
      </c>
      <c r="G3" s="379">
        <v>353909</v>
      </c>
      <c r="H3" s="379">
        <v>210454</v>
      </c>
      <c r="I3" s="379">
        <v>36331</v>
      </c>
      <c r="J3" s="823">
        <v>7391</v>
      </c>
      <c r="K3" s="379">
        <v>5201</v>
      </c>
      <c r="L3" s="379">
        <v>8299</v>
      </c>
      <c r="M3" s="379">
        <v>15202</v>
      </c>
    </row>
    <row r="4" spans="1:13" ht="21" customHeight="1" thickBot="1">
      <c r="A4" s="728" t="s">
        <v>259</v>
      </c>
      <c r="B4" s="729">
        <v>54889</v>
      </c>
      <c r="C4" s="730">
        <v>40503</v>
      </c>
      <c r="D4" s="729">
        <v>77286</v>
      </c>
      <c r="E4" s="731">
        <v>1331</v>
      </c>
      <c r="F4" s="729">
        <v>4</v>
      </c>
      <c r="G4" s="731">
        <v>9956</v>
      </c>
      <c r="H4" s="729">
        <v>6062</v>
      </c>
      <c r="I4" s="731">
        <v>1381</v>
      </c>
      <c r="J4" s="729">
        <v>1354</v>
      </c>
      <c r="K4" s="731">
        <v>147</v>
      </c>
      <c r="L4" s="729">
        <v>113</v>
      </c>
      <c r="M4" s="731">
        <v>539</v>
      </c>
    </row>
    <row r="5" spans="1:13" ht="21" customHeight="1" thickBot="1">
      <c r="A5" s="728" t="s">
        <v>260</v>
      </c>
      <c r="B5" s="729">
        <v>44542</v>
      </c>
      <c r="C5" s="730">
        <v>44008</v>
      </c>
      <c r="D5" s="729">
        <v>45550</v>
      </c>
      <c r="E5" s="731">
        <v>2425</v>
      </c>
      <c r="F5" s="729">
        <v>222</v>
      </c>
      <c r="G5" s="731">
        <v>10539</v>
      </c>
      <c r="H5" s="729">
        <v>4151</v>
      </c>
      <c r="I5" s="731">
        <v>926</v>
      </c>
      <c r="J5" s="729">
        <v>166</v>
      </c>
      <c r="K5" s="731">
        <v>462</v>
      </c>
      <c r="L5" s="729">
        <v>194</v>
      </c>
      <c r="M5" s="731">
        <v>109</v>
      </c>
    </row>
    <row r="6" spans="1:13" ht="21" customHeight="1" thickBot="1">
      <c r="A6" s="728" t="s">
        <v>13</v>
      </c>
      <c r="B6" s="729">
        <v>9856</v>
      </c>
      <c r="C6" s="730">
        <v>21032</v>
      </c>
      <c r="D6" s="729">
        <v>14752</v>
      </c>
      <c r="E6" s="731">
        <v>2193</v>
      </c>
      <c r="F6" s="729">
        <v>265</v>
      </c>
      <c r="G6" s="731">
        <v>6404</v>
      </c>
      <c r="H6" s="729">
        <v>2193</v>
      </c>
      <c r="I6" s="731">
        <v>317</v>
      </c>
      <c r="J6" s="729">
        <v>232</v>
      </c>
      <c r="K6" s="731">
        <v>172</v>
      </c>
      <c r="L6" s="729">
        <v>214</v>
      </c>
      <c r="M6" s="731">
        <v>0</v>
      </c>
    </row>
    <row r="7" spans="1:13" ht="21" customHeight="1" thickBot="1">
      <c r="A7" s="728" t="s">
        <v>14</v>
      </c>
      <c r="B7" s="729">
        <v>98295</v>
      </c>
      <c r="C7" s="730">
        <v>71836</v>
      </c>
      <c r="D7" s="729">
        <v>109330</v>
      </c>
      <c r="E7" s="731">
        <v>7397</v>
      </c>
      <c r="F7" s="729">
        <v>5778</v>
      </c>
      <c r="G7" s="731">
        <v>29131</v>
      </c>
      <c r="H7" s="729">
        <v>17178</v>
      </c>
      <c r="I7" s="731">
        <v>609</v>
      </c>
      <c r="J7" s="729">
        <v>1202</v>
      </c>
      <c r="K7" s="731">
        <v>118</v>
      </c>
      <c r="L7" s="729">
        <v>302</v>
      </c>
      <c r="M7" s="731">
        <v>253</v>
      </c>
    </row>
    <row r="8" spans="1:13" ht="21" customHeight="1" thickBot="1">
      <c r="A8" s="728" t="s">
        <v>33</v>
      </c>
      <c r="B8" s="729">
        <v>24193</v>
      </c>
      <c r="C8" s="730">
        <v>27164</v>
      </c>
      <c r="D8" s="729">
        <v>23878</v>
      </c>
      <c r="E8" s="731">
        <v>12106</v>
      </c>
      <c r="F8" s="729">
        <v>63</v>
      </c>
      <c r="G8" s="731">
        <v>13920</v>
      </c>
      <c r="H8" s="729">
        <v>7521</v>
      </c>
      <c r="I8" s="731">
        <v>986</v>
      </c>
      <c r="J8" s="729">
        <v>18</v>
      </c>
      <c r="K8" s="731">
        <v>20</v>
      </c>
      <c r="L8" s="729">
        <v>5</v>
      </c>
      <c r="M8" s="731">
        <v>31</v>
      </c>
    </row>
    <row r="9" spans="1:13" ht="21" customHeight="1" thickBot="1">
      <c r="A9" s="728" t="s">
        <v>15</v>
      </c>
      <c r="B9" s="729">
        <v>14225</v>
      </c>
      <c r="C9" s="730">
        <v>4612</v>
      </c>
      <c r="D9" s="729">
        <v>13173</v>
      </c>
      <c r="E9" s="731">
        <v>1939</v>
      </c>
      <c r="F9" s="729">
        <v>2117</v>
      </c>
      <c r="G9" s="731">
        <v>4547</v>
      </c>
      <c r="H9" s="729">
        <v>3210</v>
      </c>
      <c r="I9" s="731">
        <v>1202</v>
      </c>
      <c r="J9" s="729">
        <v>110</v>
      </c>
      <c r="K9" s="731">
        <v>0</v>
      </c>
      <c r="L9" s="729">
        <v>0</v>
      </c>
      <c r="M9" s="731">
        <v>1432</v>
      </c>
    </row>
    <row r="10" spans="1:13" ht="21" customHeight="1" thickBot="1">
      <c r="A10" s="728" t="s">
        <v>16</v>
      </c>
      <c r="B10" s="729">
        <v>29624</v>
      </c>
      <c r="C10" s="730">
        <v>60023</v>
      </c>
      <c r="D10" s="729">
        <v>17944</v>
      </c>
      <c r="E10" s="731">
        <v>4661</v>
      </c>
      <c r="F10" s="729">
        <v>4235</v>
      </c>
      <c r="G10" s="731">
        <v>11768</v>
      </c>
      <c r="H10" s="729">
        <v>4215</v>
      </c>
      <c r="I10" s="731">
        <v>1394</v>
      </c>
      <c r="J10" s="729">
        <v>774</v>
      </c>
      <c r="K10" s="731">
        <v>733</v>
      </c>
      <c r="L10" s="729">
        <v>533</v>
      </c>
      <c r="M10" s="731">
        <v>1546</v>
      </c>
    </row>
    <row r="11" spans="1:13" ht="21" customHeight="1" thickBot="1">
      <c r="A11" s="728" t="s">
        <v>469</v>
      </c>
      <c r="B11" s="729">
        <v>127963</v>
      </c>
      <c r="C11" s="730">
        <v>233581</v>
      </c>
      <c r="D11" s="729">
        <v>316829</v>
      </c>
      <c r="E11" s="731">
        <v>15109</v>
      </c>
      <c r="F11" s="729">
        <v>3853</v>
      </c>
      <c r="G11" s="731">
        <v>82763</v>
      </c>
      <c r="H11" s="729">
        <v>55242</v>
      </c>
      <c r="I11" s="731">
        <v>1699</v>
      </c>
      <c r="J11" s="729">
        <v>145</v>
      </c>
      <c r="K11" s="731">
        <v>603</v>
      </c>
      <c r="L11" s="729">
        <v>264</v>
      </c>
      <c r="M11" s="731">
        <v>113</v>
      </c>
    </row>
    <row r="12" spans="1:13" ht="21" customHeight="1" thickBot="1">
      <c r="A12" s="728" t="s">
        <v>261</v>
      </c>
      <c r="B12" s="729">
        <v>17972</v>
      </c>
      <c r="C12" s="730">
        <v>18242</v>
      </c>
      <c r="D12" s="729">
        <v>33753</v>
      </c>
      <c r="E12" s="731">
        <v>1142</v>
      </c>
      <c r="F12" s="729">
        <v>42</v>
      </c>
      <c r="G12" s="731">
        <v>2887</v>
      </c>
      <c r="H12" s="729">
        <v>2235</v>
      </c>
      <c r="I12" s="731">
        <v>848</v>
      </c>
      <c r="J12" s="729">
        <v>296</v>
      </c>
      <c r="K12" s="731">
        <v>33</v>
      </c>
      <c r="L12" s="729">
        <v>225</v>
      </c>
      <c r="M12" s="731">
        <v>92</v>
      </c>
    </row>
    <row r="13" spans="1:13" ht="21" customHeight="1" thickBot="1">
      <c r="A13" s="728" t="s">
        <v>215</v>
      </c>
      <c r="B13" s="729">
        <v>11825</v>
      </c>
      <c r="C13" s="730">
        <v>13000</v>
      </c>
      <c r="D13" s="729">
        <v>14303</v>
      </c>
      <c r="E13" s="731">
        <v>654</v>
      </c>
      <c r="F13" s="729">
        <v>7</v>
      </c>
      <c r="G13" s="731">
        <v>1815</v>
      </c>
      <c r="H13" s="729">
        <v>260</v>
      </c>
      <c r="I13" s="731">
        <v>27</v>
      </c>
      <c r="J13" s="729">
        <v>0</v>
      </c>
      <c r="K13" s="731">
        <v>117</v>
      </c>
      <c r="L13" s="729">
        <v>18</v>
      </c>
      <c r="M13" s="731">
        <v>0</v>
      </c>
    </row>
    <row r="14" spans="1:13" ht="21" customHeight="1" thickBot="1">
      <c r="A14" s="728" t="s">
        <v>30</v>
      </c>
      <c r="B14" s="729">
        <v>41201</v>
      </c>
      <c r="C14" s="730">
        <v>71309</v>
      </c>
      <c r="D14" s="729">
        <v>71280</v>
      </c>
      <c r="E14" s="731">
        <v>4703</v>
      </c>
      <c r="F14" s="729">
        <v>136</v>
      </c>
      <c r="G14" s="731">
        <v>17826</v>
      </c>
      <c r="H14" s="729">
        <v>13959</v>
      </c>
      <c r="I14" s="731">
        <v>451</v>
      </c>
      <c r="J14" s="729">
        <v>120</v>
      </c>
      <c r="K14" s="731">
        <v>286</v>
      </c>
      <c r="L14" s="729">
        <v>153</v>
      </c>
      <c r="M14" s="731">
        <v>0</v>
      </c>
    </row>
    <row r="15" spans="1:13" ht="21" customHeight="1" thickBot="1">
      <c r="A15" s="728" t="s">
        <v>217</v>
      </c>
      <c r="B15" s="729">
        <v>21611</v>
      </c>
      <c r="C15" s="730">
        <v>23352</v>
      </c>
      <c r="D15" s="729">
        <v>30512</v>
      </c>
      <c r="E15" s="731">
        <v>648</v>
      </c>
      <c r="F15" s="729">
        <v>279</v>
      </c>
      <c r="G15" s="731">
        <v>8500</v>
      </c>
      <c r="H15" s="729">
        <v>8390</v>
      </c>
      <c r="I15" s="731">
        <v>1355</v>
      </c>
      <c r="J15" s="729">
        <v>2</v>
      </c>
      <c r="K15" s="731">
        <v>34</v>
      </c>
      <c r="L15" s="729">
        <v>689</v>
      </c>
      <c r="M15" s="731">
        <v>0</v>
      </c>
    </row>
    <row r="16" spans="1:13" ht="21" customHeight="1" thickBot="1">
      <c r="A16" s="728" t="s">
        <v>17</v>
      </c>
      <c r="B16" s="729">
        <v>24700</v>
      </c>
      <c r="C16" s="730">
        <v>54769</v>
      </c>
      <c r="D16" s="729">
        <v>47978</v>
      </c>
      <c r="E16" s="731">
        <v>1662</v>
      </c>
      <c r="F16" s="729">
        <v>39</v>
      </c>
      <c r="G16" s="731">
        <v>24894</v>
      </c>
      <c r="H16" s="729">
        <v>20476</v>
      </c>
      <c r="I16" s="731">
        <v>4397</v>
      </c>
      <c r="J16" s="729">
        <v>154</v>
      </c>
      <c r="K16" s="731">
        <v>288</v>
      </c>
      <c r="L16" s="729">
        <v>663</v>
      </c>
      <c r="M16" s="731">
        <v>40</v>
      </c>
    </row>
    <row r="17" spans="1:13" ht="21" customHeight="1" thickBot="1">
      <c r="A17" s="728" t="s">
        <v>18</v>
      </c>
      <c r="B17" s="729">
        <v>19243</v>
      </c>
      <c r="C17" s="730">
        <v>17540</v>
      </c>
      <c r="D17" s="729">
        <v>19334</v>
      </c>
      <c r="E17" s="731">
        <v>4748</v>
      </c>
      <c r="F17" s="729">
        <v>305</v>
      </c>
      <c r="G17" s="731">
        <v>4251</v>
      </c>
      <c r="H17" s="729">
        <v>953</v>
      </c>
      <c r="I17" s="731">
        <v>128</v>
      </c>
      <c r="J17" s="729">
        <v>15</v>
      </c>
      <c r="K17" s="731">
        <v>1</v>
      </c>
      <c r="L17" s="729">
        <v>0</v>
      </c>
      <c r="M17" s="731">
        <v>0</v>
      </c>
    </row>
    <row r="18" spans="1:13" ht="21" customHeight="1" thickBot="1">
      <c r="A18" s="728" t="s">
        <v>19</v>
      </c>
      <c r="B18" s="729">
        <v>22900</v>
      </c>
      <c r="C18" s="730">
        <v>5199</v>
      </c>
      <c r="D18" s="729">
        <v>9133</v>
      </c>
      <c r="E18" s="731">
        <v>1062</v>
      </c>
      <c r="F18" s="729">
        <v>750</v>
      </c>
      <c r="G18" s="731">
        <v>2266</v>
      </c>
      <c r="H18" s="729">
        <v>522</v>
      </c>
      <c r="I18" s="731">
        <v>307</v>
      </c>
      <c r="J18" s="729">
        <v>0</v>
      </c>
      <c r="K18" s="731">
        <v>0</v>
      </c>
      <c r="L18" s="729">
        <v>0</v>
      </c>
      <c r="M18" s="731">
        <v>2099</v>
      </c>
    </row>
    <row r="19" spans="1:13" ht="21" customHeight="1" thickBot="1">
      <c r="A19" s="728" t="s">
        <v>262</v>
      </c>
      <c r="B19" s="729">
        <v>14939</v>
      </c>
      <c r="C19" s="730">
        <v>10910</v>
      </c>
      <c r="D19" s="729">
        <v>23582</v>
      </c>
      <c r="E19" s="731">
        <v>6547</v>
      </c>
      <c r="F19" s="729">
        <v>380</v>
      </c>
      <c r="G19" s="731">
        <v>2342</v>
      </c>
      <c r="H19" s="729">
        <v>1843</v>
      </c>
      <c r="I19" s="731">
        <v>562</v>
      </c>
      <c r="J19" s="729">
        <v>0</v>
      </c>
      <c r="K19" s="731">
        <v>199</v>
      </c>
      <c r="L19" s="729">
        <v>8</v>
      </c>
      <c r="M19" s="731">
        <v>5</v>
      </c>
    </row>
    <row r="20" spans="1:13" ht="21" customHeight="1" thickBot="1">
      <c r="A20" s="728" t="s">
        <v>20</v>
      </c>
      <c r="B20" s="729">
        <v>66686</v>
      </c>
      <c r="C20" s="730">
        <v>67384</v>
      </c>
      <c r="D20" s="729">
        <v>57316</v>
      </c>
      <c r="E20" s="731">
        <v>9940</v>
      </c>
      <c r="F20" s="729">
        <v>1221</v>
      </c>
      <c r="G20" s="731">
        <v>15873</v>
      </c>
      <c r="H20" s="729">
        <v>8600</v>
      </c>
      <c r="I20" s="731">
        <v>2406</v>
      </c>
      <c r="J20" s="729">
        <v>237</v>
      </c>
      <c r="K20" s="731">
        <v>207</v>
      </c>
      <c r="L20" s="729">
        <v>341</v>
      </c>
      <c r="M20" s="731">
        <v>248</v>
      </c>
    </row>
    <row r="21" spans="1:13" ht="21" customHeight="1" thickBot="1">
      <c r="A21" s="728" t="s">
        <v>21</v>
      </c>
      <c r="B21" s="729">
        <v>23431</v>
      </c>
      <c r="C21" s="730">
        <v>8639</v>
      </c>
      <c r="D21" s="729">
        <v>38258</v>
      </c>
      <c r="E21" s="731">
        <v>7329</v>
      </c>
      <c r="F21" s="729">
        <v>1047</v>
      </c>
      <c r="G21" s="731">
        <v>5419</v>
      </c>
      <c r="H21" s="729">
        <v>1872</v>
      </c>
      <c r="I21" s="731">
        <v>721</v>
      </c>
      <c r="J21" s="729">
        <v>1</v>
      </c>
      <c r="K21" s="731">
        <v>165</v>
      </c>
      <c r="L21" s="729">
        <v>308</v>
      </c>
      <c r="M21" s="731">
        <v>726</v>
      </c>
    </row>
    <row r="22" spans="1:13" ht="21" customHeight="1" thickBot="1">
      <c r="A22" s="728" t="s">
        <v>22</v>
      </c>
      <c r="B22" s="729">
        <v>5013</v>
      </c>
      <c r="C22" s="730">
        <v>4932</v>
      </c>
      <c r="D22" s="729">
        <v>4064</v>
      </c>
      <c r="E22" s="731">
        <v>525</v>
      </c>
      <c r="F22" s="729">
        <v>705</v>
      </c>
      <c r="G22" s="731">
        <v>2340</v>
      </c>
      <c r="H22" s="729">
        <v>1091</v>
      </c>
      <c r="I22" s="731">
        <v>10</v>
      </c>
      <c r="J22" s="729">
        <v>2</v>
      </c>
      <c r="K22" s="731">
        <v>26</v>
      </c>
      <c r="L22" s="729">
        <v>0</v>
      </c>
      <c r="M22" s="731">
        <v>29</v>
      </c>
    </row>
    <row r="23" spans="1:13" ht="21" customHeight="1" thickBot="1">
      <c r="A23" s="728" t="s">
        <v>741</v>
      </c>
      <c r="B23" s="729">
        <v>9234</v>
      </c>
      <c r="C23" s="730">
        <v>13209</v>
      </c>
      <c r="D23" s="729">
        <v>3471</v>
      </c>
      <c r="E23" s="731">
        <v>5</v>
      </c>
      <c r="F23" s="729">
        <v>1</v>
      </c>
      <c r="G23" s="731">
        <v>3694</v>
      </c>
      <c r="H23" s="729">
        <v>1487</v>
      </c>
      <c r="I23" s="731">
        <v>68</v>
      </c>
      <c r="J23" s="729">
        <v>202</v>
      </c>
      <c r="K23" s="731">
        <v>231</v>
      </c>
      <c r="L23" s="729">
        <v>155</v>
      </c>
      <c r="M23" s="731">
        <v>3</v>
      </c>
    </row>
    <row r="24" spans="1:13" ht="21" customHeight="1" thickBot="1">
      <c r="A24" s="728" t="s">
        <v>220</v>
      </c>
      <c r="B24" s="729">
        <v>13893</v>
      </c>
      <c r="C24" s="730">
        <v>16898</v>
      </c>
      <c r="D24" s="729">
        <v>14232</v>
      </c>
      <c r="E24" s="731">
        <v>2411</v>
      </c>
      <c r="F24" s="729">
        <v>475</v>
      </c>
      <c r="G24" s="731">
        <v>4012</v>
      </c>
      <c r="H24" s="729">
        <v>2056</v>
      </c>
      <c r="I24" s="731">
        <v>1315</v>
      </c>
      <c r="J24" s="729">
        <v>212</v>
      </c>
      <c r="K24" s="731">
        <v>4</v>
      </c>
      <c r="L24" s="729">
        <v>23</v>
      </c>
      <c r="M24" s="731">
        <v>36</v>
      </c>
    </row>
    <row r="25" spans="1:13" ht="21" customHeight="1" thickBot="1">
      <c r="A25" s="728" t="s">
        <v>221</v>
      </c>
      <c r="B25" s="729">
        <v>25187</v>
      </c>
      <c r="C25" s="730">
        <v>33943</v>
      </c>
      <c r="D25" s="729">
        <v>56291</v>
      </c>
      <c r="E25" s="731">
        <v>2973</v>
      </c>
      <c r="F25" s="729">
        <v>192</v>
      </c>
      <c r="G25" s="731">
        <v>6558</v>
      </c>
      <c r="H25" s="729">
        <v>1221</v>
      </c>
      <c r="I25" s="731">
        <v>5482</v>
      </c>
      <c r="J25" s="729">
        <v>580</v>
      </c>
      <c r="K25" s="731">
        <v>464</v>
      </c>
      <c r="L25" s="729">
        <v>433</v>
      </c>
      <c r="M25" s="731">
        <v>2385</v>
      </c>
    </row>
    <row r="26" spans="1:13" ht="21" customHeight="1" thickBot="1">
      <c r="A26" s="728" t="s">
        <v>222</v>
      </c>
      <c r="B26" s="729">
        <v>26064</v>
      </c>
      <c r="C26" s="730">
        <v>7931</v>
      </c>
      <c r="D26" s="729">
        <v>12573</v>
      </c>
      <c r="E26" s="731">
        <v>1609</v>
      </c>
      <c r="F26" s="729">
        <v>7267</v>
      </c>
      <c r="G26" s="731">
        <v>1866</v>
      </c>
      <c r="H26" s="729">
        <v>1084</v>
      </c>
      <c r="I26" s="731">
        <v>385</v>
      </c>
      <c r="J26" s="729">
        <v>0</v>
      </c>
      <c r="K26" s="731">
        <v>0</v>
      </c>
      <c r="L26" s="729">
        <v>0</v>
      </c>
      <c r="M26" s="731">
        <v>0</v>
      </c>
    </row>
    <row r="27" spans="1:13" ht="21" customHeight="1" thickBot="1">
      <c r="A27" s="728" t="s">
        <v>979</v>
      </c>
      <c r="B27" s="729">
        <v>20774</v>
      </c>
      <c r="C27" s="730">
        <v>21640</v>
      </c>
      <c r="D27" s="729">
        <v>35987</v>
      </c>
      <c r="E27" s="731">
        <v>872</v>
      </c>
      <c r="F27" s="729">
        <v>2467</v>
      </c>
      <c r="G27" s="731">
        <v>12125</v>
      </c>
      <c r="H27" s="729">
        <v>6812</v>
      </c>
      <c r="I27" s="731">
        <v>0</v>
      </c>
      <c r="J27" s="729">
        <v>2</v>
      </c>
      <c r="K27" s="731">
        <v>0</v>
      </c>
      <c r="L27" s="729">
        <v>1</v>
      </c>
      <c r="M27" s="731">
        <v>0</v>
      </c>
    </row>
    <row r="28" spans="1:13" ht="21" customHeight="1" thickBot="1">
      <c r="A28" s="728" t="s">
        <v>132</v>
      </c>
      <c r="B28" s="729">
        <v>34186</v>
      </c>
      <c r="C28" s="730">
        <v>36793</v>
      </c>
      <c r="D28" s="729">
        <v>43583</v>
      </c>
      <c r="E28" s="731">
        <v>2355</v>
      </c>
      <c r="F28" s="729">
        <v>26</v>
      </c>
      <c r="G28" s="731">
        <v>15817</v>
      </c>
      <c r="H28" s="729">
        <v>10916</v>
      </c>
      <c r="I28" s="731">
        <v>281</v>
      </c>
      <c r="J28" s="729">
        <v>1419</v>
      </c>
      <c r="K28" s="731">
        <v>119</v>
      </c>
      <c r="L28" s="729">
        <v>250</v>
      </c>
      <c r="M28" s="731">
        <v>114</v>
      </c>
    </row>
    <row r="29" spans="1:13" ht="21" customHeight="1" thickBot="1">
      <c r="A29" s="728" t="s">
        <v>23</v>
      </c>
      <c r="B29" s="729">
        <v>24276</v>
      </c>
      <c r="C29" s="730">
        <v>47451</v>
      </c>
      <c r="D29" s="729">
        <v>33977</v>
      </c>
      <c r="E29" s="731">
        <v>4355</v>
      </c>
      <c r="F29" s="729">
        <v>1465</v>
      </c>
      <c r="G29" s="731">
        <v>12511</v>
      </c>
      <c r="H29" s="729">
        <v>12213</v>
      </c>
      <c r="I29" s="731">
        <v>1734</v>
      </c>
      <c r="J29" s="729">
        <v>104</v>
      </c>
      <c r="K29" s="731">
        <v>237</v>
      </c>
      <c r="L29" s="729">
        <v>1258</v>
      </c>
      <c r="M29" s="731">
        <v>4051</v>
      </c>
    </row>
    <row r="30" spans="1:13" ht="21" customHeight="1" thickBot="1">
      <c r="A30" s="728" t="s">
        <v>24</v>
      </c>
      <c r="B30" s="729">
        <v>15113</v>
      </c>
      <c r="C30" s="730">
        <v>15065</v>
      </c>
      <c r="D30" s="729">
        <v>19084</v>
      </c>
      <c r="E30" s="731">
        <v>1164</v>
      </c>
      <c r="F30" s="729">
        <v>31</v>
      </c>
      <c r="G30" s="731">
        <v>2195</v>
      </c>
      <c r="H30" s="729">
        <v>1826</v>
      </c>
      <c r="I30" s="731">
        <v>148</v>
      </c>
      <c r="J30" s="729">
        <v>13</v>
      </c>
      <c r="K30" s="731">
        <v>23</v>
      </c>
      <c r="L30" s="729">
        <v>152</v>
      </c>
      <c r="M30" s="731">
        <v>102</v>
      </c>
    </row>
    <row r="31" spans="1:13" ht="21" customHeight="1" thickBot="1">
      <c r="A31" s="728" t="s">
        <v>25</v>
      </c>
      <c r="B31" s="729">
        <v>49471</v>
      </c>
      <c r="C31" s="730">
        <v>32442</v>
      </c>
      <c r="D31" s="729">
        <v>83262</v>
      </c>
      <c r="E31" s="731">
        <v>6149</v>
      </c>
      <c r="F31" s="729">
        <v>222</v>
      </c>
      <c r="G31" s="731">
        <v>14788</v>
      </c>
      <c r="H31" s="729">
        <v>2081</v>
      </c>
      <c r="I31" s="731">
        <v>830</v>
      </c>
      <c r="J31" s="729">
        <v>13</v>
      </c>
      <c r="K31" s="731">
        <v>25</v>
      </c>
      <c r="L31" s="729">
        <v>912</v>
      </c>
      <c r="M31" s="731">
        <v>114</v>
      </c>
    </row>
    <row r="32" spans="1:13" ht="21" customHeight="1" thickBot="1">
      <c r="A32" s="728" t="s">
        <v>224</v>
      </c>
      <c r="B32" s="729">
        <v>15531</v>
      </c>
      <c r="C32" s="730">
        <v>10159</v>
      </c>
      <c r="D32" s="729">
        <v>19329</v>
      </c>
      <c r="E32" s="731">
        <v>1717</v>
      </c>
      <c r="F32" s="729">
        <v>689</v>
      </c>
      <c r="G32" s="731">
        <v>2334</v>
      </c>
      <c r="H32" s="729">
        <v>2276</v>
      </c>
      <c r="I32" s="731">
        <v>51</v>
      </c>
      <c r="J32" s="729">
        <v>0</v>
      </c>
      <c r="K32" s="731">
        <v>0</v>
      </c>
      <c r="L32" s="729">
        <v>0</v>
      </c>
      <c r="M32" s="731">
        <v>563</v>
      </c>
    </row>
    <row r="33" spans="1:13" ht="21" customHeight="1" thickBot="1">
      <c r="A33" s="728" t="s">
        <v>26</v>
      </c>
      <c r="B33" s="729">
        <v>14088</v>
      </c>
      <c r="C33" s="730">
        <v>22806</v>
      </c>
      <c r="D33" s="729">
        <v>20294</v>
      </c>
      <c r="E33" s="731">
        <v>1038</v>
      </c>
      <c r="F33" s="729">
        <v>799</v>
      </c>
      <c r="G33" s="731">
        <v>10527</v>
      </c>
      <c r="H33" s="729">
        <v>950</v>
      </c>
      <c r="I33" s="731">
        <v>1484</v>
      </c>
      <c r="J33" s="729">
        <v>3</v>
      </c>
      <c r="K33" s="731">
        <v>6</v>
      </c>
      <c r="L33" s="729">
        <v>1</v>
      </c>
      <c r="M33" s="731">
        <v>21</v>
      </c>
    </row>
    <row r="34" spans="1:13" ht="21" customHeight="1" thickBot="1">
      <c r="A34" s="728" t="s">
        <v>27</v>
      </c>
      <c r="B34" s="729">
        <v>16735</v>
      </c>
      <c r="C34" s="730">
        <v>7011</v>
      </c>
      <c r="D34" s="729">
        <v>11763</v>
      </c>
      <c r="E34" s="731">
        <v>237</v>
      </c>
      <c r="F34" s="729">
        <v>4</v>
      </c>
      <c r="G34" s="731">
        <v>1189</v>
      </c>
      <c r="H34" s="729">
        <v>1135</v>
      </c>
      <c r="I34" s="731">
        <v>1631</v>
      </c>
      <c r="J34" s="729">
        <v>14</v>
      </c>
      <c r="K34" s="731">
        <v>259</v>
      </c>
      <c r="L34" s="729">
        <v>532</v>
      </c>
      <c r="M34" s="731">
        <v>7</v>
      </c>
    </row>
    <row r="35" spans="1:13" ht="21" customHeight="1" thickBot="1">
      <c r="A35" s="732" t="s">
        <v>12</v>
      </c>
      <c r="B35" s="733">
        <v>31493</v>
      </c>
      <c r="C35" s="734">
        <v>27945</v>
      </c>
      <c r="D35" s="733">
        <v>25548</v>
      </c>
      <c r="E35" s="735">
        <v>4251</v>
      </c>
      <c r="F35" s="733">
        <v>916</v>
      </c>
      <c r="G35" s="735">
        <v>8852</v>
      </c>
      <c r="H35" s="733">
        <v>6424</v>
      </c>
      <c r="I35" s="735">
        <v>3196</v>
      </c>
      <c r="J35" s="733">
        <v>1</v>
      </c>
      <c r="K35" s="735">
        <v>222</v>
      </c>
      <c r="L35" s="733">
        <v>552</v>
      </c>
      <c r="M35" s="735">
        <v>544</v>
      </c>
    </row>
  </sheetData>
  <mergeCells count="1">
    <mergeCell ref="A1:M1"/>
  </mergeCells>
  <printOptions horizontalCentered="1"/>
  <pageMargins left="0.25" right="0.25" top="0.75" bottom="0.75" header="0.3" footer="0.3"/>
  <pageSetup paperSize="9" scale="70" orientation="portrait" r:id="rId1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98B09-58CA-48D3-A47C-89D8639325FA}">
  <sheetPr>
    <tabColor rgb="FF91DB91"/>
  </sheetPr>
  <dimension ref="A1:N337"/>
  <sheetViews>
    <sheetView rightToLeft="1" view="pageBreakPreview" topLeftCell="A325" zoomScale="85" zoomScaleNormal="85" zoomScaleSheetLayoutView="85" workbookViewId="0">
      <selection sqref="A1:XFD1048576"/>
    </sheetView>
  </sheetViews>
  <sheetFormatPr defaultColWidth="9" defaultRowHeight="30.75"/>
  <cols>
    <col min="1" max="1" width="16.28515625" style="750" customWidth="1"/>
    <col min="2" max="2" width="27.85546875" style="751" customWidth="1"/>
    <col min="3" max="9" width="11.42578125" style="752" customWidth="1"/>
    <col min="10" max="10" width="8.85546875" style="752" customWidth="1"/>
    <col min="11" max="12" width="11.42578125" style="752" customWidth="1"/>
    <col min="13" max="13" width="10" style="752" customWidth="1"/>
    <col min="14" max="14" width="11.42578125" style="752" customWidth="1"/>
    <col min="15" max="218" width="9" style="736"/>
    <col min="219" max="219" width="17.140625" style="736" customWidth="1"/>
    <col min="220" max="220" width="34.85546875" style="736" customWidth="1"/>
    <col min="221" max="221" width="11" style="736" customWidth="1"/>
    <col min="222" max="222" width="7.42578125" style="736" customWidth="1"/>
    <col min="223" max="223" width="13.5703125" style="736" customWidth="1"/>
    <col min="224" max="224" width="11.140625" style="736" customWidth="1"/>
    <col min="225" max="225" width="8.7109375" style="736" customWidth="1"/>
    <col min="226" max="226" width="9.5703125" style="736" customWidth="1"/>
    <col min="227" max="227" width="8.85546875" style="736" customWidth="1"/>
    <col min="228" max="228" width="8" style="736" customWidth="1"/>
    <col min="229" max="229" width="7.140625" style="736" customWidth="1"/>
    <col min="230" max="230" width="6" style="736" customWidth="1"/>
    <col min="231" max="231" width="8.42578125" style="736" customWidth="1"/>
    <col min="232" max="232" width="8" style="736" customWidth="1"/>
    <col min="233" max="236" width="9" style="736"/>
    <col min="237" max="237" width="7.28515625" style="736" customWidth="1"/>
    <col min="238" max="474" width="9" style="736"/>
    <col min="475" max="475" width="17.140625" style="736" customWidth="1"/>
    <col min="476" max="476" width="34.85546875" style="736" customWidth="1"/>
    <col min="477" max="477" width="11" style="736" customWidth="1"/>
    <col min="478" max="478" width="7.42578125" style="736" customWidth="1"/>
    <col min="479" max="479" width="13.5703125" style="736" customWidth="1"/>
    <col min="480" max="480" width="11.140625" style="736" customWidth="1"/>
    <col min="481" max="481" width="8.7109375" style="736" customWidth="1"/>
    <col min="482" max="482" width="9.5703125" style="736" customWidth="1"/>
    <col min="483" max="483" width="8.85546875" style="736" customWidth="1"/>
    <col min="484" max="484" width="8" style="736" customWidth="1"/>
    <col min="485" max="485" width="7.140625" style="736" customWidth="1"/>
    <col min="486" max="486" width="6" style="736" customWidth="1"/>
    <col min="487" max="487" width="8.42578125" style="736" customWidth="1"/>
    <col min="488" max="488" width="8" style="736" customWidth="1"/>
    <col min="489" max="492" width="9" style="736"/>
    <col min="493" max="493" width="7.28515625" style="736" customWidth="1"/>
    <col min="494" max="730" width="9" style="736"/>
    <col min="731" max="731" width="17.140625" style="736" customWidth="1"/>
    <col min="732" max="732" width="34.85546875" style="736" customWidth="1"/>
    <col min="733" max="733" width="11" style="736" customWidth="1"/>
    <col min="734" max="734" width="7.42578125" style="736" customWidth="1"/>
    <col min="735" max="735" width="13.5703125" style="736" customWidth="1"/>
    <col min="736" max="736" width="11.140625" style="736" customWidth="1"/>
    <col min="737" max="737" width="8.7109375" style="736" customWidth="1"/>
    <col min="738" max="738" width="9.5703125" style="736" customWidth="1"/>
    <col min="739" max="739" width="8.85546875" style="736" customWidth="1"/>
    <col min="740" max="740" width="8" style="736" customWidth="1"/>
    <col min="741" max="741" width="7.140625" style="736" customWidth="1"/>
    <col min="742" max="742" width="6" style="736" customWidth="1"/>
    <col min="743" max="743" width="8.42578125" style="736" customWidth="1"/>
    <col min="744" max="744" width="8" style="736" customWidth="1"/>
    <col min="745" max="748" width="9" style="736"/>
    <col min="749" max="749" width="7.28515625" style="736" customWidth="1"/>
    <col min="750" max="986" width="9" style="736"/>
    <col min="987" max="987" width="17.140625" style="736" customWidth="1"/>
    <col min="988" max="988" width="34.85546875" style="736" customWidth="1"/>
    <col min="989" max="989" width="11" style="736" customWidth="1"/>
    <col min="990" max="990" width="7.42578125" style="736" customWidth="1"/>
    <col min="991" max="991" width="13.5703125" style="736" customWidth="1"/>
    <col min="992" max="992" width="11.140625" style="736" customWidth="1"/>
    <col min="993" max="993" width="8.7109375" style="736" customWidth="1"/>
    <col min="994" max="994" width="9.5703125" style="736" customWidth="1"/>
    <col min="995" max="995" width="8.85546875" style="736" customWidth="1"/>
    <col min="996" max="996" width="8" style="736" customWidth="1"/>
    <col min="997" max="997" width="7.140625" style="736" customWidth="1"/>
    <col min="998" max="998" width="6" style="736" customWidth="1"/>
    <col min="999" max="999" width="8.42578125" style="736" customWidth="1"/>
    <col min="1000" max="1000" width="8" style="736" customWidth="1"/>
    <col min="1001" max="1004" width="9" style="736"/>
    <col min="1005" max="1005" width="7.28515625" style="736" customWidth="1"/>
    <col min="1006" max="1242" width="9" style="736"/>
    <col min="1243" max="1243" width="17.140625" style="736" customWidth="1"/>
    <col min="1244" max="1244" width="34.85546875" style="736" customWidth="1"/>
    <col min="1245" max="1245" width="11" style="736" customWidth="1"/>
    <col min="1246" max="1246" width="7.42578125" style="736" customWidth="1"/>
    <col min="1247" max="1247" width="13.5703125" style="736" customWidth="1"/>
    <col min="1248" max="1248" width="11.140625" style="736" customWidth="1"/>
    <col min="1249" max="1249" width="8.7109375" style="736" customWidth="1"/>
    <col min="1250" max="1250" width="9.5703125" style="736" customWidth="1"/>
    <col min="1251" max="1251" width="8.85546875" style="736" customWidth="1"/>
    <col min="1252" max="1252" width="8" style="736" customWidth="1"/>
    <col min="1253" max="1253" width="7.140625" style="736" customWidth="1"/>
    <col min="1254" max="1254" width="6" style="736" customWidth="1"/>
    <col min="1255" max="1255" width="8.42578125" style="736" customWidth="1"/>
    <col min="1256" max="1256" width="8" style="736" customWidth="1"/>
    <col min="1257" max="1260" width="9" style="736"/>
    <col min="1261" max="1261" width="7.28515625" style="736" customWidth="1"/>
    <col min="1262" max="1498" width="9" style="736"/>
    <col min="1499" max="1499" width="17.140625" style="736" customWidth="1"/>
    <col min="1500" max="1500" width="34.85546875" style="736" customWidth="1"/>
    <col min="1501" max="1501" width="11" style="736" customWidth="1"/>
    <col min="1502" max="1502" width="7.42578125" style="736" customWidth="1"/>
    <col min="1503" max="1503" width="13.5703125" style="736" customWidth="1"/>
    <col min="1504" max="1504" width="11.140625" style="736" customWidth="1"/>
    <col min="1505" max="1505" width="8.7109375" style="736" customWidth="1"/>
    <col min="1506" max="1506" width="9.5703125" style="736" customWidth="1"/>
    <col min="1507" max="1507" width="8.85546875" style="736" customWidth="1"/>
    <col min="1508" max="1508" width="8" style="736" customWidth="1"/>
    <col min="1509" max="1509" width="7.140625" style="736" customWidth="1"/>
    <col min="1510" max="1510" width="6" style="736" customWidth="1"/>
    <col min="1511" max="1511" width="8.42578125" style="736" customWidth="1"/>
    <col min="1512" max="1512" width="8" style="736" customWidth="1"/>
    <col min="1513" max="1516" width="9" style="736"/>
    <col min="1517" max="1517" width="7.28515625" style="736" customWidth="1"/>
    <col min="1518" max="1754" width="9" style="736"/>
    <col min="1755" max="1755" width="17.140625" style="736" customWidth="1"/>
    <col min="1756" max="1756" width="34.85546875" style="736" customWidth="1"/>
    <col min="1757" max="1757" width="11" style="736" customWidth="1"/>
    <col min="1758" max="1758" width="7.42578125" style="736" customWidth="1"/>
    <col min="1759" max="1759" width="13.5703125" style="736" customWidth="1"/>
    <col min="1760" max="1760" width="11.140625" style="736" customWidth="1"/>
    <col min="1761" max="1761" width="8.7109375" style="736" customWidth="1"/>
    <col min="1762" max="1762" width="9.5703125" style="736" customWidth="1"/>
    <col min="1763" max="1763" width="8.85546875" style="736" customWidth="1"/>
    <col min="1764" max="1764" width="8" style="736" customWidth="1"/>
    <col min="1765" max="1765" width="7.140625" style="736" customWidth="1"/>
    <col min="1766" max="1766" width="6" style="736" customWidth="1"/>
    <col min="1767" max="1767" width="8.42578125" style="736" customWidth="1"/>
    <col min="1768" max="1768" width="8" style="736" customWidth="1"/>
    <col min="1769" max="1772" width="9" style="736"/>
    <col min="1773" max="1773" width="7.28515625" style="736" customWidth="1"/>
    <col min="1774" max="2010" width="9" style="736"/>
    <col min="2011" max="2011" width="17.140625" style="736" customWidth="1"/>
    <col min="2012" max="2012" width="34.85546875" style="736" customWidth="1"/>
    <col min="2013" max="2013" width="11" style="736" customWidth="1"/>
    <col min="2014" max="2014" width="7.42578125" style="736" customWidth="1"/>
    <col min="2015" max="2015" width="13.5703125" style="736" customWidth="1"/>
    <col min="2016" max="2016" width="11.140625" style="736" customWidth="1"/>
    <col min="2017" max="2017" width="8.7109375" style="736" customWidth="1"/>
    <col min="2018" max="2018" width="9.5703125" style="736" customWidth="1"/>
    <col min="2019" max="2019" width="8.85546875" style="736" customWidth="1"/>
    <col min="2020" max="2020" width="8" style="736" customWidth="1"/>
    <col min="2021" max="2021" width="7.140625" style="736" customWidth="1"/>
    <col min="2022" max="2022" width="6" style="736" customWidth="1"/>
    <col min="2023" max="2023" width="8.42578125" style="736" customWidth="1"/>
    <col min="2024" max="2024" width="8" style="736" customWidth="1"/>
    <col min="2025" max="2028" width="9" style="736"/>
    <col min="2029" max="2029" width="7.28515625" style="736" customWidth="1"/>
    <col min="2030" max="2266" width="9" style="736"/>
    <col min="2267" max="2267" width="17.140625" style="736" customWidth="1"/>
    <col min="2268" max="2268" width="34.85546875" style="736" customWidth="1"/>
    <col min="2269" max="2269" width="11" style="736" customWidth="1"/>
    <col min="2270" max="2270" width="7.42578125" style="736" customWidth="1"/>
    <col min="2271" max="2271" width="13.5703125" style="736" customWidth="1"/>
    <col min="2272" max="2272" width="11.140625" style="736" customWidth="1"/>
    <col min="2273" max="2273" width="8.7109375" style="736" customWidth="1"/>
    <col min="2274" max="2274" width="9.5703125" style="736" customWidth="1"/>
    <col min="2275" max="2275" width="8.85546875" style="736" customWidth="1"/>
    <col min="2276" max="2276" width="8" style="736" customWidth="1"/>
    <col min="2277" max="2277" width="7.140625" style="736" customWidth="1"/>
    <col min="2278" max="2278" width="6" style="736" customWidth="1"/>
    <col min="2279" max="2279" width="8.42578125" style="736" customWidth="1"/>
    <col min="2280" max="2280" width="8" style="736" customWidth="1"/>
    <col min="2281" max="2284" width="9" style="736"/>
    <col min="2285" max="2285" width="7.28515625" style="736" customWidth="1"/>
    <col min="2286" max="2522" width="9" style="736"/>
    <col min="2523" max="2523" width="17.140625" style="736" customWidth="1"/>
    <col min="2524" max="2524" width="34.85546875" style="736" customWidth="1"/>
    <col min="2525" max="2525" width="11" style="736" customWidth="1"/>
    <col min="2526" max="2526" width="7.42578125" style="736" customWidth="1"/>
    <col min="2527" max="2527" width="13.5703125" style="736" customWidth="1"/>
    <col min="2528" max="2528" width="11.140625" style="736" customWidth="1"/>
    <col min="2529" max="2529" width="8.7109375" style="736" customWidth="1"/>
    <col min="2530" max="2530" width="9.5703125" style="736" customWidth="1"/>
    <col min="2531" max="2531" width="8.85546875" style="736" customWidth="1"/>
    <col min="2532" max="2532" width="8" style="736" customWidth="1"/>
    <col min="2533" max="2533" width="7.140625" style="736" customWidth="1"/>
    <col min="2534" max="2534" width="6" style="736" customWidth="1"/>
    <col min="2535" max="2535" width="8.42578125" style="736" customWidth="1"/>
    <col min="2536" max="2536" width="8" style="736" customWidth="1"/>
    <col min="2537" max="2540" width="9" style="736"/>
    <col min="2541" max="2541" width="7.28515625" style="736" customWidth="1"/>
    <col min="2542" max="2778" width="9" style="736"/>
    <col min="2779" max="2779" width="17.140625" style="736" customWidth="1"/>
    <col min="2780" max="2780" width="34.85546875" style="736" customWidth="1"/>
    <col min="2781" max="2781" width="11" style="736" customWidth="1"/>
    <col min="2782" max="2782" width="7.42578125" style="736" customWidth="1"/>
    <col min="2783" max="2783" width="13.5703125" style="736" customWidth="1"/>
    <col min="2784" max="2784" width="11.140625" style="736" customWidth="1"/>
    <col min="2785" max="2785" width="8.7109375" style="736" customWidth="1"/>
    <col min="2786" max="2786" width="9.5703125" style="736" customWidth="1"/>
    <col min="2787" max="2787" width="8.85546875" style="736" customWidth="1"/>
    <col min="2788" max="2788" width="8" style="736" customWidth="1"/>
    <col min="2789" max="2789" width="7.140625" style="736" customWidth="1"/>
    <col min="2790" max="2790" width="6" style="736" customWidth="1"/>
    <col min="2791" max="2791" width="8.42578125" style="736" customWidth="1"/>
    <col min="2792" max="2792" width="8" style="736" customWidth="1"/>
    <col min="2793" max="2796" width="9" style="736"/>
    <col min="2797" max="2797" width="7.28515625" style="736" customWidth="1"/>
    <col min="2798" max="3034" width="9" style="736"/>
    <col min="3035" max="3035" width="17.140625" style="736" customWidth="1"/>
    <col min="3036" max="3036" width="34.85546875" style="736" customWidth="1"/>
    <col min="3037" max="3037" width="11" style="736" customWidth="1"/>
    <col min="3038" max="3038" width="7.42578125" style="736" customWidth="1"/>
    <col min="3039" max="3039" width="13.5703125" style="736" customWidth="1"/>
    <col min="3040" max="3040" width="11.140625" style="736" customWidth="1"/>
    <col min="3041" max="3041" width="8.7109375" style="736" customWidth="1"/>
    <col min="3042" max="3042" width="9.5703125" style="736" customWidth="1"/>
    <col min="3043" max="3043" width="8.85546875" style="736" customWidth="1"/>
    <col min="3044" max="3044" width="8" style="736" customWidth="1"/>
    <col min="3045" max="3045" width="7.140625" style="736" customWidth="1"/>
    <col min="3046" max="3046" width="6" style="736" customWidth="1"/>
    <col min="3047" max="3047" width="8.42578125" style="736" customWidth="1"/>
    <col min="3048" max="3048" width="8" style="736" customWidth="1"/>
    <col min="3049" max="3052" width="9" style="736"/>
    <col min="3053" max="3053" width="7.28515625" style="736" customWidth="1"/>
    <col min="3054" max="3290" width="9" style="736"/>
    <col min="3291" max="3291" width="17.140625" style="736" customWidth="1"/>
    <col min="3292" max="3292" width="34.85546875" style="736" customWidth="1"/>
    <col min="3293" max="3293" width="11" style="736" customWidth="1"/>
    <col min="3294" max="3294" width="7.42578125" style="736" customWidth="1"/>
    <col min="3295" max="3295" width="13.5703125" style="736" customWidth="1"/>
    <col min="3296" max="3296" width="11.140625" style="736" customWidth="1"/>
    <col min="3297" max="3297" width="8.7109375" style="736" customWidth="1"/>
    <col min="3298" max="3298" width="9.5703125" style="736" customWidth="1"/>
    <col min="3299" max="3299" width="8.85546875" style="736" customWidth="1"/>
    <col min="3300" max="3300" width="8" style="736" customWidth="1"/>
    <col min="3301" max="3301" width="7.140625" style="736" customWidth="1"/>
    <col min="3302" max="3302" width="6" style="736" customWidth="1"/>
    <col min="3303" max="3303" width="8.42578125" style="736" customWidth="1"/>
    <col min="3304" max="3304" width="8" style="736" customWidth="1"/>
    <col min="3305" max="3308" width="9" style="736"/>
    <col min="3309" max="3309" width="7.28515625" style="736" customWidth="1"/>
    <col min="3310" max="3546" width="9" style="736"/>
    <col min="3547" max="3547" width="17.140625" style="736" customWidth="1"/>
    <col min="3548" max="3548" width="34.85546875" style="736" customWidth="1"/>
    <col min="3549" max="3549" width="11" style="736" customWidth="1"/>
    <col min="3550" max="3550" width="7.42578125" style="736" customWidth="1"/>
    <col min="3551" max="3551" width="13.5703125" style="736" customWidth="1"/>
    <col min="3552" max="3552" width="11.140625" style="736" customWidth="1"/>
    <col min="3553" max="3553" width="8.7109375" style="736" customWidth="1"/>
    <col min="3554" max="3554" width="9.5703125" style="736" customWidth="1"/>
    <col min="3555" max="3555" width="8.85546875" style="736" customWidth="1"/>
    <col min="3556" max="3556" width="8" style="736" customWidth="1"/>
    <col min="3557" max="3557" width="7.140625" style="736" customWidth="1"/>
    <col min="3558" max="3558" width="6" style="736" customWidth="1"/>
    <col min="3559" max="3559" width="8.42578125" style="736" customWidth="1"/>
    <col min="3560" max="3560" width="8" style="736" customWidth="1"/>
    <col min="3561" max="3564" width="9" style="736"/>
    <col min="3565" max="3565" width="7.28515625" style="736" customWidth="1"/>
    <col min="3566" max="3802" width="9" style="736"/>
    <col min="3803" max="3803" width="17.140625" style="736" customWidth="1"/>
    <col min="3804" max="3804" width="34.85546875" style="736" customWidth="1"/>
    <col min="3805" max="3805" width="11" style="736" customWidth="1"/>
    <col min="3806" max="3806" width="7.42578125" style="736" customWidth="1"/>
    <col min="3807" max="3807" width="13.5703125" style="736" customWidth="1"/>
    <col min="3808" max="3808" width="11.140625" style="736" customWidth="1"/>
    <col min="3809" max="3809" width="8.7109375" style="736" customWidth="1"/>
    <col min="3810" max="3810" width="9.5703125" style="736" customWidth="1"/>
    <col min="3811" max="3811" width="8.85546875" style="736" customWidth="1"/>
    <col min="3812" max="3812" width="8" style="736" customWidth="1"/>
    <col min="3813" max="3813" width="7.140625" style="736" customWidth="1"/>
    <col min="3814" max="3814" width="6" style="736" customWidth="1"/>
    <col min="3815" max="3815" width="8.42578125" style="736" customWidth="1"/>
    <col min="3816" max="3816" width="8" style="736" customWidth="1"/>
    <col min="3817" max="3820" width="9" style="736"/>
    <col min="3821" max="3821" width="7.28515625" style="736" customWidth="1"/>
    <col min="3822" max="4058" width="9" style="736"/>
    <col min="4059" max="4059" width="17.140625" style="736" customWidth="1"/>
    <col min="4060" max="4060" width="34.85546875" style="736" customWidth="1"/>
    <col min="4061" max="4061" width="11" style="736" customWidth="1"/>
    <col min="4062" max="4062" width="7.42578125" style="736" customWidth="1"/>
    <col min="4063" max="4063" width="13.5703125" style="736" customWidth="1"/>
    <col min="4064" max="4064" width="11.140625" style="736" customWidth="1"/>
    <col min="4065" max="4065" width="8.7109375" style="736" customWidth="1"/>
    <col min="4066" max="4066" width="9.5703125" style="736" customWidth="1"/>
    <col min="4067" max="4067" width="8.85546875" style="736" customWidth="1"/>
    <col min="4068" max="4068" width="8" style="736" customWidth="1"/>
    <col min="4069" max="4069" width="7.140625" style="736" customWidth="1"/>
    <col min="4070" max="4070" width="6" style="736" customWidth="1"/>
    <col min="4071" max="4071" width="8.42578125" style="736" customWidth="1"/>
    <col min="4072" max="4072" width="8" style="736" customWidth="1"/>
    <col min="4073" max="4076" width="9" style="736"/>
    <col min="4077" max="4077" width="7.28515625" style="736" customWidth="1"/>
    <col min="4078" max="4314" width="9" style="736"/>
    <col min="4315" max="4315" width="17.140625" style="736" customWidth="1"/>
    <col min="4316" max="4316" width="34.85546875" style="736" customWidth="1"/>
    <col min="4317" max="4317" width="11" style="736" customWidth="1"/>
    <col min="4318" max="4318" width="7.42578125" style="736" customWidth="1"/>
    <col min="4319" max="4319" width="13.5703125" style="736" customWidth="1"/>
    <col min="4320" max="4320" width="11.140625" style="736" customWidth="1"/>
    <col min="4321" max="4321" width="8.7109375" style="736" customWidth="1"/>
    <col min="4322" max="4322" width="9.5703125" style="736" customWidth="1"/>
    <col min="4323" max="4323" width="8.85546875" style="736" customWidth="1"/>
    <col min="4324" max="4324" width="8" style="736" customWidth="1"/>
    <col min="4325" max="4325" width="7.140625" style="736" customWidth="1"/>
    <col min="4326" max="4326" width="6" style="736" customWidth="1"/>
    <col min="4327" max="4327" width="8.42578125" style="736" customWidth="1"/>
    <col min="4328" max="4328" width="8" style="736" customWidth="1"/>
    <col min="4329" max="4332" width="9" style="736"/>
    <col min="4333" max="4333" width="7.28515625" style="736" customWidth="1"/>
    <col min="4334" max="4570" width="9" style="736"/>
    <col min="4571" max="4571" width="17.140625" style="736" customWidth="1"/>
    <col min="4572" max="4572" width="34.85546875" style="736" customWidth="1"/>
    <col min="4573" max="4573" width="11" style="736" customWidth="1"/>
    <col min="4574" max="4574" width="7.42578125" style="736" customWidth="1"/>
    <col min="4575" max="4575" width="13.5703125" style="736" customWidth="1"/>
    <col min="4576" max="4576" width="11.140625" style="736" customWidth="1"/>
    <col min="4577" max="4577" width="8.7109375" style="736" customWidth="1"/>
    <col min="4578" max="4578" width="9.5703125" style="736" customWidth="1"/>
    <col min="4579" max="4579" width="8.85546875" style="736" customWidth="1"/>
    <col min="4580" max="4580" width="8" style="736" customWidth="1"/>
    <col min="4581" max="4581" width="7.140625" style="736" customWidth="1"/>
    <col min="4582" max="4582" width="6" style="736" customWidth="1"/>
    <col min="4583" max="4583" width="8.42578125" style="736" customWidth="1"/>
    <col min="4584" max="4584" width="8" style="736" customWidth="1"/>
    <col min="4585" max="4588" width="9" style="736"/>
    <col min="4589" max="4589" width="7.28515625" style="736" customWidth="1"/>
    <col min="4590" max="4826" width="9" style="736"/>
    <col min="4827" max="4827" width="17.140625" style="736" customWidth="1"/>
    <col min="4828" max="4828" width="34.85546875" style="736" customWidth="1"/>
    <col min="4829" max="4829" width="11" style="736" customWidth="1"/>
    <col min="4830" max="4830" width="7.42578125" style="736" customWidth="1"/>
    <col min="4831" max="4831" width="13.5703125" style="736" customWidth="1"/>
    <col min="4832" max="4832" width="11.140625" style="736" customWidth="1"/>
    <col min="4833" max="4833" width="8.7109375" style="736" customWidth="1"/>
    <col min="4834" max="4834" width="9.5703125" style="736" customWidth="1"/>
    <col min="4835" max="4835" width="8.85546875" style="736" customWidth="1"/>
    <col min="4836" max="4836" width="8" style="736" customWidth="1"/>
    <col min="4837" max="4837" width="7.140625" style="736" customWidth="1"/>
    <col min="4838" max="4838" width="6" style="736" customWidth="1"/>
    <col min="4839" max="4839" width="8.42578125" style="736" customWidth="1"/>
    <col min="4840" max="4840" width="8" style="736" customWidth="1"/>
    <col min="4841" max="4844" width="9" style="736"/>
    <col min="4845" max="4845" width="7.28515625" style="736" customWidth="1"/>
    <col min="4846" max="5082" width="9" style="736"/>
    <col min="5083" max="5083" width="17.140625" style="736" customWidth="1"/>
    <col min="5084" max="5084" width="34.85546875" style="736" customWidth="1"/>
    <col min="5085" max="5085" width="11" style="736" customWidth="1"/>
    <col min="5086" max="5086" width="7.42578125" style="736" customWidth="1"/>
    <col min="5087" max="5087" width="13.5703125" style="736" customWidth="1"/>
    <col min="5088" max="5088" width="11.140625" style="736" customWidth="1"/>
    <col min="5089" max="5089" width="8.7109375" style="736" customWidth="1"/>
    <col min="5090" max="5090" width="9.5703125" style="736" customWidth="1"/>
    <col min="5091" max="5091" width="8.85546875" style="736" customWidth="1"/>
    <col min="5092" max="5092" width="8" style="736" customWidth="1"/>
    <col min="5093" max="5093" width="7.140625" style="736" customWidth="1"/>
    <col min="5094" max="5094" width="6" style="736" customWidth="1"/>
    <col min="5095" max="5095" width="8.42578125" style="736" customWidth="1"/>
    <col min="5096" max="5096" width="8" style="736" customWidth="1"/>
    <col min="5097" max="5100" width="9" style="736"/>
    <col min="5101" max="5101" width="7.28515625" style="736" customWidth="1"/>
    <col min="5102" max="5338" width="9" style="736"/>
    <col min="5339" max="5339" width="17.140625" style="736" customWidth="1"/>
    <col min="5340" max="5340" width="34.85546875" style="736" customWidth="1"/>
    <col min="5341" max="5341" width="11" style="736" customWidth="1"/>
    <col min="5342" max="5342" width="7.42578125" style="736" customWidth="1"/>
    <col min="5343" max="5343" width="13.5703125" style="736" customWidth="1"/>
    <col min="5344" max="5344" width="11.140625" style="736" customWidth="1"/>
    <col min="5345" max="5345" width="8.7109375" style="736" customWidth="1"/>
    <col min="5346" max="5346" width="9.5703125" style="736" customWidth="1"/>
    <col min="5347" max="5347" width="8.85546875" style="736" customWidth="1"/>
    <col min="5348" max="5348" width="8" style="736" customWidth="1"/>
    <col min="5349" max="5349" width="7.140625" style="736" customWidth="1"/>
    <col min="5350" max="5350" width="6" style="736" customWidth="1"/>
    <col min="5351" max="5351" width="8.42578125" style="736" customWidth="1"/>
    <col min="5352" max="5352" width="8" style="736" customWidth="1"/>
    <col min="5353" max="5356" width="9" style="736"/>
    <col min="5357" max="5357" width="7.28515625" style="736" customWidth="1"/>
    <col min="5358" max="5594" width="9" style="736"/>
    <col min="5595" max="5595" width="17.140625" style="736" customWidth="1"/>
    <col min="5596" max="5596" width="34.85546875" style="736" customWidth="1"/>
    <col min="5597" max="5597" width="11" style="736" customWidth="1"/>
    <col min="5598" max="5598" width="7.42578125" style="736" customWidth="1"/>
    <col min="5599" max="5599" width="13.5703125" style="736" customWidth="1"/>
    <col min="5600" max="5600" width="11.140625" style="736" customWidth="1"/>
    <col min="5601" max="5601" width="8.7109375" style="736" customWidth="1"/>
    <col min="5602" max="5602" width="9.5703125" style="736" customWidth="1"/>
    <col min="5603" max="5603" width="8.85546875" style="736" customWidth="1"/>
    <col min="5604" max="5604" width="8" style="736" customWidth="1"/>
    <col min="5605" max="5605" width="7.140625" style="736" customWidth="1"/>
    <col min="5606" max="5606" width="6" style="736" customWidth="1"/>
    <col min="5607" max="5607" width="8.42578125" style="736" customWidth="1"/>
    <col min="5608" max="5608" width="8" style="736" customWidth="1"/>
    <col min="5609" max="5612" width="9" style="736"/>
    <col min="5613" max="5613" width="7.28515625" style="736" customWidth="1"/>
    <col min="5614" max="5850" width="9" style="736"/>
    <col min="5851" max="5851" width="17.140625" style="736" customWidth="1"/>
    <col min="5852" max="5852" width="34.85546875" style="736" customWidth="1"/>
    <col min="5853" max="5853" width="11" style="736" customWidth="1"/>
    <col min="5854" max="5854" width="7.42578125" style="736" customWidth="1"/>
    <col min="5855" max="5855" width="13.5703125" style="736" customWidth="1"/>
    <col min="5856" max="5856" width="11.140625" style="736" customWidth="1"/>
    <col min="5857" max="5857" width="8.7109375" style="736" customWidth="1"/>
    <col min="5858" max="5858" width="9.5703125" style="736" customWidth="1"/>
    <col min="5859" max="5859" width="8.85546875" style="736" customWidth="1"/>
    <col min="5860" max="5860" width="8" style="736" customWidth="1"/>
    <col min="5861" max="5861" width="7.140625" style="736" customWidth="1"/>
    <col min="5862" max="5862" width="6" style="736" customWidth="1"/>
    <col min="5863" max="5863" width="8.42578125" style="736" customWidth="1"/>
    <col min="5864" max="5864" width="8" style="736" customWidth="1"/>
    <col min="5865" max="5868" width="9" style="736"/>
    <col min="5869" max="5869" width="7.28515625" style="736" customWidth="1"/>
    <col min="5870" max="6106" width="9" style="736"/>
    <col min="6107" max="6107" width="17.140625" style="736" customWidth="1"/>
    <col min="6108" max="6108" width="34.85546875" style="736" customWidth="1"/>
    <col min="6109" max="6109" width="11" style="736" customWidth="1"/>
    <col min="6110" max="6110" width="7.42578125" style="736" customWidth="1"/>
    <col min="6111" max="6111" width="13.5703125" style="736" customWidth="1"/>
    <col min="6112" max="6112" width="11.140625" style="736" customWidth="1"/>
    <col min="6113" max="6113" width="8.7109375" style="736" customWidth="1"/>
    <col min="6114" max="6114" width="9.5703125" style="736" customWidth="1"/>
    <col min="6115" max="6115" width="8.85546875" style="736" customWidth="1"/>
    <col min="6116" max="6116" width="8" style="736" customWidth="1"/>
    <col min="6117" max="6117" width="7.140625" style="736" customWidth="1"/>
    <col min="6118" max="6118" width="6" style="736" customWidth="1"/>
    <col min="6119" max="6119" width="8.42578125" style="736" customWidth="1"/>
    <col min="6120" max="6120" width="8" style="736" customWidth="1"/>
    <col min="6121" max="6124" width="9" style="736"/>
    <col min="6125" max="6125" width="7.28515625" style="736" customWidth="1"/>
    <col min="6126" max="6362" width="9" style="736"/>
    <col min="6363" max="6363" width="17.140625" style="736" customWidth="1"/>
    <col min="6364" max="6364" width="34.85546875" style="736" customWidth="1"/>
    <col min="6365" max="6365" width="11" style="736" customWidth="1"/>
    <col min="6366" max="6366" width="7.42578125" style="736" customWidth="1"/>
    <col min="6367" max="6367" width="13.5703125" style="736" customWidth="1"/>
    <col min="6368" max="6368" width="11.140625" style="736" customWidth="1"/>
    <col min="6369" max="6369" width="8.7109375" style="736" customWidth="1"/>
    <col min="6370" max="6370" width="9.5703125" style="736" customWidth="1"/>
    <col min="6371" max="6371" width="8.85546875" style="736" customWidth="1"/>
    <col min="6372" max="6372" width="8" style="736" customWidth="1"/>
    <col min="6373" max="6373" width="7.140625" style="736" customWidth="1"/>
    <col min="6374" max="6374" width="6" style="736" customWidth="1"/>
    <col min="6375" max="6375" width="8.42578125" style="736" customWidth="1"/>
    <col min="6376" max="6376" width="8" style="736" customWidth="1"/>
    <col min="6377" max="6380" width="9" style="736"/>
    <col min="6381" max="6381" width="7.28515625" style="736" customWidth="1"/>
    <col min="6382" max="6618" width="9" style="736"/>
    <col min="6619" max="6619" width="17.140625" style="736" customWidth="1"/>
    <col min="6620" max="6620" width="34.85546875" style="736" customWidth="1"/>
    <col min="6621" max="6621" width="11" style="736" customWidth="1"/>
    <col min="6622" max="6622" width="7.42578125" style="736" customWidth="1"/>
    <col min="6623" max="6623" width="13.5703125" style="736" customWidth="1"/>
    <col min="6624" max="6624" width="11.140625" style="736" customWidth="1"/>
    <col min="6625" max="6625" width="8.7109375" style="736" customWidth="1"/>
    <col min="6626" max="6626" width="9.5703125" style="736" customWidth="1"/>
    <col min="6627" max="6627" width="8.85546875" style="736" customWidth="1"/>
    <col min="6628" max="6628" width="8" style="736" customWidth="1"/>
    <col min="6629" max="6629" width="7.140625" style="736" customWidth="1"/>
    <col min="6630" max="6630" width="6" style="736" customWidth="1"/>
    <col min="6631" max="6631" width="8.42578125" style="736" customWidth="1"/>
    <col min="6632" max="6632" width="8" style="736" customWidth="1"/>
    <col min="6633" max="6636" width="9" style="736"/>
    <col min="6637" max="6637" width="7.28515625" style="736" customWidth="1"/>
    <col min="6638" max="6874" width="9" style="736"/>
    <col min="6875" max="6875" width="17.140625" style="736" customWidth="1"/>
    <col min="6876" max="6876" width="34.85546875" style="736" customWidth="1"/>
    <col min="6877" max="6877" width="11" style="736" customWidth="1"/>
    <col min="6878" max="6878" width="7.42578125" style="736" customWidth="1"/>
    <col min="6879" max="6879" width="13.5703125" style="736" customWidth="1"/>
    <col min="6880" max="6880" width="11.140625" style="736" customWidth="1"/>
    <col min="6881" max="6881" width="8.7109375" style="736" customWidth="1"/>
    <col min="6882" max="6882" width="9.5703125" style="736" customWidth="1"/>
    <col min="6883" max="6883" width="8.85546875" style="736" customWidth="1"/>
    <col min="6884" max="6884" width="8" style="736" customWidth="1"/>
    <col min="6885" max="6885" width="7.140625" style="736" customWidth="1"/>
    <col min="6886" max="6886" width="6" style="736" customWidth="1"/>
    <col min="6887" max="6887" width="8.42578125" style="736" customWidth="1"/>
    <col min="6888" max="6888" width="8" style="736" customWidth="1"/>
    <col min="6889" max="6892" width="9" style="736"/>
    <col min="6893" max="6893" width="7.28515625" style="736" customWidth="1"/>
    <col min="6894" max="7130" width="9" style="736"/>
    <col min="7131" max="7131" width="17.140625" style="736" customWidth="1"/>
    <col min="7132" max="7132" width="34.85546875" style="736" customWidth="1"/>
    <col min="7133" max="7133" width="11" style="736" customWidth="1"/>
    <col min="7134" max="7134" width="7.42578125" style="736" customWidth="1"/>
    <col min="7135" max="7135" width="13.5703125" style="736" customWidth="1"/>
    <col min="7136" max="7136" width="11.140625" style="736" customWidth="1"/>
    <col min="7137" max="7137" width="8.7109375" style="736" customWidth="1"/>
    <col min="7138" max="7138" width="9.5703125" style="736" customWidth="1"/>
    <col min="7139" max="7139" width="8.85546875" style="736" customWidth="1"/>
    <col min="7140" max="7140" width="8" style="736" customWidth="1"/>
    <col min="7141" max="7141" width="7.140625" style="736" customWidth="1"/>
    <col min="7142" max="7142" width="6" style="736" customWidth="1"/>
    <col min="7143" max="7143" width="8.42578125" style="736" customWidth="1"/>
    <col min="7144" max="7144" width="8" style="736" customWidth="1"/>
    <col min="7145" max="7148" width="9" style="736"/>
    <col min="7149" max="7149" width="7.28515625" style="736" customWidth="1"/>
    <col min="7150" max="7386" width="9" style="736"/>
    <col min="7387" max="7387" width="17.140625" style="736" customWidth="1"/>
    <col min="7388" max="7388" width="34.85546875" style="736" customWidth="1"/>
    <col min="7389" max="7389" width="11" style="736" customWidth="1"/>
    <col min="7390" max="7390" width="7.42578125" style="736" customWidth="1"/>
    <col min="7391" max="7391" width="13.5703125" style="736" customWidth="1"/>
    <col min="7392" max="7392" width="11.140625" style="736" customWidth="1"/>
    <col min="7393" max="7393" width="8.7109375" style="736" customWidth="1"/>
    <col min="7394" max="7394" width="9.5703125" style="736" customWidth="1"/>
    <col min="7395" max="7395" width="8.85546875" style="736" customWidth="1"/>
    <col min="7396" max="7396" width="8" style="736" customWidth="1"/>
    <col min="7397" max="7397" width="7.140625" style="736" customWidth="1"/>
    <col min="7398" max="7398" width="6" style="736" customWidth="1"/>
    <col min="7399" max="7399" width="8.42578125" style="736" customWidth="1"/>
    <col min="7400" max="7400" width="8" style="736" customWidth="1"/>
    <col min="7401" max="7404" width="9" style="736"/>
    <col min="7405" max="7405" width="7.28515625" style="736" customWidth="1"/>
    <col min="7406" max="7642" width="9" style="736"/>
    <col min="7643" max="7643" width="17.140625" style="736" customWidth="1"/>
    <col min="7644" max="7644" width="34.85546875" style="736" customWidth="1"/>
    <col min="7645" max="7645" width="11" style="736" customWidth="1"/>
    <col min="7646" max="7646" width="7.42578125" style="736" customWidth="1"/>
    <col min="7647" max="7647" width="13.5703125" style="736" customWidth="1"/>
    <col min="7648" max="7648" width="11.140625" style="736" customWidth="1"/>
    <col min="7649" max="7649" width="8.7109375" style="736" customWidth="1"/>
    <col min="7650" max="7650" width="9.5703125" style="736" customWidth="1"/>
    <col min="7651" max="7651" width="8.85546875" style="736" customWidth="1"/>
    <col min="7652" max="7652" width="8" style="736" customWidth="1"/>
    <col min="7653" max="7653" width="7.140625" style="736" customWidth="1"/>
    <col min="7654" max="7654" width="6" style="736" customWidth="1"/>
    <col min="7655" max="7655" width="8.42578125" style="736" customWidth="1"/>
    <col min="7656" max="7656" width="8" style="736" customWidth="1"/>
    <col min="7657" max="7660" width="9" style="736"/>
    <col min="7661" max="7661" width="7.28515625" style="736" customWidth="1"/>
    <col min="7662" max="7898" width="9" style="736"/>
    <col min="7899" max="7899" width="17.140625" style="736" customWidth="1"/>
    <col min="7900" max="7900" width="34.85546875" style="736" customWidth="1"/>
    <col min="7901" max="7901" width="11" style="736" customWidth="1"/>
    <col min="7902" max="7902" width="7.42578125" style="736" customWidth="1"/>
    <col min="7903" max="7903" width="13.5703125" style="736" customWidth="1"/>
    <col min="7904" max="7904" width="11.140625" style="736" customWidth="1"/>
    <col min="7905" max="7905" width="8.7109375" style="736" customWidth="1"/>
    <col min="7906" max="7906" width="9.5703125" style="736" customWidth="1"/>
    <col min="7907" max="7907" width="8.85546875" style="736" customWidth="1"/>
    <col min="7908" max="7908" width="8" style="736" customWidth="1"/>
    <col min="7909" max="7909" width="7.140625" style="736" customWidth="1"/>
    <col min="7910" max="7910" width="6" style="736" customWidth="1"/>
    <col min="7911" max="7911" width="8.42578125" style="736" customWidth="1"/>
    <col min="7912" max="7912" width="8" style="736" customWidth="1"/>
    <col min="7913" max="7916" width="9" style="736"/>
    <col min="7917" max="7917" width="7.28515625" style="736" customWidth="1"/>
    <col min="7918" max="8154" width="9" style="736"/>
    <col min="8155" max="8155" width="17.140625" style="736" customWidth="1"/>
    <col min="8156" max="8156" width="34.85546875" style="736" customWidth="1"/>
    <col min="8157" max="8157" width="11" style="736" customWidth="1"/>
    <col min="8158" max="8158" width="7.42578125" style="736" customWidth="1"/>
    <col min="8159" max="8159" width="13.5703125" style="736" customWidth="1"/>
    <col min="8160" max="8160" width="11.140625" style="736" customWidth="1"/>
    <col min="8161" max="8161" width="8.7109375" style="736" customWidth="1"/>
    <col min="8162" max="8162" width="9.5703125" style="736" customWidth="1"/>
    <col min="8163" max="8163" width="8.85546875" style="736" customWidth="1"/>
    <col min="8164" max="8164" width="8" style="736" customWidth="1"/>
    <col min="8165" max="8165" width="7.140625" style="736" customWidth="1"/>
    <col min="8166" max="8166" width="6" style="736" customWidth="1"/>
    <col min="8167" max="8167" width="8.42578125" style="736" customWidth="1"/>
    <col min="8168" max="8168" width="8" style="736" customWidth="1"/>
    <col min="8169" max="8172" width="9" style="736"/>
    <col min="8173" max="8173" width="7.28515625" style="736" customWidth="1"/>
    <col min="8174" max="8410" width="9" style="736"/>
    <col min="8411" max="8411" width="17.140625" style="736" customWidth="1"/>
    <col min="8412" max="8412" width="34.85546875" style="736" customWidth="1"/>
    <col min="8413" max="8413" width="11" style="736" customWidth="1"/>
    <col min="8414" max="8414" width="7.42578125" style="736" customWidth="1"/>
    <col min="8415" max="8415" width="13.5703125" style="736" customWidth="1"/>
    <col min="8416" max="8416" width="11.140625" style="736" customWidth="1"/>
    <col min="8417" max="8417" width="8.7109375" style="736" customWidth="1"/>
    <col min="8418" max="8418" width="9.5703125" style="736" customWidth="1"/>
    <col min="8419" max="8419" width="8.85546875" style="736" customWidth="1"/>
    <col min="8420" max="8420" width="8" style="736" customWidth="1"/>
    <col min="8421" max="8421" width="7.140625" style="736" customWidth="1"/>
    <col min="8422" max="8422" width="6" style="736" customWidth="1"/>
    <col min="8423" max="8423" width="8.42578125" style="736" customWidth="1"/>
    <col min="8424" max="8424" width="8" style="736" customWidth="1"/>
    <col min="8425" max="8428" width="9" style="736"/>
    <col min="8429" max="8429" width="7.28515625" style="736" customWidth="1"/>
    <col min="8430" max="8666" width="9" style="736"/>
    <col min="8667" max="8667" width="17.140625" style="736" customWidth="1"/>
    <col min="8668" max="8668" width="34.85546875" style="736" customWidth="1"/>
    <col min="8669" max="8669" width="11" style="736" customWidth="1"/>
    <col min="8670" max="8670" width="7.42578125" style="736" customWidth="1"/>
    <col min="8671" max="8671" width="13.5703125" style="736" customWidth="1"/>
    <col min="8672" max="8672" width="11.140625" style="736" customWidth="1"/>
    <col min="8673" max="8673" width="8.7109375" style="736" customWidth="1"/>
    <col min="8674" max="8674" width="9.5703125" style="736" customWidth="1"/>
    <col min="8675" max="8675" width="8.85546875" style="736" customWidth="1"/>
    <col min="8676" max="8676" width="8" style="736" customWidth="1"/>
    <col min="8677" max="8677" width="7.140625" style="736" customWidth="1"/>
    <col min="8678" max="8678" width="6" style="736" customWidth="1"/>
    <col min="8679" max="8679" width="8.42578125" style="736" customWidth="1"/>
    <col min="8680" max="8680" width="8" style="736" customWidth="1"/>
    <col min="8681" max="8684" width="9" style="736"/>
    <col min="8685" max="8685" width="7.28515625" style="736" customWidth="1"/>
    <col min="8686" max="8922" width="9" style="736"/>
    <col min="8923" max="8923" width="17.140625" style="736" customWidth="1"/>
    <col min="8924" max="8924" width="34.85546875" style="736" customWidth="1"/>
    <col min="8925" max="8925" width="11" style="736" customWidth="1"/>
    <col min="8926" max="8926" width="7.42578125" style="736" customWidth="1"/>
    <col min="8927" max="8927" width="13.5703125" style="736" customWidth="1"/>
    <col min="8928" max="8928" width="11.140625" style="736" customWidth="1"/>
    <col min="8929" max="8929" width="8.7109375" style="736" customWidth="1"/>
    <col min="8930" max="8930" width="9.5703125" style="736" customWidth="1"/>
    <col min="8931" max="8931" width="8.85546875" style="736" customWidth="1"/>
    <col min="8932" max="8932" width="8" style="736" customWidth="1"/>
    <col min="8933" max="8933" width="7.140625" style="736" customWidth="1"/>
    <col min="8934" max="8934" width="6" style="736" customWidth="1"/>
    <col min="8935" max="8935" width="8.42578125" style="736" customWidth="1"/>
    <col min="8936" max="8936" width="8" style="736" customWidth="1"/>
    <col min="8937" max="8940" width="9" style="736"/>
    <col min="8941" max="8941" width="7.28515625" style="736" customWidth="1"/>
    <col min="8942" max="9178" width="9" style="736"/>
    <col min="9179" max="9179" width="17.140625" style="736" customWidth="1"/>
    <col min="9180" max="9180" width="34.85546875" style="736" customWidth="1"/>
    <col min="9181" max="9181" width="11" style="736" customWidth="1"/>
    <col min="9182" max="9182" width="7.42578125" style="736" customWidth="1"/>
    <col min="9183" max="9183" width="13.5703125" style="736" customWidth="1"/>
    <col min="9184" max="9184" width="11.140625" style="736" customWidth="1"/>
    <col min="9185" max="9185" width="8.7109375" style="736" customWidth="1"/>
    <col min="9186" max="9186" width="9.5703125" style="736" customWidth="1"/>
    <col min="9187" max="9187" width="8.85546875" style="736" customWidth="1"/>
    <col min="9188" max="9188" width="8" style="736" customWidth="1"/>
    <col min="9189" max="9189" width="7.140625" style="736" customWidth="1"/>
    <col min="9190" max="9190" width="6" style="736" customWidth="1"/>
    <col min="9191" max="9191" width="8.42578125" style="736" customWidth="1"/>
    <col min="9192" max="9192" width="8" style="736" customWidth="1"/>
    <col min="9193" max="9196" width="9" style="736"/>
    <col min="9197" max="9197" width="7.28515625" style="736" customWidth="1"/>
    <col min="9198" max="9434" width="9" style="736"/>
    <col min="9435" max="9435" width="17.140625" style="736" customWidth="1"/>
    <col min="9436" max="9436" width="34.85546875" style="736" customWidth="1"/>
    <col min="9437" max="9437" width="11" style="736" customWidth="1"/>
    <col min="9438" max="9438" width="7.42578125" style="736" customWidth="1"/>
    <col min="9439" max="9439" width="13.5703125" style="736" customWidth="1"/>
    <col min="9440" max="9440" width="11.140625" style="736" customWidth="1"/>
    <col min="9441" max="9441" width="8.7109375" style="736" customWidth="1"/>
    <col min="9442" max="9442" width="9.5703125" style="736" customWidth="1"/>
    <col min="9443" max="9443" width="8.85546875" style="736" customWidth="1"/>
    <col min="9444" max="9444" width="8" style="736" customWidth="1"/>
    <col min="9445" max="9445" width="7.140625" style="736" customWidth="1"/>
    <col min="9446" max="9446" width="6" style="736" customWidth="1"/>
    <col min="9447" max="9447" width="8.42578125" style="736" customWidth="1"/>
    <col min="9448" max="9448" width="8" style="736" customWidth="1"/>
    <col min="9449" max="9452" width="9" style="736"/>
    <col min="9453" max="9453" width="7.28515625" style="736" customWidth="1"/>
    <col min="9454" max="9690" width="9" style="736"/>
    <col min="9691" max="9691" width="17.140625" style="736" customWidth="1"/>
    <col min="9692" max="9692" width="34.85546875" style="736" customWidth="1"/>
    <col min="9693" max="9693" width="11" style="736" customWidth="1"/>
    <col min="9694" max="9694" width="7.42578125" style="736" customWidth="1"/>
    <col min="9695" max="9695" width="13.5703125" style="736" customWidth="1"/>
    <col min="9696" max="9696" width="11.140625" style="736" customWidth="1"/>
    <col min="9697" max="9697" width="8.7109375" style="736" customWidth="1"/>
    <col min="9698" max="9698" width="9.5703125" style="736" customWidth="1"/>
    <col min="9699" max="9699" width="8.85546875" style="736" customWidth="1"/>
    <col min="9700" max="9700" width="8" style="736" customWidth="1"/>
    <col min="9701" max="9701" width="7.140625" style="736" customWidth="1"/>
    <col min="9702" max="9702" width="6" style="736" customWidth="1"/>
    <col min="9703" max="9703" width="8.42578125" style="736" customWidth="1"/>
    <col min="9704" max="9704" width="8" style="736" customWidth="1"/>
    <col min="9705" max="9708" width="9" style="736"/>
    <col min="9709" max="9709" width="7.28515625" style="736" customWidth="1"/>
    <col min="9710" max="9946" width="9" style="736"/>
    <col min="9947" max="9947" width="17.140625" style="736" customWidth="1"/>
    <col min="9948" max="9948" width="34.85546875" style="736" customWidth="1"/>
    <col min="9949" max="9949" width="11" style="736" customWidth="1"/>
    <col min="9950" max="9950" width="7.42578125" style="736" customWidth="1"/>
    <col min="9951" max="9951" width="13.5703125" style="736" customWidth="1"/>
    <col min="9952" max="9952" width="11.140625" style="736" customWidth="1"/>
    <col min="9953" max="9953" width="8.7109375" style="736" customWidth="1"/>
    <col min="9954" max="9954" width="9.5703125" style="736" customWidth="1"/>
    <col min="9955" max="9955" width="8.85546875" style="736" customWidth="1"/>
    <col min="9956" max="9956" width="8" style="736" customWidth="1"/>
    <col min="9957" max="9957" width="7.140625" style="736" customWidth="1"/>
    <col min="9958" max="9958" width="6" style="736" customWidth="1"/>
    <col min="9959" max="9959" width="8.42578125" style="736" customWidth="1"/>
    <col min="9960" max="9960" width="8" style="736" customWidth="1"/>
    <col min="9961" max="9964" width="9" style="736"/>
    <col min="9965" max="9965" width="7.28515625" style="736" customWidth="1"/>
    <col min="9966" max="10202" width="9" style="736"/>
    <col min="10203" max="10203" width="17.140625" style="736" customWidth="1"/>
    <col min="10204" max="10204" width="34.85546875" style="736" customWidth="1"/>
    <col min="10205" max="10205" width="11" style="736" customWidth="1"/>
    <col min="10206" max="10206" width="7.42578125" style="736" customWidth="1"/>
    <col min="10207" max="10207" width="13.5703125" style="736" customWidth="1"/>
    <col min="10208" max="10208" width="11.140625" style="736" customWidth="1"/>
    <col min="10209" max="10209" width="8.7109375" style="736" customWidth="1"/>
    <col min="10210" max="10210" width="9.5703125" style="736" customWidth="1"/>
    <col min="10211" max="10211" width="8.85546875" style="736" customWidth="1"/>
    <col min="10212" max="10212" width="8" style="736" customWidth="1"/>
    <col min="10213" max="10213" width="7.140625" style="736" customWidth="1"/>
    <col min="10214" max="10214" width="6" style="736" customWidth="1"/>
    <col min="10215" max="10215" width="8.42578125" style="736" customWidth="1"/>
    <col min="10216" max="10216" width="8" style="736" customWidth="1"/>
    <col min="10217" max="10220" width="9" style="736"/>
    <col min="10221" max="10221" width="7.28515625" style="736" customWidth="1"/>
    <col min="10222" max="10458" width="9" style="736"/>
    <col min="10459" max="10459" width="17.140625" style="736" customWidth="1"/>
    <col min="10460" max="10460" width="34.85546875" style="736" customWidth="1"/>
    <col min="10461" max="10461" width="11" style="736" customWidth="1"/>
    <col min="10462" max="10462" width="7.42578125" style="736" customWidth="1"/>
    <col min="10463" max="10463" width="13.5703125" style="736" customWidth="1"/>
    <col min="10464" max="10464" width="11.140625" style="736" customWidth="1"/>
    <col min="10465" max="10465" width="8.7109375" style="736" customWidth="1"/>
    <col min="10466" max="10466" width="9.5703125" style="736" customWidth="1"/>
    <col min="10467" max="10467" width="8.85546875" style="736" customWidth="1"/>
    <col min="10468" max="10468" width="8" style="736" customWidth="1"/>
    <col min="10469" max="10469" width="7.140625" style="736" customWidth="1"/>
    <col min="10470" max="10470" width="6" style="736" customWidth="1"/>
    <col min="10471" max="10471" width="8.42578125" style="736" customWidth="1"/>
    <col min="10472" max="10472" width="8" style="736" customWidth="1"/>
    <col min="10473" max="10476" width="9" style="736"/>
    <col min="10477" max="10477" width="7.28515625" style="736" customWidth="1"/>
    <col min="10478" max="10714" width="9" style="736"/>
    <col min="10715" max="10715" width="17.140625" style="736" customWidth="1"/>
    <col min="10716" max="10716" width="34.85546875" style="736" customWidth="1"/>
    <col min="10717" max="10717" width="11" style="736" customWidth="1"/>
    <col min="10718" max="10718" width="7.42578125" style="736" customWidth="1"/>
    <col min="10719" max="10719" width="13.5703125" style="736" customWidth="1"/>
    <col min="10720" max="10720" width="11.140625" style="736" customWidth="1"/>
    <col min="10721" max="10721" width="8.7109375" style="736" customWidth="1"/>
    <col min="10722" max="10722" width="9.5703125" style="736" customWidth="1"/>
    <col min="10723" max="10723" width="8.85546875" style="736" customWidth="1"/>
    <col min="10724" max="10724" width="8" style="736" customWidth="1"/>
    <col min="10725" max="10725" width="7.140625" style="736" customWidth="1"/>
    <col min="10726" max="10726" width="6" style="736" customWidth="1"/>
    <col min="10727" max="10727" width="8.42578125" style="736" customWidth="1"/>
    <col min="10728" max="10728" width="8" style="736" customWidth="1"/>
    <col min="10729" max="10732" width="9" style="736"/>
    <col min="10733" max="10733" width="7.28515625" style="736" customWidth="1"/>
    <col min="10734" max="10970" width="9" style="736"/>
    <col min="10971" max="10971" width="17.140625" style="736" customWidth="1"/>
    <col min="10972" max="10972" width="34.85546875" style="736" customWidth="1"/>
    <col min="10973" max="10973" width="11" style="736" customWidth="1"/>
    <col min="10974" max="10974" width="7.42578125" style="736" customWidth="1"/>
    <col min="10975" max="10975" width="13.5703125" style="736" customWidth="1"/>
    <col min="10976" max="10976" width="11.140625" style="736" customWidth="1"/>
    <col min="10977" max="10977" width="8.7109375" style="736" customWidth="1"/>
    <col min="10978" max="10978" width="9.5703125" style="736" customWidth="1"/>
    <col min="10979" max="10979" width="8.85546875" style="736" customWidth="1"/>
    <col min="10980" max="10980" width="8" style="736" customWidth="1"/>
    <col min="10981" max="10981" width="7.140625" style="736" customWidth="1"/>
    <col min="10982" max="10982" width="6" style="736" customWidth="1"/>
    <col min="10983" max="10983" width="8.42578125" style="736" customWidth="1"/>
    <col min="10984" max="10984" width="8" style="736" customWidth="1"/>
    <col min="10985" max="10988" width="9" style="736"/>
    <col min="10989" max="10989" width="7.28515625" style="736" customWidth="1"/>
    <col min="10990" max="11226" width="9" style="736"/>
    <col min="11227" max="11227" width="17.140625" style="736" customWidth="1"/>
    <col min="11228" max="11228" width="34.85546875" style="736" customWidth="1"/>
    <col min="11229" max="11229" width="11" style="736" customWidth="1"/>
    <col min="11230" max="11230" width="7.42578125" style="736" customWidth="1"/>
    <col min="11231" max="11231" width="13.5703125" style="736" customWidth="1"/>
    <col min="11232" max="11232" width="11.140625" style="736" customWidth="1"/>
    <col min="11233" max="11233" width="8.7109375" style="736" customWidth="1"/>
    <col min="11234" max="11234" width="9.5703125" style="736" customWidth="1"/>
    <col min="11235" max="11235" width="8.85546875" style="736" customWidth="1"/>
    <col min="11236" max="11236" width="8" style="736" customWidth="1"/>
    <col min="11237" max="11237" width="7.140625" style="736" customWidth="1"/>
    <col min="11238" max="11238" width="6" style="736" customWidth="1"/>
    <col min="11239" max="11239" width="8.42578125" style="736" customWidth="1"/>
    <col min="11240" max="11240" width="8" style="736" customWidth="1"/>
    <col min="11241" max="11244" width="9" style="736"/>
    <col min="11245" max="11245" width="7.28515625" style="736" customWidth="1"/>
    <col min="11246" max="11482" width="9" style="736"/>
    <col min="11483" max="11483" width="17.140625" style="736" customWidth="1"/>
    <col min="11484" max="11484" width="34.85546875" style="736" customWidth="1"/>
    <col min="11485" max="11485" width="11" style="736" customWidth="1"/>
    <col min="11486" max="11486" width="7.42578125" style="736" customWidth="1"/>
    <col min="11487" max="11487" width="13.5703125" style="736" customWidth="1"/>
    <col min="11488" max="11488" width="11.140625" style="736" customWidth="1"/>
    <col min="11489" max="11489" width="8.7109375" style="736" customWidth="1"/>
    <col min="11490" max="11490" width="9.5703125" style="736" customWidth="1"/>
    <col min="11491" max="11491" width="8.85546875" style="736" customWidth="1"/>
    <col min="11492" max="11492" width="8" style="736" customWidth="1"/>
    <col min="11493" max="11493" width="7.140625" style="736" customWidth="1"/>
    <col min="11494" max="11494" width="6" style="736" customWidth="1"/>
    <col min="11495" max="11495" width="8.42578125" style="736" customWidth="1"/>
    <col min="11496" max="11496" width="8" style="736" customWidth="1"/>
    <col min="11497" max="11500" width="9" style="736"/>
    <col min="11501" max="11501" width="7.28515625" style="736" customWidth="1"/>
    <col min="11502" max="11738" width="9" style="736"/>
    <col min="11739" max="11739" width="17.140625" style="736" customWidth="1"/>
    <col min="11740" max="11740" width="34.85546875" style="736" customWidth="1"/>
    <col min="11741" max="11741" width="11" style="736" customWidth="1"/>
    <col min="11742" max="11742" width="7.42578125" style="736" customWidth="1"/>
    <col min="11743" max="11743" width="13.5703125" style="736" customWidth="1"/>
    <col min="11744" max="11744" width="11.140625" style="736" customWidth="1"/>
    <col min="11745" max="11745" width="8.7109375" style="736" customWidth="1"/>
    <col min="11746" max="11746" width="9.5703125" style="736" customWidth="1"/>
    <col min="11747" max="11747" width="8.85546875" style="736" customWidth="1"/>
    <col min="11748" max="11748" width="8" style="736" customWidth="1"/>
    <col min="11749" max="11749" width="7.140625" style="736" customWidth="1"/>
    <col min="11750" max="11750" width="6" style="736" customWidth="1"/>
    <col min="11751" max="11751" width="8.42578125" style="736" customWidth="1"/>
    <col min="11752" max="11752" width="8" style="736" customWidth="1"/>
    <col min="11753" max="11756" width="9" style="736"/>
    <col min="11757" max="11757" width="7.28515625" style="736" customWidth="1"/>
    <col min="11758" max="11994" width="9" style="736"/>
    <col min="11995" max="11995" width="17.140625" style="736" customWidth="1"/>
    <col min="11996" max="11996" width="34.85546875" style="736" customWidth="1"/>
    <col min="11997" max="11997" width="11" style="736" customWidth="1"/>
    <col min="11998" max="11998" width="7.42578125" style="736" customWidth="1"/>
    <col min="11999" max="11999" width="13.5703125" style="736" customWidth="1"/>
    <col min="12000" max="12000" width="11.140625" style="736" customWidth="1"/>
    <col min="12001" max="12001" width="8.7109375" style="736" customWidth="1"/>
    <col min="12002" max="12002" width="9.5703125" style="736" customWidth="1"/>
    <col min="12003" max="12003" width="8.85546875" style="736" customWidth="1"/>
    <col min="12004" max="12004" width="8" style="736" customWidth="1"/>
    <col min="12005" max="12005" width="7.140625" style="736" customWidth="1"/>
    <col min="12006" max="12006" width="6" style="736" customWidth="1"/>
    <col min="12007" max="12007" width="8.42578125" style="736" customWidth="1"/>
    <col min="12008" max="12008" width="8" style="736" customWidth="1"/>
    <col min="12009" max="12012" width="9" style="736"/>
    <col min="12013" max="12013" width="7.28515625" style="736" customWidth="1"/>
    <col min="12014" max="12250" width="9" style="736"/>
    <col min="12251" max="12251" width="17.140625" style="736" customWidth="1"/>
    <col min="12252" max="12252" width="34.85546875" style="736" customWidth="1"/>
    <col min="12253" max="12253" width="11" style="736" customWidth="1"/>
    <col min="12254" max="12254" width="7.42578125" style="736" customWidth="1"/>
    <col min="12255" max="12255" width="13.5703125" style="736" customWidth="1"/>
    <col min="12256" max="12256" width="11.140625" style="736" customWidth="1"/>
    <col min="12257" max="12257" width="8.7109375" style="736" customWidth="1"/>
    <col min="12258" max="12258" width="9.5703125" style="736" customWidth="1"/>
    <col min="12259" max="12259" width="8.85546875" style="736" customWidth="1"/>
    <col min="12260" max="12260" width="8" style="736" customWidth="1"/>
    <col min="12261" max="12261" width="7.140625" style="736" customWidth="1"/>
    <col min="12262" max="12262" width="6" style="736" customWidth="1"/>
    <col min="12263" max="12263" width="8.42578125" style="736" customWidth="1"/>
    <col min="12264" max="12264" width="8" style="736" customWidth="1"/>
    <col min="12265" max="12268" width="9" style="736"/>
    <col min="12269" max="12269" width="7.28515625" style="736" customWidth="1"/>
    <col min="12270" max="12506" width="9" style="736"/>
    <col min="12507" max="12507" width="17.140625" style="736" customWidth="1"/>
    <col min="12508" max="12508" width="34.85546875" style="736" customWidth="1"/>
    <col min="12509" max="12509" width="11" style="736" customWidth="1"/>
    <col min="12510" max="12510" width="7.42578125" style="736" customWidth="1"/>
    <col min="12511" max="12511" width="13.5703125" style="736" customWidth="1"/>
    <col min="12512" max="12512" width="11.140625" style="736" customWidth="1"/>
    <col min="12513" max="12513" width="8.7109375" style="736" customWidth="1"/>
    <col min="12514" max="12514" width="9.5703125" style="736" customWidth="1"/>
    <col min="12515" max="12515" width="8.85546875" style="736" customWidth="1"/>
    <col min="12516" max="12516" width="8" style="736" customWidth="1"/>
    <col min="12517" max="12517" width="7.140625" style="736" customWidth="1"/>
    <col min="12518" max="12518" width="6" style="736" customWidth="1"/>
    <col min="12519" max="12519" width="8.42578125" style="736" customWidth="1"/>
    <col min="12520" max="12520" width="8" style="736" customWidth="1"/>
    <col min="12521" max="12524" width="9" style="736"/>
    <col min="12525" max="12525" width="7.28515625" style="736" customWidth="1"/>
    <col min="12526" max="12762" width="9" style="736"/>
    <col min="12763" max="12763" width="17.140625" style="736" customWidth="1"/>
    <col min="12764" max="12764" width="34.85546875" style="736" customWidth="1"/>
    <col min="12765" max="12765" width="11" style="736" customWidth="1"/>
    <col min="12766" max="12766" width="7.42578125" style="736" customWidth="1"/>
    <col min="12767" max="12767" width="13.5703125" style="736" customWidth="1"/>
    <col min="12768" max="12768" width="11.140625" style="736" customWidth="1"/>
    <col min="12769" max="12769" width="8.7109375" style="736" customWidth="1"/>
    <col min="12770" max="12770" width="9.5703125" style="736" customWidth="1"/>
    <col min="12771" max="12771" width="8.85546875" style="736" customWidth="1"/>
    <col min="12772" max="12772" width="8" style="736" customWidth="1"/>
    <col min="12773" max="12773" width="7.140625" style="736" customWidth="1"/>
    <col min="12774" max="12774" width="6" style="736" customWidth="1"/>
    <col min="12775" max="12775" width="8.42578125" style="736" customWidth="1"/>
    <col min="12776" max="12776" width="8" style="736" customWidth="1"/>
    <col min="12777" max="12780" width="9" style="736"/>
    <col min="12781" max="12781" width="7.28515625" style="736" customWidth="1"/>
    <col min="12782" max="13018" width="9" style="736"/>
    <col min="13019" max="13019" width="17.140625" style="736" customWidth="1"/>
    <col min="13020" max="13020" width="34.85546875" style="736" customWidth="1"/>
    <col min="13021" max="13021" width="11" style="736" customWidth="1"/>
    <col min="13022" max="13022" width="7.42578125" style="736" customWidth="1"/>
    <col min="13023" max="13023" width="13.5703125" style="736" customWidth="1"/>
    <col min="13024" max="13024" width="11.140625" style="736" customWidth="1"/>
    <col min="13025" max="13025" width="8.7109375" style="736" customWidth="1"/>
    <col min="13026" max="13026" width="9.5703125" style="736" customWidth="1"/>
    <col min="13027" max="13027" width="8.85546875" style="736" customWidth="1"/>
    <col min="13028" max="13028" width="8" style="736" customWidth="1"/>
    <col min="13029" max="13029" width="7.140625" style="736" customWidth="1"/>
    <col min="13030" max="13030" width="6" style="736" customWidth="1"/>
    <col min="13031" max="13031" width="8.42578125" style="736" customWidth="1"/>
    <col min="13032" max="13032" width="8" style="736" customWidth="1"/>
    <col min="13033" max="13036" width="9" style="736"/>
    <col min="13037" max="13037" width="7.28515625" style="736" customWidth="1"/>
    <col min="13038" max="13274" width="9" style="736"/>
    <col min="13275" max="13275" width="17.140625" style="736" customWidth="1"/>
    <col min="13276" max="13276" width="34.85546875" style="736" customWidth="1"/>
    <col min="13277" max="13277" width="11" style="736" customWidth="1"/>
    <col min="13278" max="13278" width="7.42578125" style="736" customWidth="1"/>
    <col min="13279" max="13279" width="13.5703125" style="736" customWidth="1"/>
    <col min="13280" max="13280" width="11.140625" style="736" customWidth="1"/>
    <col min="13281" max="13281" width="8.7109375" style="736" customWidth="1"/>
    <col min="13282" max="13282" width="9.5703125" style="736" customWidth="1"/>
    <col min="13283" max="13283" width="8.85546875" style="736" customWidth="1"/>
    <col min="13284" max="13284" width="8" style="736" customWidth="1"/>
    <col min="13285" max="13285" width="7.140625" style="736" customWidth="1"/>
    <col min="13286" max="13286" width="6" style="736" customWidth="1"/>
    <col min="13287" max="13287" width="8.42578125" style="736" customWidth="1"/>
    <col min="13288" max="13288" width="8" style="736" customWidth="1"/>
    <col min="13289" max="13292" width="9" style="736"/>
    <col min="13293" max="13293" width="7.28515625" style="736" customWidth="1"/>
    <col min="13294" max="13530" width="9" style="736"/>
    <col min="13531" max="13531" width="17.140625" style="736" customWidth="1"/>
    <col min="13532" max="13532" width="34.85546875" style="736" customWidth="1"/>
    <col min="13533" max="13533" width="11" style="736" customWidth="1"/>
    <col min="13534" max="13534" width="7.42578125" style="736" customWidth="1"/>
    <col min="13535" max="13535" width="13.5703125" style="736" customWidth="1"/>
    <col min="13536" max="13536" width="11.140625" style="736" customWidth="1"/>
    <col min="13537" max="13537" width="8.7109375" style="736" customWidth="1"/>
    <col min="13538" max="13538" width="9.5703125" style="736" customWidth="1"/>
    <col min="13539" max="13539" width="8.85546875" style="736" customWidth="1"/>
    <col min="13540" max="13540" width="8" style="736" customWidth="1"/>
    <col min="13541" max="13541" width="7.140625" style="736" customWidth="1"/>
    <col min="13542" max="13542" width="6" style="736" customWidth="1"/>
    <col min="13543" max="13543" width="8.42578125" style="736" customWidth="1"/>
    <col min="13544" max="13544" width="8" style="736" customWidth="1"/>
    <col min="13545" max="13548" width="9" style="736"/>
    <col min="13549" max="13549" width="7.28515625" style="736" customWidth="1"/>
    <col min="13550" max="13786" width="9" style="736"/>
    <col min="13787" max="13787" width="17.140625" style="736" customWidth="1"/>
    <col min="13788" max="13788" width="34.85546875" style="736" customWidth="1"/>
    <col min="13789" max="13789" width="11" style="736" customWidth="1"/>
    <col min="13790" max="13790" width="7.42578125" style="736" customWidth="1"/>
    <col min="13791" max="13791" width="13.5703125" style="736" customWidth="1"/>
    <col min="13792" max="13792" width="11.140625" style="736" customWidth="1"/>
    <col min="13793" max="13793" width="8.7109375" style="736" customWidth="1"/>
    <col min="13794" max="13794" width="9.5703125" style="736" customWidth="1"/>
    <col min="13795" max="13795" width="8.85546875" style="736" customWidth="1"/>
    <col min="13796" max="13796" width="8" style="736" customWidth="1"/>
    <col min="13797" max="13797" width="7.140625" style="736" customWidth="1"/>
    <col min="13798" max="13798" width="6" style="736" customWidth="1"/>
    <col min="13799" max="13799" width="8.42578125" style="736" customWidth="1"/>
    <col min="13800" max="13800" width="8" style="736" customWidth="1"/>
    <col min="13801" max="13804" width="9" style="736"/>
    <col min="13805" max="13805" width="7.28515625" style="736" customWidth="1"/>
    <col min="13806" max="14042" width="9" style="736"/>
    <col min="14043" max="14043" width="17.140625" style="736" customWidth="1"/>
    <col min="14044" max="14044" width="34.85546875" style="736" customWidth="1"/>
    <col min="14045" max="14045" width="11" style="736" customWidth="1"/>
    <col min="14046" max="14046" width="7.42578125" style="736" customWidth="1"/>
    <col min="14047" max="14047" width="13.5703125" style="736" customWidth="1"/>
    <col min="14048" max="14048" width="11.140625" style="736" customWidth="1"/>
    <col min="14049" max="14049" width="8.7109375" style="736" customWidth="1"/>
    <col min="14050" max="14050" width="9.5703125" style="736" customWidth="1"/>
    <col min="14051" max="14051" width="8.85546875" style="736" customWidth="1"/>
    <col min="14052" max="14052" width="8" style="736" customWidth="1"/>
    <col min="14053" max="14053" width="7.140625" style="736" customWidth="1"/>
    <col min="14054" max="14054" width="6" style="736" customWidth="1"/>
    <col min="14055" max="14055" width="8.42578125" style="736" customWidth="1"/>
    <col min="14056" max="14056" width="8" style="736" customWidth="1"/>
    <col min="14057" max="14060" width="9" style="736"/>
    <col min="14061" max="14061" width="7.28515625" style="736" customWidth="1"/>
    <col min="14062" max="14298" width="9" style="736"/>
    <col min="14299" max="14299" width="17.140625" style="736" customWidth="1"/>
    <col min="14300" max="14300" width="34.85546875" style="736" customWidth="1"/>
    <col min="14301" max="14301" width="11" style="736" customWidth="1"/>
    <col min="14302" max="14302" width="7.42578125" style="736" customWidth="1"/>
    <col min="14303" max="14303" width="13.5703125" style="736" customWidth="1"/>
    <col min="14304" max="14304" width="11.140625" style="736" customWidth="1"/>
    <col min="14305" max="14305" width="8.7109375" style="736" customWidth="1"/>
    <col min="14306" max="14306" width="9.5703125" style="736" customWidth="1"/>
    <col min="14307" max="14307" width="8.85546875" style="736" customWidth="1"/>
    <col min="14308" max="14308" width="8" style="736" customWidth="1"/>
    <col min="14309" max="14309" width="7.140625" style="736" customWidth="1"/>
    <col min="14310" max="14310" width="6" style="736" customWidth="1"/>
    <col min="14311" max="14311" width="8.42578125" style="736" customWidth="1"/>
    <col min="14312" max="14312" width="8" style="736" customWidth="1"/>
    <col min="14313" max="14316" width="9" style="736"/>
    <col min="14317" max="14317" width="7.28515625" style="736" customWidth="1"/>
    <col min="14318" max="14554" width="9" style="736"/>
    <col min="14555" max="14555" width="17.140625" style="736" customWidth="1"/>
    <col min="14556" max="14556" width="34.85546875" style="736" customWidth="1"/>
    <col min="14557" max="14557" width="11" style="736" customWidth="1"/>
    <col min="14558" max="14558" width="7.42578125" style="736" customWidth="1"/>
    <col min="14559" max="14559" width="13.5703125" style="736" customWidth="1"/>
    <col min="14560" max="14560" width="11.140625" style="736" customWidth="1"/>
    <col min="14561" max="14561" width="8.7109375" style="736" customWidth="1"/>
    <col min="14562" max="14562" width="9.5703125" style="736" customWidth="1"/>
    <col min="14563" max="14563" width="8.85546875" style="736" customWidth="1"/>
    <col min="14564" max="14564" width="8" style="736" customWidth="1"/>
    <col min="14565" max="14565" width="7.140625" style="736" customWidth="1"/>
    <col min="14566" max="14566" width="6" style="736" customWidth="1"/>
    <col min="14567" max="14567" width="8.42578125" style="736" customWidth="1"/>
    <col min="14568" max="14568" width="8" style="736" customWidth="1"/>
    <col min="14569" max="14572" width="9" style="736"/>
    <col min="14573" max="14573" width="7.28515625" style="736" customWidth="1"/>
    <col min="14574" max="14810" width="9" style="736"/>
    <col min="14811" max="14811" width="17.140625" style="736" customWidth="1"/>
    <col min="14812" max="14812" width="34.85546875" style="736" customWidth="1"/>
    <col min="14813" max="14813" width="11" style="736" customWidth="1"/>
    <col min="14814" max="14814" width="7.42578125" style="736" customWidth="1"/>
    <col min="14815" max="14815" width="13.5703125" style="736" customWidth="1"/>
    <col min="14816" max="14816" width="11.140625" style="736" customWidth="1"/>
    <col min="14817" max="14817" width="8.7109375" style="736" customWidth="1"/>
    <col min="14818" max="14818" width="9.5703125" style="736" customWidth="1"/>
    <col min="14819" max="14819" width="8.85546875" style="736" customWidth="1"/>
    <col min="14820" max="14820" width="8" style="736" customWidth="1"/>
    <col min="14821" max="14821" width="7.140625" style="736" customWidth="1"/>
    <col min="14822" max="14822" width="6" style="736" customWidth="1"/>
    <col min="14823" max="14823" width="8.42578125" style="736" customWidth="1"/>
    <col min="14824" max="14824" width="8" style="736" customWidth="1"/>
    <col min="14825" max="14828" width="9" style="736"/>
    <col min="14829" max="14829" width="7.28515625" style="736" customWidth="1"/>
    <col min="14830" max="15066" width="9" style="736"/>
    <col min="15067" max="15067" width="17.140625" style="736" customWidth="1"/>
    <col min="15068" max="15068" width="34.85546875" style="736" customWidth="1"/>
    <col min="15069" max="15069" width="11" style="736" customWidth="1"/>
    <col min="15070" max="15070" width="7.42578125" style="736" customWidth="1"/>
    <col min="15071" max="15071" width="13.5703125" style="736" customWidth="1"/>
    <col min="15072" max="15072" width="11.140625" style="736" customWidth="1"/>
    <col min="15073" max="15073" width="8.7109375" style="736" customWidth="1"/>
    <col min="15074" max="15074" width="9.5703125" style="736" customWidth="1"/>
    <col min="15075" max="15075" width="8.85546875" style="736" customWidth="1"/>
    <col min="15076" max="15076" width="8" style="736" customWidth="1"/>
    <col min="15077" max="15077" width="7.140625" style="736" customWidth="1"/>
    <col min="15078" max="15078" width="6" style="736" customWidth="1"/>
    <col min="15079" max="15079" width="8.42578125" style="736" customWidth="1"/>
    <col min="15080" max="15080" width="8" style="736" customWidth="1"/>
    <col min="15081" max="15084" width="9" style="736"/>
    <col min="15085" max="15085" width="7.28515625" style="736" customWidth="1"/>
    <col min="15086" max="15322" width="9" style="736"/>
    <col min="15323" max="15323" width="17.140625" style="736" customWidth="1"/>
    <col min="15324" max="15324" width="34.85546875" style="736" customWidth="1"/>
    <col min="15325" max="15325" width="11" style="736" customWidth="1"/>
    <col min="15326" max="15326" width="7.42578125" style="736" customWidth="1"/>
    <col min="15327" max="15327" width="13.5703125" style="736" customWidth="1"/>
    <col min="15328" max="15328" width="11.140625" style="736" customWidth="1"/>
    <col min="15329" max="15329" width="8.7109375" style="736" customWidth="1"/>
    <col min="15330" max="15330" width="9.5703125" style="736" customWidth="1"/>
    <col min="15331" max="15331" width="8.85546875" style="736" customWidth="1"/>
    <col min="15332" max="15332" width="8" style="736" customWidth="1"/>
    <col min="15333" max="15333" width="7.140625" style="736" customWidth="1"/>
    <col min="15334" max="15334" width="6" style="736" customWidth="1"/>
    <col min="15335" max="15335" width="8.42578125" style="736" customWidth="1"/>
    <col min="15336" max="15336" width="8" style="736" customWidth="1"/>
    <col min="15337" max="15340" width="9" style="736"/>
    <col min="15341" max="15341" width="7.28515625" style="736" customWidth="1"/>
    <col min="15342" max="15578" width="9" style="736"/>
    <col min="15579" max="15579" width="17.140625" style="736" customWidth="1"/>
    <col min="15580" max="15580" width="34.85546875" style="736" customWidth="1"/>
    <col min="15581" max="15581" width="11" style="736" customWidth="1"/>
    <col min="15582" max="15582" width="7.42578125" style="736" customWidth="1"/>
    <col min="15583" max="15583" width="13.5703125" style="736" customWidth="1"/>
    <col min="15584" max="15584" width="11.140625" style="736" customWidth="1"/>
    <col min="15585" max="15585" width="8.7109375" style="736" customWidth="1"/>
    <col min="15586" max="15586" width="9.5703125" style="736" customWidth="1"/>
    <col min="15587" max="15587" width="8.85546875" style="736" customWidth="1"/>
    <col min="15588" max="15588" width="8" style="736" customWidth="1"/>
    <col min="15589" max="15589" width="7.140625" style="736" customWidth="1"/>
    <col min="15590" max="15590" width="6" style="736" customWidth="1"/>
    <col min="15591" max="15591" width="8.42578125" style="736" customWidth="1"/>
    <col min="15592" max="15592" width="8" style="736" customWidth="1"/>
    <col min="15593" max="15596" width="9" style="736"/>
    <col min="15597" max="15597" width="7.28515625" style="736" customWidth="1"/>
    <col min="15598" max="15834" width="9" style="736"/>
    <col min="15835" max="15835" width="17.140625" style="736" customWidth="1"/>
    <col min="15836" max="15836" width="34.85546875" style="736" customWidth="1"/>
    <col min="15837" max="15837" width="11" style="736" customWidth="1"/>
    <col min="15838" max="15838" width="7.42578125" style="736" customWidth="1"/>
    <col min="15839" max="15839" width="13.5703125" style="736" customWidth="1"/>
    <col min="15840" max="15840" width="11.140625" style="736" customWidth="1"/>
    <col min="15841" max="15841" width="8.7109375" style="736" customWidth="1"/>
    <col min="15842" max="15842" width="9.5703125" style="736" customWidth="1"/>
    <col min="15843" max="15843" width="8.85546875" style="736" customWidth="1"/>
    <col min="15844" max="15844" width="8" style="736" customWidth="1"/>
    <col min="15845" max="15845" width="7.140625" style="736" customWidth="1"/>
    <col min="15846" max="15846" width="6" style="736" customWidth="1"/>
    <col min="15847" max="15847" width="8.42578125" style="736" customWidth="1"/>
    <col min="15848" max="15848" width="8" style="736" customWidth="1"/>
    <col min="15849" max="15852" width="9" style="736"/>
    <col min="15853" max="15853" width="7.28515625" style="736" customWidth="1"/>
    <col min="15854" max="16090" width="9" style="736"/>
    <col min="16091" max="16091" width="17.140625" style="736" customWidth="1"/>
    <col min="16092" max="16092" width="34.85546875" style="736" customWidth="1"/>
    <col min="16093" max="16093" width="11" style="736" customWidth="1"/>
    <col min="16094" max="16094" width="7.42578125" style="736" customWidth="1"/>
    <col min="16095" max="16095" width="13.5703125" style="736" customWidth="1"/>
    <col min="16096" max="16096" width="11.140625" style="736" customWidth="1"/>
    <col min="16097" max="16097" width="8.7109375" style="736" customWidth="1"/>
    <col min="16098" max="16098" width="9.5703125" style="736" customWidth="1"/>
    <col min="16099" max="16099" width="8.85546875" style="736" customWidth="1"/>
    <col min="16100" max="16100" width="8" style="736" customWidth="1"/>
    <col min="16101" max="16101" width="7.140625" style="736" customWidth="1"/>
    <col min="16102" max="16102" width="6" style="736" customWidth="1"/>
    <col min="16103" max="16103" width="8.42578125" style="736" customWidth="1"/>
    <col min="16104" max="16104" width="8" style="736" customWidth="1"/>
    <col min="16105" max="16108" width="9" style="736"/>
    <col min="16109" max="16109" width="7.28515625" style="736" customWidth="1"/>
    <col min="16110" max="16384" width="9" style="736"/>
  </cols>
  <sheetData>
    <row r="1" spans="1:14" ht="30" customHeight="1" thickBot="1">
      <c r="A1" s="1179" t="s">
        <v>1120</v>
      </c>
      <c r="B1" s="1179"/>
      <c r="C1" s="1179"/>
      <c r="D1" s="1179"/>
      <c r="E1" s="1179"/>
      <c r="F1" s="1179"/>
      <c r="G1" s="1179"/>
      <c r="H1" s="1179"/>
      <c r="I1" s="1179"/>
      <c r="J1" s="1179"/>
      <c r="K1" s="1179"/>
      <c r="L1" s="1179"/>
      <c r="M1" s="1179"/>
      <c r="N1" s="1179"/>
    </row>
    <row r="2" spans="1:14" ht="54.75" customHeight="1">
      <c r="A2" s="737" t="s">
        <v>1121</v>
      </c>
      <c r="B2" s="738" t="s">
        <v>1037</v>
      </c>
      <c r="C2" s="406" t="s">
        <v>1108</v>
      </c>
      <c r="D2" s="406" t="s">
        <v>1109</v>
      </c>
      <c r="E2" s="406" t="s">
        <v>1110</v>
      </c>
      <c r="F2" s="406" t="s">
        <v>1111</v>
      </c>
      <c r="G2" s="406" t="s">
        <v>1112</v>
      </c>
      <c r="H2" s="406" t="s">
        <v>1113</v>
      </c>
      <c r="I2" s="406" t="s">
        <v>1114</v>
      </c>
      <c r="J2" s="406" t="s">
        <v>1115</v>
      </c>
      <c r="K2" s="406" t="s">
        <v>1116</v>
      </c>
      <c r="L2" s="406" t="s">
        <v>1117</v>
      </c>
      <c r="M2" s="406" t="s">
        <v>1118</v>
      </c>
      <c r="N2" s="406" t="s">
        <v>1119</v>
      </c>
    </row>
    <row r="3" spans="1:14" s="727" customFormat="1" ht="33.75" customHeight="1" thickBot="1">
      <c r="A3" s="380" t="s">
        <v>1122</v>
      </c>
      <c r="B3" s="502">
        <v>1401</v>
      </c>
      <c r="C3" s="502">
        <f>SUM(C4:C335)</f>
        <v>969153</v>
      </c>
      <c r="D3" s="502">
        <f t="shared" ref="D3:N3" si="0">SUM(D4:D335)</f>
        <v>1091328</v>
      </c>
      <c r="E3" s="502">
        <f t="shared" si="0"/>
        <v>1347649</v>
      </c>
      <c r="F3" s="502">
        <f t="shared" si="0"/>
        <v>115257</v>
      </c>
      <c r="G3" s="502">
        <f t="shared" si="0"/>
        <v>36002</v>
      </c>
      <c r="H3" s="502">
        <f t="shared" si="0"/>
        <v>353909</v>
      </c>
      <c r="I3" s="502">
        <f t="shared" si="0"/>
        <v>210454</v>
      </c>
      <c r="J3" s="502">
        <f t="shared" si="0"/>
        <v>36331</v>
      </c>
      <c r="K3" s="502">
        <f t="shared" si="0"/>
        <v>7391</v>
      </c>
      <c r="L3" s="502">
        <f t="shared" si="0"/>
        <v>5201</v>
      </c>
      <c r="M3" s="502">
        <f t="shared" si="0"/>
        <v>8299</v>
      </c>
      <c r="N3" s="502">
        <f t="shared" si="0"/>
        <v>15202</v>
      </c>
    </row>
    <row r="4" spans="1:14" ht="24.2" customHeight="1" thickBot="1">
      <c r="A4" s="1180" t="s">
        <v>1123</v>
      </c>
      <c r="B4" s="739" t="s">
        <v>489</v>
      </c>
      <c r="C4" s="740">
        <v>15593</v>
      </c>
      <c r="D4" s="741">
        <v>2278</v>
      </c>
      <c r="E4" s="740">
        <v>11446</v>
      </c>
      <c r="F4" s="741">
        <v>1116</v>
      </c>
      <c r="G4" s="740">
        <v>0</v>
      </c>
      <c r="H4" s="741">
        <v>972</v>
      </c>
      <c r="I4" s="740">
        <v>0</v>
      </c>
      <c r="J4" s="741">
        <v>0</v>
      </c>
      <c r="K4" s="740">
        <v>0</v>
      </c>
      <c r="L4" s="505">
        <v>0</v>
      </c>
      <c r="M4" s="740">
        <v>0</v>
      </c>
      <c r="N4" s="505">
        <v>0</v>
      </c>
    </row>
    <row r="5" spans="1:14" ht="24.2" customHeight="1" thickBot="1">
      <c r="A5" s="1177"/>
      <c r="B5" s="742" t="s">
        <v>493</v>
      </c>
      <c r="C5" s="530">
        <v>9458</v>
      </c>
      <c r="D5" s="743">
        <v>11641</v>
      </c>
      <c r="E5" s="530">
        <v>12773</v>
      </c>
      <c r="F5" s="743">
        <v>0</v>
      </c>
      <c r="G5" s="530">
        <v>0</v>
      </c>
      <c r="H5" s="743">
        <v>2219</v>
      </c>
      <c r="I5" s="530">
        <v>1435</v>
      </c>
      <c r="J5" s="743">
        <v>0</v>
      </c>
      <c r="K5" s="530">
        <v>0</v>
      </c>
      <c r="L5" s="510">
        <v>0</v>
      </c>
      <c r="M5" s="530">
        <v>0</v>
      </c>
      <c r="N5" s="510">
        <v>261</v>
      </c>
    </row>
    <row r="6" spans="1:14" ht="24.2" customHeight="1" thickBot="1">
      <c r="A6" s="1177"/>
      <c r="B6" s="742" t="s">
        <v>498</v>
      </c>
      <c r="C6" s="530">
        <v>1615</v>
      </c>
      <c r="D6" s="743">
        <v>5803</v>
      </c>
      <c r="E6" s="530">
        <v>10488</v>
      </c>
      <c r="F6" s="743">
        <v>0</v>
      </c>
      <c r="G6" s="530">
        <v>0</v>
      </c>
      <c r="H6" s="743">
        <v>2102</v>
      </c>
      <c r="I6" s="530">
        <v>2103</v>
      </c>
      <c r="J6" s="510">
        <v>624</v>
      </c>
      <c r="K6" s="530">
        <v>530</v>
      </c>
      <c r="L6" s="510">
        <v>63</v>
      </c>
      <c r="M6" s="530">
        <v>6</v>
      </c>
      <c r="N6" s="510">
        <v>0</v>
      </c>
    </row>
    <row r="7" spans="1:14" ht="24.2" customHeight="1" thickBot="1">
      <c r="A7" s="1177"/>
      <c r="B7" s="742" t="s">
        <v>495</v>
      </c>
      <c r="C7" s="530">
        <v>2590</v>
      </c>
      <c r="D7" s="743">
        <v>1315</v>
      </c>
      <c r="E7" s="530">
        <v>2391</v>
      </c>
      <c r="F7" s="743">
        <v>0</v>
      </c>
      <c r="G7" s="530">
        <v>0</v>
      </c>
      <c r="H7" s="743">
        <v>277</v>
      </c>
      <c r="I7" s="530">
        <v>0</v>
      </c>
      <c r="J7" s="510">
        <v>183</v>
      </c>
      <c r="K7" s="530">
        <v>157</v>
      </c>
      <c r="L7" s="510">
        <v>19</v>
      </c>
      <c r="M7" s="530">
        <v>0</v>
      </c>
      <c r="N7" s="510">
        <v>56</v>
      </c>
    </row>
    <row r="8" spans="1:14" ht="24.2" customHeight="1" thickBot="1">
      <c r="A8" s="1177"/>
      <c r="B8" s="742" t="s">
        <v>496</v>
      </c>
      <c r="C8" s="530">
        <v>3452</v>
      </c>
      <c r="D8" s="743">
        <v>2435</v>
      </c>
      <c r="E8" s="530">
        <v>5871</v>
      </c>
      <c r="F8" s="743">
        <v>18</v>
      </c>
      <c r="G8" s="530">
        <v>0</v>
      </c>
      <c r="H8" s="743">
        <v>627</v>
      </c>
      <c r="I8" s="530">
        <v>23</v>
      </c>
      <c r="J8" s="743">
        <v>0</v>
      </c>
      <c r="K8" s="530">
        <v>0</v>
      </c>
      <c r="L8" s="510">
        <v>2</v>
      </c>
      <c r="M8" s="530">
        <v>8</v>
      </c>
      <c r="N8" s="510">
        <v>17</v>
      </c>
    </row>
    <row r="9" spans="1:14" ht="24.2" customHeight="1" thickBot="1">
      <c r="A9" s="1177"/>
      <c r="B9" s="742" t="s">
        <v>497</v>
      </c>
      <c r="C9" s="530">
        <v>2496</v>
      </c>
      <c r="D9" s="743">
        <v>1557</v>
      </c>
      <c r="E9" s="530">
        <v>3210</v>
      </c>
      <c r="F9" s="743">
        <v>7</v>
      </c>
      <c r="G9" s="530">
        <v>4</v>
      </c>
      <c r="H9" s="743">
        <v>316</v>
      </c>
      <c r="I9" s="530">
        <v>18</v>
      </c>
      <c r="J9" s="510">
        <v>15</v>
      </c>
      <c r="K9" s="530">
        <v>15</v>
      </c>
      <c r="L9" s="510">
        <v>3</v>
      </c>
      <c r="M9" s="530">
        <v>32</v>
      </c>
      <c r="N9" s="510">
        <v>0</v>
      </c>
    </row>
    <row r="10" spans="1:14" ht="24.2" customHeight="1" thickBot="1">
      <c r="A10" s="1181"/>
      <c r="B10" s="744" t="s">
        <v>501</v>
      </c>
      <c r="C10" s="530">
        <v>1054</v>
      </c>
      <c r="D10" s="743">
        <v>467</v>
      </c>
      <c r="E10" s="530">
        <v>1754</v>
      </c>
      <c r="F10" s="743">
        <v>0</v>
      </c>
      <c r="G10" s="530">
        <v>0</v>
      </c>
      <c r="H10" s="743">
        <v>98</v>
      </c>
      <c r="I10" s="530">
        <v>0</v>
      </c>
      <c r="J10" s="510">
        <v>23</v>
      </c>
      <c r="K10" s="530">
        <v>0</v>
      </c>
      <c r="L10" s="510">
        <v>0</v>
      </c>
      <c r="M10" s="530">
        <v>0</v>
      </c>
      <c r="N10" s="510">
        <v>0</v>
      </c>
    </row>
    <row r="11" spans="1:14" ht="24.2" customHeight="1" thickBot="1">
      <c r="A11" s="1177"/>
      <c r="B11" s="742" t="s">
        <v>499</v>
      </c>
      <c r="C11" s="530">
        <v>587</v>
      </c>
      <c r="D11" s="743">
        <v>1159</v>
      </c>
      <c r="E11" s="530">
        <v>857</v>
      </c>
      <c r="F11" s="743">
        <v>5</v>
      </c>
      <c r="G11" s="530">
        <v>0</v>
      </c>
      <c r="H11" s="743">
        <v>463</v>
      </c>
      <c r="I11" s="530">
        <v>0</v>
      </c>
      <c r="J11" s="510">
        <v>65</v>
      </c>
      <c r="K11" s="530">
        <v>0</v>
      </c>
      <c r="L11" s="510">
        <v>0</v>
      </c>
      <c r="M11" s="530">
        <v>0</v>
      </c>
      <c r="N11" s="510">
        <v>1</v>
      </c>
    </row>
    <row r="12" spans="1:14" ht="24.2" customHeight="1" thickBot="1">
      <c r="A12" s="1177"/>
      <c r="B12" s="742" t="s">
        <v>500</v>
      </c>
      <c r="C12" s="530">
        <v>5762</v>
      </c>
      <c r="D12" s="743">
        <v>2678</v>
      </c>
      <c r="E12" s="530">
        <v>5644</v>
      </c>
      <c r="F12" s="743">
        <v>0</v>
      </c>
      <c r="G12" s="530">
        <v>0</v>
      </c>
      <c r="H12" s="743">
        <v>101</v>
      </c>
      <c r="I12" s="530">
        <v>0</v>
      </c>
      <c r="J12" s="510">
        <v>313</v>
      </c>
      <c r="K12" s="530">
        <v>0</v>
      </c>
      <c r="L12" s="510">
        <v>0</v>
      </c>
      <c r="M12" s="530">
        <v>0</v>
      </c>
      <c r="N12" s="510">
        <v>0</v>
      </c>
    </row>
    <row r="13" spans="1:14" ht="24.2" customHeight="1" thickBot="1">
      <c r="A13" s="1177"/>
      <c r="B13" s="742" t="s">
        <v>490</v>
      </c>
      <c r="C13" s="530">
        <v>751</v>
      </c>
      <c r="D13" s="743">
        <v>708</v>
      </c>
      <c r="E13" s="530">
        <v>397</v>
      </c>
      <c r="F13" s="743">
        <v>0</v>
      </c>
      <c r="G13" s="530">
        <v>0</v>
      </c>
      <c r="H13" s="743">
        <v>151</v>
      </c>
      <c r="I13" s="530">
        <v>60</v>
      </c>
      <c r="J13" s="743">
        <v>0</v>
      </c>
      <c r="K13" s="530">
        <v>0</v>
      </c>
      <c r="L13" s="510">
        <v>0</v>
      </c>
      <c r="M13" s="530">
        <v>0</v>
      </c>
      <c r="N13" s="510">
        <v>0</v>
      </c>
    </row>
    <row r="14" spans="1:14" ht="24.2" customHeight="1" thickBot="1">
      <c r="A14" s="1177"/>
      <c r="B14" s="742" t="s">
        <v>492</v>
      </c>
      <c r="C14" s="530">
        <v>1281</v>
      </c>
      <c r="D14" s="743">
        <v>1343</v>
      </c>
      <c r="E14" s="530">
        <v>2352</v>
      </c>
      <c r="F14" s="743">
        <v>0</v>
      </c>
      <c r="G14" s="530">
        <v>0</v>
      </c>
      <c r="H14" s="743">
        <v>298</v>
      </c>
      <c r="I14" s="530">
        <v>257</v>
      </c>
      <c r="J14" s="510">
        <v>157</v>
      </c>
      <c r="K14" s="530">
        <v>1</v>
      </c>
      <c r="L14" s="510">
        <v>15</v>
      </c>
      <c r="M14" s="530">
        <v>18</v>
      </c>
      <c r="N14" s="510">
        <v>48</v>
      </c>
    </row>
    <row r="15" spans="1:14" s="745" customFormat="1" ht="24.2" customHeight="1" thickBot="1">
      <c r="A15" s="1177"/>
      <c r="B15" s="742" t="s">
        <v>494</v>
      </c>
      <c r="C15" s="530">
        <v>3454</v>
      </c>
      <c r="D15" s="743">
        <v>2339</v>
      </c>
      <c r="E15" s="530">
        <v>4570</v>
      </c>
      <c r="F15" s="743">
        <v>94</v>
      </c>
      <c r="G15" s="530">
        <v>0</v>
      </c>
      <c r="H15" s="743">
        <v>647</v>
      </c>
      <c r="I15" s="530">
        <v>649</v>
      </c>
      <c r="J15" s="743">
        <v>0</v>
      </c>
      <c r="K15" s="530">
        <v>0</v>
      </c>
      <c r="L15" s="510">
        <v>0</v>
      </c>
      <c r="M15" s="530">
        <v>0</v>
      </c>
      <c r="N15" s="510">
        <v>153</v>
      </c>
    </row>
    <row r="16" spans="1:14" ht="24.2" customHeight="1" thickBot="1">
      <c r="A16" s="1177"/>
      <c r="B16" s="742" t="s">
        <v>491</v>
      </c>
      <c r="C16" s="530">
        <v>5383</v>
      </c>
      <c r="D16" s="743">
        <v>5625</v>
      </c>
      <c r="E16" s="530">
        <v>12438</v>
      </c>
      <c r="F16" s="743">
        <v>91</v>
      </c>
      <c r="G16" s="530">
        <v>0</v>
      </c>
      <c r="H16" s="743">
        <v>1347</v>
      </c>
      <c r="I16" s="530">
        <v>1209</v>
      </c>
      <c r="J16" s="743">
        <v>0</v>
      </c>
      <c r="K16" s="530">
        <v>651</v>
      </c>
      <c r="L16" s="510">
        <v>45</v>
      </c>
      <c r="M16" s="530">
        <v>49</v>
      </c>
      <c r="N16" s="510">
        <v>3</v>
      </c>
    </row>
    <row r="17" spans="1:14" ht="24.2" customHeight="1" thickBot="1">
      <c r="A17" s="1177"/>
      <c r="B17" s="742" t="s">
        <v>502</v>
      </c>
      <c r="C17" s="530">
        <v>10</v>
      </c>
      <c r="D17" s="743">
        <v>15</v>
      </c>
      <c r="E17" s="530">
        <v>31</v>
      </c>
      <c r="F17" s="743">
        <v>0</v>
      </c>
      <c r="G17" s="530">
        <v>0</v>
      </c>
      <c r="H17" s="743">
        <v>10</v>
      </c>
      <c r="I17" s="530">
        <v>0</v>
      </c>
      <c r="J17" s="510">
        <v>1</v>
      </c>
      <c r="K17" s="530">
        <v>0</v>
      </c>
      <c r="L17" s="510">
        <v>0</v>
      </c>
      <c r="M17" s="530">
        <v>0</v>
      </c>
      <c r="N17" s="510">
        <v>0</v>
      </c>
    </row>
    <row r="18" spans="1:14" ht="24.2" customHeight="1" thickBot="1">
      <c r="A18" s="1178"/>
      <c r="B18" s="742" t="s">
        <v>503</v>
      </c>
      <c r="C18" s="530">
        <v>1403</v>
      </c>
      <c r="D18" s="743">
        <v>1140</v>
      </c>
      <c r="E18" s="530">
        <v>3064</v>
      </c>
      <c r="F18" s="743">
        <v>0</v>
      </c>
      <c r="G18" s="530">
        <v>0</v>
      </c>
      <c r="H18" s="743">
        <v>328</v>
      </c>
      <c r="I18" s="530">
        <v>308</v>
      </c>
      <c r="J18" s="743">
        <v>0</v>
      </c>
      <c r="K18" s="530">
        <v>0</v>
      </c>
      <c r="L18" s="510">
        <v>0</v>
      </c>
      <c r="M18" s="530">
        <v>0</v>
      </c>
      <c r="N18" s="510">
        <v>0</v>
      </c>
    </row>
    <row r="19" spans="1:14" ht="24.2" customHeight="1" thickBot="1">
      <c r="A19" s="1176" t="s">
        <v>121</v>
      </c>
      <c r="B19" s="742" t="s">
        <v>515</v>
      </c>
      <c r="C19" s="530">
        <v>7493</v>
      </c>
      <c r="D19" s="743">
        <v>3763</v>
      </c>
      <c r="E19" s="530">
        <v>5834</v>
      </c>
      <c r="F19" s="743">
        <v>0</v>
      </c>
      <c r="G19" s="530">
        <v>0</v>
      </c>
      <c r="H19" s="743">
        <v>1022</v>
      </c>
      <c r="I19" s="530">
        <v>0</v>
      </c>
      <c r="J19" s="743">
        <v>0</v>
      </c>
      <c r="K19" s="530">
        <v>0</v>
      </c>
      <c r="L19" s="510">
        <v>0</v>
      </c>
      <c r="M19" s="530">
        <v>0</v>
      </c>
      <c r="N19" s="510">
        <v>0</v>
      </c>
    </row>
    <row r="20" spans="1:14" ht="24.2" customHeight="1" thickBot="1">
      <c r="A20" s="1177"/>
      <c r="B20" s="742" t="s">
        <v>508</v>
      </c>
      <c r="C20" s="530">
        <v>5881</v>
      </c>
      <c r="D20" s="743">
        <v>7608</v>
      </c>
      <c r="E20" s="530">
        <v>1983</v>
      </c>
      <c r="F20" s="743">
        <v>344</v>
      </c>
      <c r="G20" s="530">
        <v>123</v>
      </c>
      <c r="H20" s="743">
        <v>1113</v>
      </c>
      <c r="I20" s="530">
        <v>1367</v>
      </c>
      <c r="J20" s="743">
        <v>0</v>
      </c>
      <c r="K20" s="530">
        <v>165</v>
      </c>
      <c r="L20" s="510">
        <v>2</v>
      </c>
      <c r="M20" s="530">
        <v>35</v>
      </c>
      <c r="N20" s="510">
        <v>34</v>
      </c>
    </row>
    <row r="21" spans="1:14" ht="24.2" customHeight="1" thickBot="1">
      <c r="A21" s="1177"/>
      <c r="B21" s="742" t="s">
        <v>512</v>
      </c>
      <c r="C21" s="530">
        <v>5901</v>
      </c>
      <c r="D21" s="743">
        <v>1513</v>
      </c>
      <c r="E21" s="530">
        <v>4782</v>
      </c>
      <c r="F21" s="743">
        <v>601</v>
      </c>
      <c r="G21" s="530">
        <v>58</v>
      </c>
      <c r="H21" s="743">
        <v>375</v>
      </c>
      <c r="I21" s="530">
        <v>299</v>
      </c>
      <c r="J21" s="510">
        <v>189</v>
      </c>
      <c r="K21" s="530">
        <v>0</v>
      </c>
      <c r="L21" s="510">
        <v>0</v>
      </c>
      <c r="M21" s="530">
        <v>0</v>
      </c>
      <c r="N21" s="510">
        <v>0</v>
      </c>
    </row>
    <row r="22" spans="1:14" ht="24.2" customHeight="1" thickBot="1">
      <c r="A22" s="1177"/>
      <c r="B22" s="742" t="s">
        <v>511</v>
      </c>
      <c r="C22" s="530">
        <v>4677</v>
      </c>
      <c r="D22" s="743">
        <v>5006</v>
      </c>
      <c r="E22" s="530">
        <v>4012</v>
      </c>
      <c r="F22" s="743">
        <v>124</v>
      </c>
      <c r="G22" s="530">
        <v>28</v>
      </c>
      <c r="H22" s="743">
        <v>699</v>
      </c>
      <c r="I22" s="530">
        <v>1</v>
      </c>
      <c r="J22" s="510">
        <v>13</v>
      </c>
      <c r="K22" s="530">
        <v>0</v>
      </c>
      <c r="L22" s="510">
        <v>0</v>
      </c>
      <c r="M22" s="530">
        <v>0</v>
      </c>
      <c r="N22" s="510">
        <v>0</v>
      </c>
    </row>
    <row r="23" spans="1:14" ht="24.2" customHeight="1" thickBot="1">
      <c r="A23" s="1177"/>
      <c r="B23" s="742" t="s">
        <v>509</v>
      </c>
      <c r="C23" s="530">
        <v>3157</v>
      </c>
      <c r="D23" s="743">
        <v>4747</v>
      </c>
      <c r="E23" s="530">
        <v>2414</v>
      </c>
      <c r="F23" s="743">
        <v>23</v>
      </c>
      <c r="G23" s="530">
        <v>0</v>
      </c>
      <c r="H23" s="743">
        <v>1004</v>
      </c>
      <c r="I23" s="530">
        <v>8</v>
      </c>
      <c r="J23" s="510">
        <v>83</v>
      </c>
      <c r="K23" s="530">
        <v>0</v>
      </c>
      <c r="L23" s="510">
        <v>0</v>
      </c>
      <c r="M23" s="530">
        <v>0</v>
      </c>
      <c r="N23" s="510">
        <v>0</v>
      </c>
    </row>
    <row r="24" spans="1:14" ht="24.2" customHeight="1" thickBot="1">
      <c r="A24" s="1177"/>
      <c r="B24" s="742" t="s">
        <v>507</v>
      </c>
      <c r="C24" s="530">
        <v>3706</v>
      </c>
      <c r="D24" s="743">
        <v>5472</v>
      </c>
      <c r="E24" s="530">
        <v>12174</v>
      </c>
      <c r="F24" s="743">
        <v>8</v>
      </c>
      <c r="G24" s="530">
        <v>0</v>
      </c>
      <c r="H24" s="743">
        <v>2694</v>
      </c>
      <c r="I24" s="530">
        <v>1324</v>
      </c>
      <c r="J24" s="510">
        <v>71</v>
      </c>
      <c r="K24" s="530">
        <v>0</v>
      </c>
      <c r="L24" s="510">
        <v>0</v>
      </c>
      <c r="M24" s="530">
        <v>0</v>
      </c>
      <c r="N24" s="510">
        <v>0</v>
      </c>
    </row>
    <row r="25" spans="1:14" ht="24.2" customHeight="1" thickBot="1">
      <c r="A25" s="1177"/>
      <c r="B25" s="742" t="s">
        <v>513</v>
      </c>
      <c r="C25" s="530">
        <v>3826</v>
      </c>
      <c r="D25" s="743">
        <v>1916</v>
      </c>
      <c r="E25" s="530">
        <v>2669</v>
      </c>
      <c r="F25" s="743">
        <v>116</v>
      </c>
      <c r="G25" s="530">
        <v>12</v>
      </c>
      <c r="H25" s="743">
        <v>1026</v>
      </c>
      <c r="I25" s="530">
        <v>0</v>
      </c>
      <c r="J25" s="510">
        <v>130</v>
      </c>
      <c r="K25" s="530">
        <v>1</v>
      </c>
      <c r="L25" s="510">
        <v>24</v>
      </c>
      <c r="M25" s="530">
        <v>1</v>
      </c>
      <c r="N25" s="510">
        <v>0</v>
      </c>
    </row>
    <row r="26" spans="1:14" s="745" customFormat="1" ht="24.2" customHeight="1" thickBot="1">
      <c r="A26" s="1177"/>
      <c r="B26" s="742" t="s">
        <v>510</v>
      </c>
      <c r="C26" s="530">
        <v>3164</v>
      </c>
      <c r="D26" s="743">
        <v>11675</v>
      </c>
      <c r="E26" s="530">
        <v>8300</v>
      </c>
      <c r="F26" s="743">
        <v>0</v>
      </c>
      <c r="G26" s="530">
        <v>0</v>
      </c>
      <c r="H26" s="743">
        <v>1874</v>
      </c>
      <c r="I26" s="530">
        <v>1055</v>
      </c>
      <c r="J26" s="510">
        <v>295</v>
      </c>
      <c r="K26" s="530">
        <v>0</v>
      </c>
      <c r="L26" s="510">
        <v>436</v>
      </c>
      <c r="M26" s="530">
        <v>158</v>
      </c>
      <c r="N26" s="510">
        <v>0</v>
      </c>
    </row>
    <row r="27" spans="1:14" ht="24.2" customHeight="1" thickBot="1">
      <c r="A27" s="1178"/>
      <c r="B27" s="742" t="s">
        <v>506</v>
      </c>
      <c r="C27" s="530">
        <v>6737</v>
      </c>
      <c r="D27" s="743">
        <v>2308</v>
      </c>
      <c r="E27" s="530">
        <v>3382</v>
      </c>
      <c r="F27" s="743">
        <v>1209</v>
      </c>
      <c r="G27" s="530">
        <v>1</v>
      </c>
      <c r="H27" s="743">
        <v>732</v>
      </c>
      <c r="I27" s="530">
        <v>97</v>
      </c>
      <c r="J27" s="510">
        <v>145</v>
      </c>
      <c r="K27" s="530">
        <v>0</v>
      </c>
      <c r="L27" s="510">
        <v>0</v>
      </c>
      <c r="M27" s="530">
        <v>0</v>
      </c>
      <c r="N27" s="510">
        <v>75</v>
      </c>
    </row>
    <row r="28" spans="1:14" ht="24.2" customHeight="1" thickBot="1">
      <c r="A28" s="1176" t="s">
        <v>13</v>
      </c>
      <c r="B28" s="742" t="s">
        <v>517</v>
      </c>
      <c r="C28" s="530">
        <v>3316</v>
      </c>
      <c r="D28" s="743">
        <v>2711</v>
      </c>
      <c r="E28" s="530">
        <v>1370</v>
      </c>
      <c r="F28" s="743">
        <v>250</v>
      </c>
      <c r="G28" s="530">
        <v>28</v>
      </c>
      <c r="H28" s="743">
        <v>610</v>
      </c>
      <c r="I28" s="530">
        <v>180</v>
      </c>
      <c r="J28" s="743">
        <v>0</v>
      </c>
      <c r="K28" s="530">
        <v>4</v>
      </c>
      <c r="L28" s="510">
        <v>0</v>
      </c>
      <c r="M28" s="530">
        <v>26</v>
      </c>
      <c r="N28" s="510">
        <v>0</v>
      </c>
    </row>
    <row r="29" spans="1:14" ht="24.2" customHeight="1" thickBot="1">
      <c r="A29" s="1177"/>
      <c r="B29" s="742" t="s">
        <v>516</v>
      </c>
      <c r="C29" s="530">
        <v>975</v>
      </c>
      <c r="D29" s="743">
        <v>818</v>
      </c>
      <c r="E29" s="530">
        <v>2222</v>
      </c>
      <c r="F29" s="743">
        <v>1011</v>
      </c>
      <c r="G29" s="530">
        <v>4</v>
      </c>
      <c r="H29" s="743">
        <v>579</v>
      </c>
      <c r="I29" s="530">
        <v>528</v>
      </c>
      <c r="J29" s="510">
        <v>151</v>
      </c>
      <c r="K29" s="530">
        <v>0</v>
      </c>
      <c r="L29" s="510">
        <v>0</v>
      </c>
      <c r="M29" s="530">
        <v>0</v>
      </c>
      <c r="N29" s="510">
        <v>0</v>
      </c>
    </row>
    <row r="30" spans="1:14" ht="24.2" customHeight="1" thickBot="1">
      <c r="A30" s="1177"/>
      <c r="B30" s="742" t="s">
        <v>520</v>
      </c>
      <c r="C30" s="530">
        <v>467</v>
      </c>
      <c r="D30" s="743">
        <v>1953</v>
      </c>
      <c r="E30" s="530">
        <v>2569</v>
      </c>
      <c r="F30" s="743">
        <v>637</v>
      </c>
      <c r="G30" s="530">
        <v>179</v>
      </c>
      <c r="H30" s="743">
        <v>401</v>
      </c>
      <c r="I30" s="530">
        <v>0</v>
      </c>
      <c r="J30" s="510">
        <v>19</v>
      </c>
      <c r="K30" s="530">
        <v>0</v>
      </c>
      <c r="L30" s="510">
        <v>85</v>
      </c>
      <c r="M30" s="530">
        <v>0</v>
      </c>
      <c r="N30" s="510">
        <v>0</v>
      </c>
    </row>
    <row r="31" spans="1:14" ht="24.2" customHeight="1" thickBot="1">
      <c r="A31" s="1177"/>
      <c r="B31" s="742" t="s">
        <v>518</v>
      </c>
      <c r="C31" s="530">
        <v>3110</v>
      </c>
      <c r="D31" s="743">
        <v>8730</v>
      </c>
      <c r="E31" s="530">
        <v>2700</v>
      </c>
      <c r="F31" s="743">
        <v>76</v>
      </c>
      <c r="G31" s="530">
        <v>54</v>
      </c>
      <c r="H31" s="743">
        <v>2535</v>
      </c>
      <c r="I31" s="530">
        <v>35</v>
      </c>
      <c r="J31" s="510">
        <v>8</v>
      </c>
      <c r="K31" s="530">
        <v>208</v>
      </c>
      <c r="L31" s="510">
        <v>0</v>
      </c>
      <c r="M31" s="530">
        <v>162</v>
      </c>
      <c r="N31" s="510">
        <v>0</v>
      </c>
    </row>
    <row r="32" spans="1:14" ht="24.2" customHeight="1" thickBot="1">
      <c r="A32" s="1177"/>
      <c r="B32" s="742" t="s">
        <v>519</v>
      </c>
      <c r="C32" s="530">
        <v>1108</v>
      </c>
      <c r="D32" s="743">
        <v>5400</v>
      </c>
      <c r="E32" s="530">
        <v>1759</v>
      </c>
      <c r="F32" s="743">
        <v>219</v>
      </c>
      <c r="G32" s="530">
        <v>0</v>
      </c>
      <c r="H32" s="743">
        <v>1451</v>
      </c>
      <c r="I32" s="530">
        <v>1450</v>
      </c>
      <c r="J32" s="510">
        <v>34</v>
      </c>
      <c r="K32" s="530">
        <v>20</v>
      </c>
      <c r="L32" s="510">
        <v>87</v>
      </c>
      <c r="M32" s="530">
        <v>26</v>
      </c>
      <c r="N32" s="510">
        <v>0</v>
      </c>
    </row>
    <row r="33" spans="1:14" ht="24.2" customHeight="1" thickBot="1">
      <c r="A33" s="1178"/>
      <c r="B33" s="742" t="s">
        <v>521</v>
      </c>
      <c r="C33" s="530">
        <v>880</v>
      </c>
      <c r="D33" s="743">
        <v>1420</v>
      </c>
      <c r="E33" s="530">
        <v>4132</v>
      </c>
      <c r="F33" s="743">
        <v>0</v>
      </c>
      <c r="G33" s="530">
        <v>0</v>
      </c>
      <c r="H33" s="743">
        <v>828</v>
      </c>
      <c r="I33" s="530">
        <v>0</v>
      </c>
      <c r="J33" s="510">
        <v>105</v>
      </c>
      <c r="K33" s="530">
        <v>0</v>
      </c>
      <c r="L33" s="510">
        <v>0</v>
      </c>
      <c r="M33" s="530">
        <v>0</v>
      </c>
      <c r="N33" s="510">
        <v>0</v>
      </c>
    </row>
    <row r="34" spans="1:14" ht="24.2" customHeight="1" thickBot="1">
      <c r="A34" s="1176" t="s">
        <v>14</v>
      </c>
      <c r="B34" s="742" t="s">
        <v>524</v>
      </c>
      <c r="C34" s="530">
        <v>8528</v>
      </c>
      <c r="D34" s="743">
        <v>4271</v>
      </c>
      <c r="E34" s="530">
        <v>4969</v>
      </c>
      <c r="F34" s="743">
        <v>2167</v>
      </c>
      <c r="G34" s="530">
        <v>1767</v>
      </c>
      <c r="H34" s="743">
        <v>1484</v>
      </c>
      <c r="I34" s="530">
        <v>1483</v>
      </c>
      <c r="J34" s="510">
        <v>19</v>
      </c>
      <c r="K34" s="530">
        <v>6</v>
      </c>
      <c r="L34" s="510">
        <v>0</v>
      </c>
      <c r="M34" s="530">
        <v>0</v>
      </c>
      <c r="N34" s="510">
        <v>1</v>
      </c>
    </row>
    <row r="35" spans="1:14" ht="24.2" customHeight="1" thickBot="1">
      <c r="A35" s="1177"/>
      <c r="B35" s="742" t="s">
        <v>535</v>
      </c>
      <c r="C35" s="530">
        <v>4047</v>
      </c>
      <c r="D35" s="743">
        <v>1026</v>
      </c>
      <c r="E35" s="530">
        <v>3130</v>
      </c>
      <c r="F35" s="743">
        <v>6</v>
      </c>
      <c r="G35" s="530">
        <v>0</v>
      </c>
      <c r="H35" s="743">
        <v>2001</v>
      </c>
      <c r="I35" s="530">
        <v>1967</v>
      </c>
      <c r="J35" s="743">
        <v>0</v>
      </c>
      <c r="K35" s="530">
        <v>11</v>
      </c>
      <c r="L35" s="510">
        <v>0</v>
      </c>
      <c r="M35" s="530">
        <v>89</v>
      </c>
      <c r="N35" s="510">
        <v>48</v>
      </c>
    </row>
    <row r="36" spans="1:14" ht="24.2" customHeight="1" thickBot="1">
      <c r="A36" s="1177"/>
      <c r="B36" s="742" t="s">
        <v>528</v>
      </c>
      <c r="C36" s="530">
        <v>8052</v>
      </c>
      <c r="D36" s="743">
        <v>3157</v>
      </c>
      <c r="E36" s="530">
        <v>1704</v>
      </c>
      <c r="F36" s="743">
        <v>765</v>
      </c>
      <c r="G36" s="530">
        <v>146</v>
      </c>
      <c r="H36" s="743">
        <v>2830</v>
      </c>
      <c r="I36" s="530">
        <v>1678</v>
      </c>
      <c r="J36" s="743">
        <v>0</v>
      </c>
      <c r="K36" s="530">
        <v>0</v>
      </c>
      <c r="L36" s="510">
        <v>0</v>
      </c>
      <c r="M36" s="530">
        <v>0</v>
      </c>
      <c r="N36" s="510">
        <v>0</v>
      </c>
    </row>
    <row r="37" spans="1:14" ht="24.2" customHeight="1" thickBot="1">
      <c r="A37" s="1177"/>
      <c r="B37" s="742" t="s">
        <v>526</v>
      </c>
      <c r="C37" s="530">
        <v>2648</v>
      </c>
      <c r="D37" s="743">
        <v>1501</v>
      </c>
      <c r="E37" s="530">
        <v>3644</v>
      </c>
      <c r="F37" s="743">
        <v>483</v>
      </c>
      <c r="G37" s="530">
        <v>0</v>
      </c>
      <c r="H37" s="743">
        <v>2764</v>
      </c>
      <c r="I37" s="530">
        <v>2</v>
      </c>
      <c r="J37" s="510">
        <v>225</v>
      </c>
      <c r="K37" s="530">
        <v>523</v>
      </c>
      <c r="L37" s="510">
        <v>0</v>
      </c>
      <c r="M37" s="530">
        <v>0</v>
      </c>
      <c r="N37" s="510">
        <v>0</v>
      </c>
    </row>
    <row r="38" spans="1:14" ht="24.2" customHeight="1" thickBot="1">
      <c r="A38" s="1177"/>
      <c r="B38" s="742" t="s">
        <v>532</v>
      </c>
      <c r="C38" s="530">
        <v>782</v>
      </c>
      <c r="D38" s="743">
        <v>869</v>
      </c>
      <c r="E38" s="530">
        <v>806</v>
      </c>
      <c r="F38" s="743">
        <v>0</v>
      </c>
      <c r="G38" s="530">
        <v>0</v>
      </c>
      <c r="H38" s="743">
        <v>230</v>
      </c>
      <c r="I38" s="530">
        <v>276</v>
      </c>
      <c r="J38" s="743">
        <v>0</v>
      </c>
      <c r="K38" s="530">
        <v>0</v>
      </c>
      <c r="L38" s="510">
        <v>0</v>
      </c>
      <c r="M38" s="530">
        <v>0</v>
      </c>
      <c r="N38" s="510">
        <v>1</v>
      </c>
    </row>
    <row r="39" spans="1:14" ht="24.2" customHeight="1" thickBot="1">
      <c r="A39" s="1177"/>
      <c r="B39" s="742" t="s">
        <v>527</v>
      </c>
      <c r="C39" s="530">
        <v>3050</v>
      </c>
      <c r="D39" s="743">
        <v>4017</v>
      </c>
      <c r="E39" s="530">
        <v>1012</v>
      </c>
      <c r="F39" s="743">
        <v>34</v>
      </c>
      <c r="G39" s="530">
        <v>0</v>
      </c>
      <c r="H39" s="743">
        <v>1070</v>
      </c>
      <c r="I39" s="530">
        <v>836</v>
      </c>
      <c r="J39" s="510">
        <v>1</v>
      </c>
      <c r="K39" s="530">
        <v>59</v>
      </c>
      <c r="L39" s="510">
        <v>7</v>
      </c>
      <c r="M39" s="530">
        <v>18</v>
      </c>
      <c r="N39" s="510">
        <v>24</v>
      </c>
    </row>
    <row r="40" spans="1:14" ht="24.2" customHeight="1" thickBot="1">
      <c r="A40" s="1177"/>
      <c r="B40" s="742" t="s">
        <v>538</v>
      </c>
      <c r="C40" s="530">
        <v>2093</v>
      </c>
      <c r="D40" s="743">
        <v>4916</v>
      </c>
      <c r="E40" s="530">
        <v>15206</v>
      </c>
      <c r="F40" s="743">
        <v>69</v>
      </c>
      <c r="G40" s="530">
        <v>78</v>
      </c>
      <c r="H40" s="743">
        <v>319</v>
      </c>
      <c r="I40" s="530">
        <v>0</v>
      </c>
      <c r="J40" s="743">
        <v>0</v>
      </c>
      <c r="K40" s="530">
        <v>1</v>
      </c>
      <c r="L40" s="510">
        <v>0</v>
      </c>
      <c r="M40" s="530">
        <v>8</v>
      </c>
      <c r="N40" s="510">
        <v>0</v>
      </c>
    </row>
    <row r="41" spans="1:14" ht="24.2" customHeight="1" thickBot="1">
      <c r="A41" s="1177"/>
      <c r="B41" s="742" t="s">
        <v>1124</v>
      </c>
      <c r="C41" s="530">
        <v>7027</v>
      </c>
      <c r="D41" s="743">
        <v>9420</v>
      </c>
      <c r="E41" s="530">
        <v>8781</v>
      </c>
      <c r="F41" s="743">
        <v>615</v>
      </c>
      <c r="G41" s="530">
        <v>228</v>
      </c>
      <c r="H41" s="743">
        <v>672</v>
      </c>
      <c r="I41" s="530">
        <v>0</v>
      </c>
      <c r="J41" s="743">
        <v>0</v>
      </c>
      <c r="K41" s="530">
        <v>0</v>
      </c>
      <c r="L41" s="510">
        <v>3</v>
      </c>
      <c r="M41" s="530">
        <v>29</v>
      </c>
      <c r="N41" s="510">
        <v>0</v>
      </c>
    </row>
    <row r="42" spans="1:14" ht="24.2" customHeight="1" thickBot="1">
      <c r="A42" s="1177"/>
      <c r="B42" s="742" t="s">
        <v>530</v>
      </c>
      <c r="C42" s="530">
        <v>9207</v>
      </c>
      <c r="D42" s="743">
        <v>2393</v>
      </c>
      <c r="E42" s="530">
        <v>2979</v>
      </c>
      <c r="F42" s="743">
        <v>0</v>
      </c>
      <c r="G42" s="530">
        <v>0</v>
      </c>
      <c r="H42" s="743">
        <v>1032</v>
      </c>
      <c r="I42" s="530">
        <v>556</v>
      </c>
      <c r="J42" s="743">
        <v>0</v>
      </c>
      <c r="K42" s="530">
        <v>0</v>
      </c>
      <c r="L42" s="510">
        <v>45</v>
      </c>
      <c r="M42" s="530">
        <v>3</v>
      </c>
      <c r="N42" s="510">
        <v>0</v>
      </c>
    </row>
    <row r="43" spans="1:14" ht="24.2" customHeight="1" thickBot="1">
      <c r="A43" s="1177"/>
      <c r="B43" s="742" t="s">
        <v>525</v>
      </c>
      <c r="C43" s="530">
        <v>1979</v>
      </c>
      <c r="D43" s="743">
        <v>1444</v>
      </c>
      <c r="E43" s="530">
        <v>4566</v>
      </c>
      <c r="F43" s="743">
        <v>34</v>
      </c>
      <c r="G43" s="530">
        <v>0</v>
      </c>
      <c r="H43" s="743">
        <v>974</v>
      </c>
      <c r="I43" s="530">
        <v>76</v>
      </c>
      <c r="J43" s="743">
        <v>0</v>
      </c>
      <c r="K43" s="530">
        <v>4</v>
      </c>
      <c r="L43" s="510">
        <v>0</v>
      </c>
      <c r="M43" s="530">
        <v>10</v>
      </c>
      <c r="N43" s="510">
        <v>0</v>
      </c>
    </row>
    <row r="44" spans="1:14" ht="24.2" customHeight="1" thickBot="1">
      <c r="A44" s="1177"/>
      <c r="B44" s="742" t="s">
        <v>540</v>
      </c>
      <c r="C44" s="530">
        <v>2852</v>
      </c>
      <c r="D44" s="743">
        <v>2003</v>
      </c>
      <c r="E44" s="530">
        <v>2898</v>
      </c>
      <c r="F44" s="743">
        <v>63</v>
      </c>
      <c r="G44" s="530">
        <v>33</v>
      </c>
      <c r="H44" s="743">
        <v>127</v>
      </c>
      <c r="I44" s="530">
        <v>125</v>
      </c>
      <c r="J44" s="743">
        <v>0</v>
      </c>
      <c r="K44" s="530">
        <v>0</v>
      </c>
      <c r="L44" s="510">
        <v>22</v>
      </c>
      <c r="M44" s="530">
        <v>85</v>
      </c>
      <c r="N44" s="510">
        <v>26</v>
      </c>
    </row>
    <row r="45" spans="1:14" ht="24.2" customHeight="1" thickBot="1">
      <c r="A45" s="1177"/>
      <c r="B45" s="742" t="s">
        <v>541</v>
      </c>
      <c r="C45" s="530">
        <v>3623</v>
      </c>
      <c r="D45" s="743">
        <v>1166</v>
      </c>
      <c r="E45" s="530">
        <v>10529</v>
      </c>
      <c r="F45" s="743">
        <v>23</v>
      </c>
      <c r="G45" s="530">
        <v>263</v>
      </c>
      <c r="H45" s="743">
        <v>436</v>
      </c>
      <c r="I45" s="530">
        <v>473</v>
      </c>
      <c r="J45" s="510">
        <v>98</v>
      </c>
      <c r="K45" s="530">
        <v>0</v>
      </c>
      <c r="L45" s="510">
        <v>0</v>
      </c>
      <c r="M45" s="530">
        <v>0</v>
      </c>
      <c r="N45" s="510">
        <v>0</v>
      </c>
    </row>
    <row r="46" spans="1:14" ht="24.2" customHeight="1" thickBot="1">
      <c r="A46" s="1177"/>
      <c r="B46" s="742" t="s">
        <v>549</v>
      </c>
      <c r="C46" s="530">
        <v>1140</v>
      </c>
      <c r="D46" s="743">
        <v>1132</v>
      </c>
      <c r="E46" s="530">
        <v>1749</v>
      </c>
      <c r="F46" s="743">
        <v>45</v>
      </c>
      <c r="G46" s="530">
        <v>2</v>
      </c>
      <c r="H46" s="743">
        <v>49</v>
      </c>
      <c r="I46" s="530">
        <v>59</v>
      </c>
      <c r="J46" s="743">
        <v>0</v>
      </c>
      <c r="K46" s="530">
        <v>0</v>
      </c>
      <c r="L46" s="510">
        <v>0</v>
      </c>
      <c r="M46" s="530">
        <v>0</v>
      </c>
      <c r="N46" s="510">
        <v>0</v>
      </c>
    </row>
    <row r="47" spans="1:14" ht="24.2" customHeight="1" thickBot="1">
      <c r="A47" s="1177"/>
      <c r="B47" s="742" t="s">
        <v>897</v>
      </c>
      <c r="C47" s="530">
        <v>908</v>
      </c>
      <c r="D47" s="743">
        <v>1100</v>
      </c>
      <c r="E47" s="530">
        <v>294</v>
      </c>
      <c r="F47" s="743">
        <v>381</v>
      </c>
      <c r="G47" s="530">
        <v>1</v>
      </c>
      <c r="H47" s="743">
        <v>100</v>
      </c>
      <c r="I47" s="530">
        <v>18</v>
      </c>
      <c r="J47" s="743">
        <v>0</v>
      </c>
      <c r="K47" s="530">
        <v>0</v>
      </c>
      <c r="L47" s="510">
        <v>0</v>
      </c>
      <c r="M47" s="530">
        <v>0</v>
      </c>
      <c r="N47" s="510">
        <v>36</v>
      </c>
    </row>
    <row r="48" spans="1:14" ht="24.2" customHeight="1" thickBot="1">
      <c r="A48" s="1177"/>
      <c r="B48" s="742" t="s">
        <v>550</v>
      </c>
      <c r="C48" s="530">
        <v>5758</v>
      </c>
      <c r="D48" s="743">
        <v>6226</v>
      </c>
      <c r="E48" s="530">
        <v>5772</v>
      </c>
      <c r="F48" s="743">
        <v>413</v>
      </c>
      <c r="G48" s="530">
        <v>0</v>
      </c>
      <c r="H48" s="743">
        <v>489</v>
      </c>
      <c r="I48" s="530">
        <v>439</v>
      </c>
      <c r="J48" s="510">
        <v>1</v>
      </c>
      <c r="K48" s="530">
        <v>0</v>
      </c>
      <c r="L48" s="510">
        <v>0</v>
      </c>
      <c r="M48" s="530">
        <v>23</v>
      </c>
      <c r="N48" s="510">
        <v>0</v>
      </c>
    </row>
    <row r="49" spans="1:14" ht="24.2" customHeight="1" thickBot="1">
      <c r="A49" s="1177"/>
      <c r="B49" s="742" t="s">
        <v>543</v>
      </c>
      <c r="C49" s="530">
        <v>885</v>
      </c>
      <c r="D49" s="743">
        <v>18</v>
      </c>
      <c r="E49" s="530">
        <v>1180</v>
      </c>
      <c r="F49" s="743">
        <v>0</v>
      </c>
      <c r="G49" s="530">
        <v>0</v>
      </c>
      <c r="H49" s="743">
        <v>60</v>
      </c>
      <c r="I49" s="530">
        <v>0</v>
      </c>
      <c r="J49" s="510">
        <v>15</v>
      </c>
      <c r="K49" s="530">
        <v>0</v>
      </c>
      <c r="L49" s="510">
        <v>0</v>
      </c>
      <c r="M49" s="530">
        <v>0</v>
      </c>
      <c r="N49" s="510">
        <v>0</v>
      </c>
    </row>
    <row r="50" spans="1:14" ht="24.2" customHeight="1" thickBot="1">
      <c r="A50" s="1177"/>
      <c r="B50" s="742" t="s">
        <v>551</v>
      </c>
      <c r="C50" s="530">
        <v>523</v>
      </c>
      <c r="D50" s="743">
        <v>0</v>
      </c>
      <c r="E50" s="530">
        <v>1084</v>
      </c>
      <c r="F50" s="743">
        <v>0</v>
      </c>
      <c r="G50" s="530">
        <v>0</v>
      </c>
      <c r="H50" s="743">
        <v>0</v>
      </c>
      <c r="I50" s="530">
        <v>0</v>
      </c>
      <c r="J50" s="743">
        <v>0</v>
      </c>
      <c r="K50" s="530">
        <v>0</v>
      </c>
      <c r="L50" s="510">
        <v>0</v>
      </c>
      <c r="M50" s="530">
        <v>0</v>
      </c>
      <c r="N50" s="510">
        <v>0</v>
      </c>
    </row>
    <row r="51" spans="1:14" ht="24.2" customHeight="1" thickBot="1">
      <c r="A51" s="1177"/>
      <c r="B51" s="742" t="s">
        <v>1125</v>
      </c>
      <c r="C51" s="530">
        <v>13735</v>
      </c>
      <c r="D51" s="743">
        <v>7813</v>
      </c>
      <c r="E51" s="530">
        <v>6930</v>
      </c>
      <c r="F51" s="743">
        <v>840</v>
      </c>
      <c r="G51" s="530">
        <v>2349</v>
      </c>
      <c r="H51" s="743">
        <v>5254</v>
      </c>
      <c r="I51" s="530">
        <v>3295</v>
      </c>
      <c r="J51" s="510">
        <v>1</v>
      </c>
      <c r="K51" s="530">
        <v>587</v>
      </c>
      <c r="L51" s="510">
        <v>0</v>
      </c>
      <c r="M51" s="530">
        <v>0</v>
      </c>
      <c r="N51" s="510">
        <v>0</v>
      </c>
    </row>
    <row r="52" spans="1:14" ht="24.2" customHeight="1" thickBot="1">
      <c r="A52" s="1177"/>
      <c r="B52" s="742" t="s">
        <v>891</v>
      </c>
      <c r="C52" s="530">
        <v>5563</v>
      </c>
      <c r="D52" s="743">
        <v>5018</v>
      </c>
      <c r="E52" s="530">
        <v>3066</v>
      </c>
      <c r="F52" s="743">
        <v>6</v>
      </c>
      <c r="G52" s="530">
        <v>0</v>
      </c>
      <c r="H52" s="743">
        <v>792</v>
      </c>
      <c r="I52" s="530">
        <v>204</v>
      </c>
      <c r="J52" s="743">
        <v>0</v>
      </c>
      <c r="K52" s="530">
        <v>0</v>
      </c>
      <c r="L52" s="510">
        <v>0</v>
      </c>
      <c r="M52" s="530">
        <v>0</v>
      </c>
      <c r="N52" s="510">
        <v>0</v>
      </c>
    </row>
    <row r="53" spans="1:14" ht="24.2" customHeight="1" thickBot="1">
      <c r="A53" s="1177"/>
      <c r="B53" s="742" t="s">
        <v>1126</v>
      </c>
      <c r="C53" s="530">
        <v>4620</v>
      </c>
      <c r="D53" s="743">
        <v>6035</v>
      </c>
      <c r="E53" s="530">
        <v>1407</v>
      </c>
      <c r="F53" s="743">
        <v>333</v>
      </c>
      <c r="G53" s="530">
        <v>136</v>
      </c>
      <c r="H53" s="743">
        <v>3154</v>
      </c>
      <c r="I53" s="530">
        <v>2793</v>
      </c>
      <c r="J53" s="510">
        <v>198</v>
      </c>
      <c r="K53" s="530">
        <v>0</v>
      </c>
      <c r="L53" s="510">
        <v>2</v>
      </c>
      <c r="M53" s="530">
        <v>36</v>
      </c>
      <c r="N53" s="510">
        <v>3</v>
      </c>
    </row>
    <row r="54" spans="1:14" ht="24.2" customHeight="1" thickBot="1">
      <c r="A54" s="1178"/>
      <c r="B54" s="742" t="s">
        <v>552</v>
      </c>
      <c r="C54" s="530">
        <v>11275</v>
      </c>
      <c r="D54" s="743">
        <v>8311</v>
      </c>
      <c r="E54" s="530">
        <v>27624</v>
      </c>
      <c r="F54" s="743">
        <v>1120</v>
      </c>
      <c r="G54" s="530">
        <v>775</v>
      </c>
      <c r="H54" s="743">
        <v>5294</v>
      </c>
      <c r="I54" s="530">
        <v>2898</v>
      </c>
      <c r="J54" s="510">
        <v>51</v>
      </c>
      <c r="K54" s="530">
        <v>11</v>
      </c>
      <c r="L54" s="510">
        <v>39</v>
      </c>
      <c r="M54" s="530">
        <v>1</v>
      </c>
      <c r="N54" s="510">
        <v>114</v>
      </c>
    </row>
    <row r="55" spans="1:14" ht="25.35" customHeight="1" thickBot="1">
      <c r="A55" s="1176" t="s">
        <v>33</v>
      </c>
      <c r="B55" s="742" t="s">
        <v>553</v>
      </c>
      <c r="C55" s="530">
        <v>1511</v>
      </c>
      <c r="D55" s="743">
        <v>1220</v>
      </c>
      <c r="E55" s="530">
        <v>7326</v>
      </c>
      <c r="F55" s="743">
        <v>1170</v>
      </c>
      <c r="G55" s="530">
        <v>0</v>
      </c>
      <c r="H55" s="743">
        <v>745</v>
      </c>
      <c r="I55" s="530">
        <v>0</v>
      </c>
      <c r="J55" s="743">
        <v>0</v>
      </c>
      <c r="K55" s="530">
        <v>0</v>
      </c>
      <c r="L55" s="510">
        <v>0</v>
      </c>
      <c r="M55" s="530">
        <v>0</v>
      </c>
      <c r="N55" s="510">
        <v>0</v>
      </c>
    </row>
    <row r="56" spans="1:14" ht="25.35" customHeight="1" thickBot="1">
      <c r="A56" s="1177"/>
      <c r="B56" s="742" t="s">
        <v>559</v>
      </c>
      <c r="C56" s="530">
        <v>4566</v>
      </c>
      <c r="D56" s="743">
        <v>762</v>
      </c>
      <c r="E56" s="530">
        <v>955</v>
      </c>
      <c r="F56" s="743">
        <v>1922</v>
      </c>
      <c r="G56" s="530">
        <v>59</v>
      </c>
      <c r="H56" s="743">
        <v>1546</v>
      </c>
      <c r="I56" s="530">
        <v>2</v>
      </c>
      <c r="J56" s="510">
        <v>14</v>
      </c>
      <c r="K56" s="530">
        <v>18</v>
      </c>
      <c r="L56" s="510">
        <v>0</v>
      </c>
      <c r="M56" s="530">
        <v>0</v>
      </c>
      <c r="N56" s="510">
        <v>11</v>
      </c>
    </row>
    <row r="57" spans="1:14" ht="25.35" customHeight="1" thickBot="1">
      <c r="A57" s="1177"/>
      <c r="B57" s="742" t="s">
        <v>557</v>
      </c>
      <c r="C57" s="530">
        <v>1111</v>
      </c>
      <c r="D57" s="743">
        <v>3232</v>
      </c>
      <c r="E57" s="530">
        <v>695</v>
      </c>
      <c r="F57" s="743">
        <v>81</v>
      </c>
      <c r="G57" s="530">
        <v>4</v>
      </c>
      <c r="H57" s="743">
        <v>720</v>
      </c>
      <c r="I57" s="530">
        <v>0</v>
      </c>
      <c r="J57" s="510">
        <v>10</v>
      </c>
      <c r="K57" s="530">
        <v>0</v>
      </c>
      <c r="L57" s="510">
        <v>0</v>
      </c>
      <c r="M57" s="530">
        <v>0</v>
      </c>
      <c r="N57" s="510">
        <v>20</v>
      </c>
    </row>
    <row r="58" spans="1:14" ht="25.35" customHeight="1" thickBot="1">
      <c r="A58" s="1177"/>
      <c r="B58" s="742" t="s">
        <v>556</v>
      </c>
      <c r="C58" s="530">
        <v>2755</v>
      </c>
      <c r="D58" s="743">
        <v>1513</v>
      </c>
      <c r="E58" s="530">
        <v>1409</v>
      </c>
      <c r="F58" s="743">
        <v>611</v>
      </c>
      <c r="G58" s="530">
        <v>0</v>
      </c>
      <c r="H58" s="743">
        <v>822</v>
      </c>
      <c r="I58" s="530">
        <v>0</v>
      </c>
      <c r="J58" s="743">
        <v>0</v>
      </c>
      <c r="K58" s="530">
        <v>0</v>
      </c>
      <c r="L58" s="510">
        <v>0</v>
      </c>
      <c r="M58" s="530">
        <v>0</v>
      </c>
      <c r="N58" s="510">
        <v>0</v>
      </c>
    </row>
    <row r="59" spans="1:14" ht="25.35" customHeight="1" thickBot="1">
      <c r="A59" s="1177"/>
      <c r="B59" s="742" t="s">
        <v>554</v>
      </c>
      <c r="C59" s="530">
        <v>1786</v>
      </c>
      <c r="D59" s="743">
        <v>5025</v>
      </c>
      <c r="E59" s="530">
        <v>3642</v>
      </c>
      <c r="F59" s="743">
        <v>410</v>
      </c>
      <c r="G59" s="530">
        <v>0</v>
      </c>
      <c r="H59" s="743">
        <v>1881</v>
      </c>
      <c r="I59" s="530">
        <v>722</v>
      </c>
      <c r="J59" s="510">
        <v>97</v>
      </c>
      <c r="K59" s="530">
        <v>0</v>
      </c>
      <c r="L59" s="510">
        <v>0</v>
      </c>
      <c r="M59" s="530">
        <v>5</v>
      </c>
      <c r="N59" s="510">
        <v>0</v>
      </c>
    </row>
    <row r="60" spans="1:14" ht="25.35" customHeight="1" thickBot="1">
      <c r="A60" s="1177"/>
      <c r="B60" s="742" t="s">
        <v>555</v>
      </c>
      <c r="C60" s="530">
        <v>6098</v>
      </c>
      <c r="D60" s="743">
        <v>2748</v>
      </c>
      <c r="E60" s="530">
        <v>2165</v>
      </c>
      <c r="F60" s="743">
        <v>2857</v>
      </c>
      <c r="G60" s="530">
        <v>0</v>
      </c>
      <c r="H60" s="743">
        <v>1182</v>
      </c>
      <c r="I60" s="530">
        <v>61</v>
      </c>
      <c r="J60" s="510">
        <v>2</v>
      </c>
      <c r="K60" s="530">
        <v>0</v>
      </c>
      <c r="L60" s="510">
        <v>1</v>
      </c>
      <c r="M60" s="530">
        <v>0</v>
      </c>
      <c r="N60" s="510">
        <v>0</v>
      </c>
    </row>
    <row r="61" spans="1:14" ht="25.35" customHeight="1" thickBot="1">
      <c r="A61" s="1178"/>
      <c r="B61" s="742" t="s">
        <v>558</v>
      </c>
      <c r="C61" s="530">
        <v>6366</v>
      </c>
      <c r="D61" s="743">
        <v>12664</v>
      </c>
      <c r="E61" s="530">
        <v>7686</v>
      </c>
      <c r="F61" s="743">
        <v>5055</v>
      </c>
      <c r="G61" s="530">
        <v>0</v>
      </c>
      <c r="H61" s="743">
        <v>7024</v>
      </c>
      <c r="I61" s="530">
        <v>6736</v>
      </c>
      <c r="J61" s="510">
        <v>863</v>
      </c>
      <c r="K61" s="530">
        <v>0</v>
      </c>
      <c r="L61" s="510">
        <v>19</v>
      </c>
      <c r="M61" s="530">
        <v>0</v>
      </c>
      <c r="N61" s="510">
        <v>0</v>
      </c>
    </row>
    <row r="62" spans="1:14" ht="25.35" customHeight="1" thickBot="1">
      <c r="A62" s="1176" t="s">
        <v>122</v>
      </c>
      <c r="B62" s="742" t="s">
        <v>560</v>
      </c>
      <c r="C62" s="530">
        <v>1401</v>
      </c>
      <c r="D62" s="743">
        <v>847</v>
      </c>
      <c r="E62" s="530">
        <v>1218</v>
      </c>
      <c r="F62" s="743">
        <v>89</v>
      </c>
      <c r="G62" s="530">
        <v>183</v>
      </c>
      <c r="H62" s="743">
        <v>1032</v>
      </c>
      <c r="I62" s="530">
        <v>512</v>
      </c>
      <c r="J62" s="510">
        <v>65</v>
      </c>
      <c r="K62" s="530">
        <v>0</v>
      </c>
      <c r="L62" s="510">
        <v>0</v>
      </c>
      <c r="M62" s="530">
        <v>0</v>
      </c>
      <c r="N62" s="510">
        <v>5</v>
      </c>
    </row>
    <row r="63" spans="1:14" ht="25.35" customHeight="1" thickBot="1">
      <c r="A63" s="1177"/>
      <c r="B63" s="742" t="s">
        <v>561</v>
      </c>
      <c r="C63" s="530">
        <v>9444</v>
      </c>
      <c r="D63" s="743">
        <v>1966</v>
      </c>
      <c r="E63" s="530">
        <v>9462</v>
      </c>
      <c r="F63" s="743">
        <v>1306</v>
      </c>
      <c r="G63" s="530">
        <v>960</v>
      </c>
      <c r="H63" s="743">
        <v>1822</v>
      </c>
      <c r="I63" s="530">
        <v>1767</v>
      </c>
      <c r="J63" s="510">
        <v>146</v>
      </c>
      <c r="K63" s="530">
        <v>0</v>
      </c>
      <c r="L63" s="510">
        <v>0</v>
      </c>
      <c r="M63" s="530">
        <v>0</v>
      </c>
      <c r="N63" s="510">
        <v>390</v>
      </c>
    </row>
    <row r="64" spans="1:14" ht="25.35" customHeight="1" thickBot="1">
      <c r="A64" s="1177"/>
      <c r="B64" s="742" t="s">
        <v>562</v>
      </c>
      <c r="C64" s="530">
        <v>2691</v>
      </c>
      <c r="D64" s="743">
        <v>1289</v>
      </c>
      <c r="E64" s="530">
        <v>2317</v>
      </c>
      <c r="F64" s="743">
        <v>415</v>
      </c>
      <c r="G64" s="530">
        <v>591</v>
      </c>
      <c r="H64" s="743">
        <v>1156</v>
      </c>
      <c r="I64" s="530">
        <v>931</v>
      </c>
      <c r="J64" s="510">
        <v>991</v>
      </c>
      <c r="K64" s="530">
        <v>110</v>
      </c>
      <c r="L64" s="510">
        <v>0</v>
      </c>
      <c r="M64" s="530">
        <v>0</v>
      </c>
      <c r="N64" s="510">
        <v>1037</v>
      </c>
    </row>
    <row r="65" spans="1:14" ht="25.35" customHeight="1" thickBot="1">
      <c r="A65" s="1178"/>
      <c r="B65" s="742" t="s">
        <v>563</v>
      </c>
      <c r="C65" s="530">
        <v>689</v>
      </c>
      <c r="D65" s="743">
        <v>510</v>
      </c>
      <c r="E65" s="530">
        <v>176</v>
      </c>
      <c r="F65" s="743">
        <v>129</v>
      </c>
      <c r="G65" s="530">
        <v>383</v>
      </c>
      <c r="H65" s="743">
        <v>537</v>
      </c>
      <c r="I65" s="530">
        <v>0</v>
      </c>
      <c r="J65" s="743">
        <v>0</v>
      </c>
      <c r="K65" s="530">
        <v>0</v>
      </c>
      <c r="L65" s="510">
        <v>0</v>
      </c>
      <c r="M65" s="530">
        <v>0</v>
      </c>
      <c r="N65" s="510">
        <v>0</v>
      </c>
    </row>
    <row r="66" spans="1:14" ht="25.35" customHeight="1" thickBot="1">
      <c r="A66" s="1176" t="s">
        <v>16</v>
      </c>
      <c r="B66" s="742" t="s">
        <v>565</v>
      </c>
      <c r="C66" s="530">
        <v>3481</v>
      </c>
      <c r="D66" s="743">
        <v>12700</v>
      </c>
      <c r="E66" s="530">
        <v>832</v>
      </c>
      <c r="F66" s="743">
        <v>668</v>
      </c>
      <c r="G66" s="530">
        <v>561</v>
      </c>
      <c r="H66" s="743">
        <v>1856</v>
      </c>
      <c r="I66" s="530">
        <v>857</v>
      </c>
      <c r="J66" s="510">
        <v>117</v>
      </c>
      <c r="K66" s="530">
        <v>0</v>
      </c>
      <c r="L66" s="510">
        <v>0</v>
      </c>
      <c r="M66" s="530">
        <v>5</v>
      </c>
      <c r="N66" s="510">
        <v>262</v>
      </c>
    </row>
    <row r="67" spans="1:14" ht="25.35" customHeight="1" thickBot="1">
      <c r="A67" s="1177"/>
      <c r="B67" s="742" t="s">
        <v>564</v>
      </c>
      <c r="C67" s="530">
        <v>355</v>
      </c>
      <c r="D67" s="743">
        <v>549</v>
      </c>
      <c r="E67" s="530">
        <v>220</v>
      </c>
      <c r="F67" s="743">
        <v>0</v>
      </c>
      <c r="G67" s="530">
        <v>0</v>
      </c>
      <c r="H67" s="743">
        <v>366</v>
      </c>
      <c r="I67" s="530">
        <v>0</v>
      </c>
      <c r="J67" s="743">
        <v>0</v>
      </c>
      <c r="K67" s="530">
        <v>0</v>
      </c>
      <c r="L67" s="510">
        <v>0</v>
      </c>
      <c r="M67" s="530">
        <v>0</v>
      </c>
      <c r="N67" s="510">
        <v>658</v>
      </c>
    </row>
    <row r="68" spans="1:14" ht="25.35" customHeight="1" thickBot="1">
      <c r="A68" s="1177"/>
      <c r="B68" s="742" t="s">
        <v>567</v>
      </c>
      <c r="C68" s="530">
        <v>3453</v>
      </c>
      <c r="D68" s="743">
        <v>7671</v>
      </c>
      <c r="E68" s="530">
        <v>2839</v>
      </c>
      <c r="F68" s="743">
        <v>485</v>
      </c>
      <c r="G68" s="530">
        <v>1132</v>
      </c>
      <c r="H68" s="743">
        <v>1684</v>
      </c>
      <c r="I68" s="530">
        <v>256</v>
      </c>
      <c r="J68" s="510">
        <v>98</v>
      </c>
      <c r="K68" s="530">
        <v>5</v>
      </c>
      <c r="L68" s="510">
        <v>149</v>
      </c>
      <c r="M68" s="530">
        <v>178</v>
      </c>
      <c r="N68" s="510">
        <v>0</v>
      </c>
    </row>
    <row r="69" spans="1:14" ht="25.35" customHeight="1" thickBot="1">
      <c r="A69" s="1177"/>
      <c r="B69" s="742" t="s">
        <v>571</v>
      </c>
      <c r="C69" s="530">
        <v>1514</v>
      </c>
      <c r="D69" s="743">
        <v>2182</v>
      </c>
      <c r="E69" s="530">
        <v>1468</v>
      </c>
      <c r="F69" s="743">
        <v>34</v>
      </c>
      <c r="G69" s="530">
        <v>17</v>
      </c>
      <c r="H69" s="743">
        <v>716</v>
      </c>
      <c r="I69" s="530">
        <v>384</v>
      </c>
      <c r="J69" s="510">
        <v>228</v>
      </c>
      <c r="K69" s="530">
        <v>0</v>
      </c>
      <c r="L69" s="510">
        <v>78</v>
      </c>
      <c r="M69" s="530">
        <v>88</v>
      </c>
      <c r="N69" s="510">
        <v>48</v>
      </c>
    </row>
    <row r="70" spans="1:14" ht="25.35" customHeight="1" thickBot="1">
      <c r="A70" s="1177"/>
      <c r="B70" s="742" t="s">
        <v>570</v>
      </c>
      <c r="C70" s="530">
        <v>5580</v>
      </c>
      <c r="D70" s="743">
        <v>3468</v>
      </c>
      <c r="E70" s="530">
        <v>3155</v>
      </c>
      <c r="F70" s="743">
        <v>321</v>
      </c>
      <c r="G70" s="530">
        <v>358</v>
      </c>
      <c r="H70" s="743">
        <v>1428</v>
      </c>
      <c r="I70" s="530">
        <v>0</v>
      </c>
      <c r="J70" s="510">
        <v>223</v>
      </c>
      <c r="K70" s="530">
        <v>0</v>
      </c>
      <c r="L70" s="510">
        <v>0</v>
      </c>
      <c r="M70" s="530">
        <v>0</v>
      </c>
      <c r="N70" s="510">
        <v>17</v>
      </c>
    </row>
    <row r="71" spans="1:14" ht="25.35" customHeight="1" thickBot="1">
      <c r="A71" s="1177"/>
      <c r="B71" s="742" t="s">
        <v>572</v>
      </c>
      <c r="C71" s="530">
        <v>1341</v>
      </c>
      <c r="D71" s="743">
        <v>2806</v>
      </c>
      <c r="E71" s="530">
        <v>980</v>
      </c>
      <c r="F71" s="743">
        <v>72</v>
      </c>
      <c r="G71" s="530">
        <v>18</v>
      </c>
      <c r="H71" s="743">
        <v>911</v>
      </c>
      <c r="I71" s="530">
        <v>432</v>
      </c>
      <c r="J71" s="510">
        <v>9</v>
      </c>
      <c r="K71" s="530">
        <v>61</v>
      </c>
      <c r="L71" s="510">
        <v>315</v>
      </c>
      <c r="M71" s="530">
        <v>26</v>
      </c>
      <c r="N71" s="510">
        <v>6</v>
      </c>
    </row>
    <row r="72" spans="1:14" ht="25.35" customHeight="1" thickBot="1">
      <c r="A72" s="1177"/>
      <c r="B72" s="742" t="s">
        <v>573</v>
      </c>
      <c r="C72" s="530">
        <v>578</v>
      </c>
      <c r="D72" s="743">
        <v>2055</v>
      </c>
      <c r="E72" s="530">
        <v>461</v>
      </c>
      <c r="F72" s="743">
        <v>216</v>
      </c>
      <c r="G72" s="530">
        <v>111</v>
      </c>
      <c r="H72" s="743">
        <v>281</v>
      </c>
      <c r="I72" s="530">
        <v>0</v>
      </c>
      <c r="J72" s="510">
        <v>3</v>
      </c>
      <c r="K72" s="530">
        <v>0</v>
      </c>
      <c r="L72" s="510">
        <v>0</v>
      </c>
      <c r="M72" s="530">
        <v>0</v>
      </c>
      <c r="N72" s="510">
        <v>0</v>
      </c>
    </row>
    <row r="73" spans="1:14" ht="25.35" customHeight="1" thickBot="1">
      <c r="A73" s="1177"/>
      <c r="B73" s="742" t="s">
        <v>568</v>
      </c>
      <c r="C73" s="530">
        <v>5279</v>
      </c>
      <c r="D73" s="743">
        <v>18923</v>
      </c>
      <c r="E73" s="530">
        <v>4271</v>
      </c>
      <c r="F73" s="743">
        <v>107</v>
      </c>
      <c r="G73" s="530">
        <v>152</v>
      </c>
      <c r="H73" s="743">
        <v>2452</v>
      </c>
      <c r="I73" s="530">
        <v>1202</v>
      </c>
      <c r="J73" s="743">
        <v>0</v>
      </c>
      <c r="K73" s="530">
        <v>130</v>
      </c>
      <c r="L73" s="510">
        <v>191</v>
      </c>
      <c r="M73" s="530">
        <v>236</v>
      </c>
      <c r="N73" s="510">
        <v>100</v>
      </c>
    </row>
    <row r="74" spans="1:14" ht="25.35" customHeight="1" thickBot="1">
      <c r="A74" s="1178"/>
      <c r="B74" s="742" t="s">
        <v>569</v>
      </c>
      <c r="C74" s="530">
        <v>8043</v>
      </c>
      <c r="D74" s="743">
        <v>9669</v>
      </c>
      <c r="E74" s="530">
        <v>3718</v>
      </c>
      <c r="F74" s="743">
        <v>2758</v>
      </c>
      <c r="G74" s="530">
        <v>1886</v>
      </c>
      <c r="H74" s="743">
        <v>2074</v>
      </c>
      <c r="I74" s="530">
        <v>1084</v>
      </c>
      <c r="J74" s="510">
        <v>716</v>
      </c>
      <c r="K74" s="530">
        <v>578</v>
      </c>
      <c r="L74" s="510">
        <v>0</v>
      </c>
      <c r="M74" s="530">
        <v>0</v>
      </c>
      <c r="N74" s="510">
        <v>455</v>
      </c>
    </row>
    <row r="75" spans="1:14" ht="25.35" customHeight="1" thickBot="1">
      <c r="A75" s="1176" t="s">
        <v>469</v>
      </c>
      <c r="B75" s="742" t="s">
        <v>578</v>
      </c>
      <c r="C75" s="530">
        <v>4476</v>
      </c>
      <c r="D75" s="743">
        <v>11501</v>
      </c>
      <c r="E75" s="530">
        <v>5993</v>
      </c>
      <c r="F75" s="743">
        <v>91</v>
      </c>
      <c r="G75" s="530">
        <v>0</v>
      </c>
      <c r="H75" s="743">
        <v>4871</v>
      </c>
      <c r="I75" s="530">
        <v>4869</v>
      </c>
      <c r="J75" s="743">
        <v>0</v>
      </c>
      <c r="K75" s="530">
        <v>0</v>
      </c>
      <c r="L75" s="510">
        <v>0</v>
      </c>
      <c r="M75" s="530">
        <v>0</v>
      </c>
      <c r="N75" s="510">
        <v>0</v>
      </c>
    </row>
    <row r="76" spans="1:14" ht="25.35" customHeight="1" thickBot="1">
      <c r="A76" s="1177"/>
      <c r="B76" s="742" t="s">
        <v>581</v>
      </c>
      <c r="C76" s="530">
        <v>3375</v>
      </c>
      <c r="D76" s="743">
        <v>7684</v>
      </c>
      <c r="E76" s="530">
        <v>10093</v>
      </c>
      <c r="F76" s="743">
        <v>458</v>
      </c>
      <c r="G76" s="530">
        <v>231</v>
      </c>
      <c r="H76" s="743">
        <v>2467</v>
      </c>
      <c r="I76" s="530">
        <v>1339</v>
      </c>
      <c r="J76" s="743">
        <v>0</v>
      </c>
      <c r="K76" s="530">
        <v>0</v>
      </c>
      <c r="L76" s="510">
        <v>0</v>
      </c>
      <c r="M76" s="530">
        <v>7</v>
      </c>
      <c r="N76" s="510">
        <v>0</v>
      </c>
    </row>
    <row r="77" spans="1:14" ht="25.35" customHeight="1" thickBot="1">
      <c r="A77" s="1177"/>
      <c r="B77" s="742" t="s">
        <v>584</v>
      </c>
      <c r="C77" s="530">
        <v>87</v>
      </c>
      <c r="D77" s="743">
        <v>1220</v>
      </c>
      <c r="E77" s="530">
        <v>357</v>
      </c>
      <c r="F77" s="743">
        <v>5</v>
      </c>
      <c r="G77" s="530">
        <v>0</v>
      </c>
      <c r="H77" s="743">
        <v>254</v>
      </c>
      <c r="I77" s="530">
        <v>172</v>
      </c>
      <c r="J77" s="510">
        <v>1</v>
      </c>
      <c r="K77" s="530">
        <v>0</v>
      </c>
      <c r="L77" s="510">
        <v>1</v>
      </c>
      <c r="M77" s="530">
        <v>1</v>
      </c>
      <c r="N77" s="510">
        <v>0</v>
      </c>
    </row>
    <row r="78" spans="1:14" ht="25.35" customHeight="1" thickBot="1">
      <c r="A78" s="1177"/>
      <c r="B78" s="742" t="s">
        <v>582</v>
      </c>
      <c r="C78" s="530">
        <v>353</v>
      </c>
      <c r="D78" s="743">
        <v>7675</v>
      </c>
      <c r="E78" s="530">
        <v>2235</v>
      </c>
      <c r="F78" s="743">
        <v>91</v>
      </c>
      <c r="G78" s="530">
        <v>28</v>
      </c>
      <c r="H78" s="743">
        <v>2308</v>
      </c>
      <c r="I78" s="530">
        <v>2284</v>
      </c>
      <c r="J78" s="510">
        <v>1</v>
      </c>
      <c r="K78" s="530">
        <v>45</v>
      </c>
      <c r="L78" s="510">
        <v>16</v>
      </c>
      <c r="M78" s="530">
        <v>0</v>
      </c>
      <c r="N78" s="510">
        <v>0</v>
      </c>
    </row>
    <row r="79" spans="1:14" ht="25.35" customHeight="1" thickBot="1">
      <c r="A79" s="1177"/>
      <c r="B79" s="742" t="s">
        <v>585</v>
      </c>
      <c r="C79" s="530">
        <v>2196</v>
      </c>
      <c r="D79" s="743">
        <v>23108</v>
      </c>
      <c r="E79" s="530">
        <v>10751</v>
      </c>
      <c r="F79" s="743">
        <v>60</v>
      </c>
      <c r="G79" s="530">
        <v>3</v>
      </c>
      <c r="H79" s="743">
        <v>4824</v>
      </c>
      <c r="I79" s="530">
        <v>1965</v>
      </c>
      <c r="J79" s="510">
        <v>161</v>
      </c>
      <c r="K79" s="530">
        <v>4</v>
      </c>
      <c r="L79" s="510">
        <v>116</v>
      </c>
      <c r="M79" s="530">
        <v>32</v>
      </c>
      <c r="N79" s="510">
        <v>22</v>
      </c>
    </row>
    <row r="80" spans="1:14" ht="25.35" customHeight="1" thickBot="1">
      <c r="A80" s="1177"/>
      <c r="B80" s="742" t="s">
        <v>576</v>
      </c>
      <c r="C80" s="530">
        <v>3888</v>
      </c>
      <c r="D80" s="743">
        <v>6920</v>
      </c>
      <c r="E80" s="530">
        <v>12927</v>
      </c>
      <c r="F80" s="743">
        <v>31</v>
      </c>
      <c r="G80" s="530">
        <v>1</v>
      </c>
      <c r="H80" s="743">
        <v>4429</v>
      </c>
      <c r="I80" s="530">
        <v>4304</v>
      </c>
      <c r="J80" s="743">
        <v>0</v>
      </c>
      <c r="K80" s="530">
        <v>0</v>
      </c>
      <c r="L80" s="510">
        <v>0</v>
      </c>
      <c r="M80" s="530">
        <v>0</v>
      </c>
      <c r="N80" s="510">
        <v>0</v>
      </c>
    </row>
    <row r="81" spans="1:14" ht="25.35" customHeight="1" thickBot="1">
      <c r="A81" s="1177"/>
      <c r="B81" s="742" t="s">
        <v>575</v>
      </c>
      <c r="C81" s="530">
        <v>3010</v>
      </c>
      <c r="D81" s="743">
        <v>3934</v>
      </c>
      <c r="E81" s="530">
        <v>6560</v>
      </c>
      <c r="F81" s="743">
        <v>402</v>
      </c>
      <c r="G81" s="530">
        <v>221</v>
      </c>
      <c r="H81" s="743">
        <v>1860</v>
      </c>
      <c r="I81" s="530">
        <v>1308</v>
      </c>
      <c r="J81" s="510">
        <v>151</v>
      </c>
      <c r="K81" s="530">
        <v>0</v>
      </c>
      <c r="L81" s="510">
        <v>276</v>
      </c>
      <c r="M81" s="530">
        <v>0</v>
      </c>
      <c r="N81" s="510">
        <v>1</v>
      </c>
    </row>
    <row r="82" spans="1:14" ht="25.35" customHeight="1" thickBot="1">
      <c r="A82" s="1177"/>
      <c r="B82" s="742" t="s">
        <v>612</v>
      </c>
      <c r="C82" s="530">
        <v>5662</v>
      </c>
      <c r="D82" s="743">
        <v>10607</v>
      </c>
      <c r="E82" s="530">
        <v>14262</v>
      </c>
      <c r="F82" s="743">
        <v>42</v>
      </c>
      <c r="G82" s="530">
        <v>102</v>
      </c>
      <c r="H82" s="743">
        <v>4788</v>
      </c>
      <c r="I82" s="530">
        <v>0</v>
      </c>
      <c r="J82" s="743">
        <v>0</v>
      </c>
      <c r="K82" s="530">
        <v>0</v>
      </c>
      <c r="L82" s="510">
        <v>0</v>
      </c>
      <c r="M82" s="530">
        <v>0</v>
      </c>
      <c r="N82" s="510">
        <v>0</v>
      </c>
    </row>
    <row r="83" spans="1:14" ht="25.35" customHeight="1" thickBot="1">
      <c r="A83" s="1177"/>
      <c r="B83" s="742" t="s">
        <v>611</v>
      </c>
      <c r="C83" s="530">
        <v>2794</v>
      </c>
      <c r="D83" s="743">
        <v>12114</v>
      </c>
      <c r="E83" s="530">
        <v>1201</v>
      </c>
      <c r="F83" s="743">
        <v>134</v>
      </c>
      <c r="G83" s="530">
        <v>21</v>
      </c>
      <c r="H83" s="743">
        <v>2781</v>
      </c>
      <c r="I83" s="530">
        <v>2754</v>
      </c>
      <c r="J83" s="743">
        <v>0</v>
      </c>
      <c r="K83" s="530">
        <v>1</v>
      </c>
      <c r="L83" s="510">
        <v>8</v>
      </c>
      <c r="M83" s="530">
        <v>5</v>
      </c>
      <c r="N83" s="510">
        <v>0</v>
      </c>
    </row>
    <row r="84" spans="1:14" ht="25.35" customHeight="1" thickBot="1">
      <c r="A84" s="1177"/>
      <c r="B84" s="742" t="s">
        <v>586</v>
      </c>
      <c r="C84" s="530">
        <v>3197</v>
      </c>
      <c r="D84" s="743">
        <v>4654</v>
      </c>
      <c r="E84" s="530">
        <v>5845</v>
      </c>
      <c r="F84" s="743">
        <v>297</v>
      </c>
      <c r="G84" s="530">
        <v>60</v>
      </c>
      <c r="H84" s="743">
        <v>1524</v>
      </c>
      <c r="I84" s="530">
        <v>692</v>
      </c>
      <c r="J84" s="743">
        <v>0</v>
      </c>
      <c r="K84" s="530">
        <v>0</v>
      </c>
      <c r="L84" s="510">
        <v>0</v>
      </c>
      <c r="M84" s="530">
        <v>0</v>
      </c>
      <c r="N84" s="510">
        <v>4</v>
      </c>
    </row>
    <row r="85" spans="1:14" ht="25.35" customHeight="1" thickBot="1">
      <c r="A85" s="1177"/>
      <c r="B85" s="742" t="s">
        <v>607</v>
      </c>
      <c r="C85" s="530">
        <v>697</v>
      </c>
      <c r="D85" s="743">
        <v>7213</v>
      </c>
      <c r="E85" s="530">
        <v>3226</v>
      </c>
      <c r="F85" s="743">
        <v>0</v>
      </c>
      <c r="G85" s="530">
        <v>25</v>
      </c>
      <c r="H85" s="743">
        <v>1806</v>
      </c>
      <c r="I85" s="530">
        <v>1802</v>
      </c>
      <c r="J85" s="743">
        <v>0</v>
      </c>
      <c r="K85" s="530">
        <v>0</v>
      </c>
      <c r="L85" s="510">
        <v>2</v>
      </c>
      <c r="M85" s="530">
        <v>4</v>
      </c>
      <c r="N85" s="510">
        <v>0</v>
      </c>
    </row>
    <row r="86" spans="1:14" ht="25.35" customHeight="1" thickBot="1">
      <c r="A86" s="1177"/>
      <c r="B86" s="742" t="s">
        <v>608</v>
      </c>
      <c r="C86" s="530">
        <v>53</v>
      </c>
      <c r="D86" s="743">
        <v>4240</v>
      </c>
      <c r="E86" s="530">
        <v>11898</v>
      </c>
      <c r="F86" s="743">
        <v>0</v>
      </c>
      <c r="G86" s="530">
        <v>0</v>
      </c>
      <c r="H86" s="743">
        <v>1680</v>
      </c>
      <c r="I86" s="530">
        <v>0</v>
      </c>
      <c r="J86" s="743">
        <v>0</v>
      </c>
      <c r="K86" s="530">
        <v>0</v>
      </c>
      <c r="L86" s="510">
        <v>0</v>
      </c>
      <c r="M86" s="530">
        <v>0</v>
      </c>
      <c r="N86" s="510">
        <v>0</v>
      </c>
    </row>
    <row r="87" spans="1:14" ht="25.35" customHeight="1" thickBot="1">
      <c r="A87" s="1177"/>
      <c r="B87" s="742" t="s">
        <v>609</v>
      </c>
      <c r="C87" s="530">
        <v>1621</v>
      </c>
      <c r="D87" s="743">
        <v>716</v>
      </c>
      <c r="E87" s="530">
        <v>1936</v>
      </c>
      <c r="F87" s="743">
        <v>63</v>
      </c>
      <c r="G87" s="530">
        <v>81</v>
      </c>
      <c r="H87" s="743">
        <v>442</v>
      </c>
      <c r="I87" s="530">
        <v>416</v>
      </c>
      <c r="J87" s="743">
        <v>0</v>
      </c>
      <c r="K87" s="530">
        <v>0</v>
      </c>
      <c r="L87" s="510">
        <v>0</v>
      </c>
      <c r="M87" s="530">
        <v>0</v>
      </c>
      <c r="N87" s="510">
        <v>1</v>
      </c>
    </row>
    <row r="88" spans="1:14" ht="25.35" customHeight="1" thickBot="1">
      <c r="A88" s="1177"/>
      <c r="B88" s="742" t="s">
        <v>610</v>
      </c>
      <c r="C88" s="530">
        <v>6327</v>
      </c>
      <c r="D88" s="743">
        <v>6482</v>
      </c>
      <c r="E88" s="530">
        <v>13315</v>
      </c>
      <c r="F88" s="743">
        <v>835</v>
      </c>
      <c r="G88" s="530">
        <v>151</v>
      </c>
      <c r="H88" s="743">
        <v>4263</v>
      </c>
      <c r="I88" s="530">
        <v>4757</v>
      </c>
      <c r="J88" s="743">
        <v>0</v>
      </c>
      <c r="K88" s="530">
        <v>0</v>
      </c>
      <c r="L88" s="510">
        <v>0</v>
      </c>
      <c r="M88" s="530">
        <v>0</v>
      </c>
      <c r="N88" s="510">
        <v>0</v>
      </c>
    </row>
    <row r="89" spans="1:14" ht="25.35" customHeight="1" thickBot="1">
      <c r="A89" s="1177"/>
      <c r="B89" s="742" t="s">
        <v>587</v>
      </c>
      <c r="C89" s="530">
        <v>6009</v>
      </c>
      <c r="D89" s="743">
        <v>3886</v>
      </c>
      <c r="E89" s="530">
        <v>10260</v>
      </c>
      <c r="F89" s="743">
        <v>1814</v>
      </c>
      <c r="G89" s="530">
        <v>0</v>
      </c>
      <c r="H89" s="743">
        <v>2197</v>
      </c>
      <c r="I89" s="530">
        <v>2033</v>
      </c>
      <c r="J89" s="510">
        <v>13</v>
      </c>
      <c r="K89" s="530">
        <v>0</v>
      </c>
      <c r="L89" s="510">
        <v>17</v>
      </c>
      <c r="M89" s="530">
        <v>0</v>
      </c>
      <c r="N89" s="510">
        <v>0</v>
      </c>
    </row>
    <row r="90" spans="1:14" ht="25.35" customHeight="1" thickBot="1">
      <c r="A90" s="1177"/>
      <c r="B90" s="742" t="s">
        <v>588</v>
      </c>
      <c r="C90" s="530">
        <v>9504</v>
      </c>
      <c r="D90" s="743">
        <v>1580</v>
      </c>
      <c r="E90" s="530">
        <v>10085</v>
      </c>
      <c r="F90" s="743">
        <v>3277</v>
      </c>
      <c r="G90" s="530">
        <v>141</v>
      </c>
      <c r="H90" s="743">
        <v>1450</v>
      </c>
      <c r="I90" s="530">
        <v>1464</v>
      </c>
      <c r="J90" s="743">
        <v>0</v>
      </c>
      <c r="K90" s="530">
        <v>0</v>
      </c>
      <c r="L90" s="510">
        <v>3</v>
      </c>
      <c r="M90" s="530">
        <v>0</v>
      </c>
      <c r="N90" s="510">
        <v>27</v>
      </c>
    </row>
    <row r="91" spans="1:14" ht="25.35" customHeight="1" thickBot="1">
      <c r="A91" s="1177"/>
      <c r="B91" s="742" t="s">
        <v>589</v>
      </c>
      <c r="C91" s="530">
        <v>8661</v>
      </c>
      <c r="D91" s="743">
        <v>6750</v>
      </c>
      <c r="E91" s="530">
        <v>9975</v>
      </c>
      <c r="F91" s="743">
        <v>870</v>
      </c>
      <c r="G91" s="530">
        <v>0</v>
      </c>
      <c r="H91" s="743">
        <v>4717</v>
      </c>
      <c r="I91" s="530">
        <v>2877</v>
      </c>
      <c r="J91" s="743">
        <v>0</v>
      </c>
      <c r="K91" s="530">
        <v>0</v>
      </c>
      <c r="L91" s="510">
        <v>51</v>
      </c>
      <c r="M91" s="530">
        <v>0</v>
      </c>
      <c r="N91" s="510">
        <v>6</v>
      </c>
    </row>
    <row r="92" spans="1:14" ht="25.35" customHeight="1" thickBot="1">
      <c r="A92" s="1177"/>
      <c r="B92" s="742" t="s">
        <v>590</v>
      </c>
      <c r="C92" s="530">
        <v>4956</v>
      </c>
      <c r="D92" s="743">
        <v>4535</v>
      </c>
      <c r="E92" s="530">
        <v>9069</v>
      </c>
      <c r="F92" s="743">
        <v>165</v>
      </c>
      <c r="G92" s="530">
        <v>81</v>
      </c>
      <c r="H92" s="743">
        <v>2566</v>
      </c>
      <c r="I92" s="530">
        <v>1706</v>
      </c>
      <c r="J92" s="510">
        <v>3</v>
      </c>
      <c r="K92" s="530">
        <v>16</v>
      </c>
      <c r="L92" s="510">
        <v>3</v>
      </c>
      <c r="M92" s="530">
        <v>7</v>
      </c>
      <c r="N92" s="510">
        <v>10</v>
      </c>
    </row>
    <row r="93" spans="1:14" ht="25.35" customHeight="1" thickBot="1">
      <c r="A93" s="1177"/>
      <c r="B93" s="742" t="s">
        <v>591</v>
      </c>
      <c r="C93" s="530">
        <v>2729</v>
      </c>
      <c r="D93" s="743">
        <v>12722</v>
      </c>
      <c r="E93" s="530">
        <v>14638</v>
      </c>
      <c r="F93" s="743">
        <v>133</v>
      </c>
      <c r="G93" s="530">
        <v>1001</v>
      </c>
      <c r="H93" s="743">
        <v>2468</v>
      </c>
      <c r="I93" s="530">
        <v>2464</v>
      </c>
      <c r="J93" s="743">
        <v>0</v>
      </c>
      <c r="K93" s="530">
        <v>3</v>
      </c>
      <c r="L93" s="510">
        <v>0</v>
      </c>
      <c r="M93" s="530">
        <v>1</v>
      </c>
      <c r="N93" s="510">
        <v>0</v>
      </c>
    </row>
    <row r="94" spans="1:14" ht="25.35" customHeight="1" thickBot="1">
      <c r="A94" s="1177"/>
      <c r="B94" s="742" t="s">
        <v>602</v>
      </c>
      <c r="C94" s="530">
        <v>3473</v>
      </c>
      <c r="D94" s="743">
        <v>6183</v>
      </c>
      <c r="E94" s="530">
        <v>9095</v>
      </c>
      <c r="F94" s="743">
        <v>206</v>
      </c>
      <c r="G94" s="530">
        <v>309</v>
      </c>
      <c r="H94" s="743">
        <v>74</v>
      </c>
      <c r="I94" s="530">
        <v>0</v>
      </c>
      <c r="J94" s="743">
        <v>0</v>
      </c>
      <c r="K94" s="530">
        <v>0</v>
      </c>
      <c r="L94" s="510">
        <v>0</v>
      </c>
      <c r="M94" s="530">
        <v>0</v>
      </c>
      <c r="N94" s="510">
        <v>3</v>
      </c>
    </row>
    <row r="95" spans="1:14" ht="25.35" customHeight="1" thickBot="1">
      <c r="A95" s="1177"/>
      <c r="B95" s="742" t="s">
        <v>603</v>
      </c>
      <c r="C95" s="530">
        <v>5073</v>
      </c>
      <c r="D95" s="743">
        <v>7074</v>
      </c>
      <c r="E95" s="530">
        <v>8938</v>
      </c>
      <c r="F95" s="743">
        <v>609</v>
      </c>
      <c r="G95" s="530">
        <v>14</v>
      </c>
      <c r="H95" s="743">
        <v>2334</v>
      </c>
      <c r="I95" s="530">
        <v>124</v>
      </c>
      <c r="J95" s="743">
        <v>0</v>
      </c>
      <c r="K95" s="530">
        <v>0</v>
      </c>
      <c r="L95" s="510">
        <v>0</v>
      </c>
      <c r="M95" s="530">
        <v>0</v>
      </c>
      <c r="N95" s="510">
        <v>0</v>
      </c>
    </row>
    <row r="96" spans="1:14" ht="25.35" customHeight="1" thickBot="1">
      <c r="A96" s="1177"/>
      <c r="B96" s="742" t="s">
        <v>595</v>
      </c>
      <c r="C96" s="530">
        <v>532</v>
      </c>
      <c r="D96" s="743">
        <v>7586</v>
      </c>
      <c r="E96" s="530">
        <v>23100</v>
      </c>
      <c r="F96" s="743">
        <v>0</v>
      </c>
      <c r="G96" s="530">
        <v>27</v>
      </c>
      <c r="H96" s="743">
        <v>1974</v>
      </c>
      <c r="I96" s="530">
        <v>0</v>
      </c>
      <c r="J96" s="510">
        <v>49</v>
      </c>
      <c r="K96" s="530">
        <v>2</v>
      </c>
      <c r="L96" s="510">
        <v>35</v>
      </c>
      <c r="M96" s="530">
        <v>5</v>
      </c>
      <c r="N96" s="510">
        <v>0</v>
      </c>
    </row>
    <row r="97" spans="1:14" ht="25.35" customHeight="1" thickBot="1">
      <c r="A97" s="1177"/>
      <c r="B97" s="742" t="s">
        <v>597</v>
      </c>
      <c r="C97" s="530">
        <v>8117</v>
      </c>
      <c r="D97" s="743">
        <v>3904</v>
      </c>
      <c r="E97" s="530">
        <v>3183</v>
      </c>
      <c r="F97" s="743">
        <v>357</v>
      </c>
      <c r="G97" s="530">
        <v>0</v>
      </c>
      <c r="H97" s="743">
        <v>615</v>
      </c>
      <c r="I97" s="530">
        <v>374</v>
      </c>
      <c r="J97" s="743">
        <v>0</v>
      </c>
      <c r="K97" s="530">
        <v>0</v>
      </c>
      <c r="L97" s="510">
        <v>0</v>
      </c>
      <c r="M97" s="530">
        <v>0</v>
      </c>
      <c r="N97" s="510">
        <v>0</v>
      </c>
    </row>
    <row r="98" spans="1:14" ht="25.35" customHeight="1" thickBot="1">
      <c r="A98" s="1177"/>
      <c r="B98" s="742" t="s">
        <v>598</v>
      </c>
      <c r="C98" s="530">
        <v>1872</v>
      </c>
      <c r="D98" s="743">
        <v>9641</v>
      </c>
      <c r="E98" s="530">
        <v>2614</v>
      </c>
      <c r="F98" s="743">
        <v>152</v>
      </c>
      <c r="G98" s="530">
        <v>130</v>
      </c>
      <c r="H98" s="743">
        <v>961</v>
      </c>
      <c r="I98" s="530">
        <v>788</v>
      </c>
      <c r="J98" s="510">
        <v>250</v>
      </c>
      <c r="K98" s="530">
        <v>0</v>
      </c>
      <c r="L98" s="510">
        <v>0</v>
      </c>
      <c r="M98" s="530">
        <v>1</v>
      </c>
      <c r="N98" s="510">
        <v>0</v>
      </c>
    </row>
    <row r="99" spans="1:14" ht="25.35" customHeight="1" thickBot="1">
      <c r="A99" s="1177"/>
      <c r="B99" s="742" t="s">
        <v>600</v>
      </c>
      <c r="C99" s="530">
        <v>3825</v>
      </c>
      <c r="D99" s="743">
        <v>4544</v>
      </c>
      <c r="E99" s="530">
        <v>7559</v>
      </c>
      <c r="F99" s="743">
        <v>379</v>
      </c>
      <c r="G99" s="530">
        <v>102</v>
      </c>
      <c r="H99" s="743">
        <v>2646</v>
      </c>
      <c r="I99" s="530">
        <v>2626</v>
      </c>
      <c r="J99" s="743">
        <v>0</v>
      </c>
      <c r="K99" s="530">
        <v>0</v>
      </c>
      <c r="L99" s="510">
        <v>0</v>
      </c>
      <c r="M99" s="530">
        <v>0</v>
      </c>
      <c r="N99" s="510">
        <v>0</v>
      </c>
    </row>
    <row r="100" spans="1:14" ht="25.35" customHeight="1" thickBot="1">
      <c r="A100" s="1177"/>
      <c r="B100" s="742" t="s">
        <v>601</v>
      </c>
      <c r="C100" s="530">
        <v>6937</v>
      </c>
      <c r="D100" s="743">
        <v>6611</v>
      </c>
      <c r="E100" s="530">
        <v>17090</v>
      </c>
      <c r="F100" s="743">
        <v>547</v>
      </c>
      <c r="G100" s="530">
        <v>1</v>
      </c>
      <c r="H100" s="743">
        <v>3592</v>
      </c>
      <c r="I100" s="530">
        <v>1144</v>
      </c>
      <c r="J100" s="743">
        <v>0</v>
      </c>
      <c r="K100" s="530">
        <v>0</v>
      </c>
      <c r="L100" s="510">
        <v>3</v>
      </c>
      <c r="M100" s="530">
        <v>0</v>
      </c>
      <c r="N100" s="510">
        <v>0</v>
      </c>
    </row>
    <row r="101" spans="1:14" ht="25.35" customHeight="1" thickBot="1">
      <c r="A101" s="1177"/>
      <c r="B101" s="742" t="s">
        <v>604</v>
      </c>
      <c r="C101" s="530">
        <v>5255</v>
      </c>
      <c r="D101" s="743">
        <v>8195</v>
      </c>
      <c r="E101" s="530">
        <v>3080</v>
      </c>
      <c r="F101" s="743">
        <v>502</v>
      </c>
      <c r="G101" s="530">
        <v>88</v>
      </c>
      <c r="H101" s="743">
        <v>2799</v>
      </c>
      <c r="I101" s="530">
        <v>2554</v>
      </c>
      <c r="J101" s="743">
        <v>0</v>
      </c>
      <c r="K101" s="530">
        <v>0</v>
      </c>
      <c r="L101" s="510">
        <v>0</v>
      </c>
      <c r="M101" s="530">
        <v>0</v>
      </c>
      <c r="N101" s="510">
        <v>4</v>
      </c>
    </row>
    <row r="102" spans="1:14" ht="25.35" customHeight="1" thickBot="1">
      <c r="A102" s="1177"/>
      <c r="B102" s="742" t="s">
        <v>605</v>
      </c>
      <c r="C102" s="530">
        <v>744</v>
      </c>
      <c r="D102" s="743">
        <v>3979</v>
      </c>
      <c r="E102" s="530">
        <v>3893</v>
      </c>
      <c r="F102" s="743">
        <v>306</v>
      </c>
      <c r="G102" s="530">
        <v>28</v>
      </c>
      <c r="H102" s="743">
        <v>1360</v>
      </c>
      <c r="I102" s="530">
        <v>667</v>
      </c>
      <c r="J102" s="510">
        <v>147</v>
      </c>
      <c r="K102" s="530">
        <v>24</v>
      </c>
      <c r="L102" s="510">
        <v>0</v>
      </c>
      <c r="M102" s="530">
        <v>0</v>
      </c>
      <c r="N102" s="510">
        <v>0</v>
      </c>
    </row>
    <row r="103" spans="1:14" ht="25.35" customHeight="1" thickBot="1">
      <c r="A103" s="1177"/>
      <c r="B103" s="742" t="s">
        <v>592</v>
      </c>
      <c r="C103" s="530">
        <v>6144</v>
      </c>
      <c r="D103" s="743">
        <v>144</v>
      </c>
      <c r="E103" s="530">
        <v>21663</v>
      </c>
      <c r="F103" s="743">
        <v>1520</v>
      </c>
      <c r="G103" s="530">
        <v>924</v>
      </c>
      <c r="H103" s="743">
        <v>38</v>
      </c>
      <c r="I103" s="530">
        <v>0</v>
      </c>
      <c r="J103" s="743">
        <v>0</v>
      </c>
      <c r="K103" s="530">
        <v>0</v>
      </c>
      <c r="L103" s="510">
        <v>0</v>
      </c>
      <c r="M103" s="530">
        <v>0</v>
      </c>
      <c r="N103" s="510">
        <v>0</v>
      </c>
    </row>
    <row r="104" spans="1:14" ht="25.35" customHeight="1" thickBot="1">
      <c r="A104" s="1177"/>
      <c r="B104" s="742" t="s">
        <v>593</v>
      </c>
      <c r="C104" s="530">
        <v>4799</v>
      </c>
      <c r="D104" s="743">
        <v>3999</v>
      </c>
      <c r="E104" s="530">
        <v>19209</v>
      </c>
      <c r="F104" s="743">
        <v>16</v>
      </c>
      <c r="G104" s="530">
        <v>19</v>
      </c>
      <c r="H104" s="743">
        <v>1408</v>
      </c>
      <c r="I104" s="530">
        <v>1400</v>
      </c>
      <c r="J104" s="743">
        <v>0</v>
      </c>
      <c r="K104" s="530">
        <v>0</v>
      </c>
      <c r="L104" s="510">
        <v>0</v>
      </c>
      <c r="M104" s="530">
        <v>0</v>
      </c>
      <c r="N104" s="510">
        <v>0</v>
      </c>
    </row>
    <row r="105" spans="1:14" ht="25.35" customHeight="1" thickBot="1">
      <c r="A105" s="1177"/>
      <c r="B105" s="742" t="s">
        <v>594</v>
      </c>
      <c r="C105" s="530">
        <v>1274</v>
      </c>
      <c r="D105" s="743">
        <v>7180</v>
      </c>
      <c r="E105" s="530">
        <v>5521</v>
      </c>
      <c r="F105" s="743">
        <v>330</v>
      </c>
      <c r="G105" s="530">
        <v>6</v>
      </c>
      <c r="H105" s="743">
        <v>2227</v>
      </c>
      <c r="I105" s="530">
        <v>0</v>
      </c>
      <c r="J105" s="510">
        <v>113</v>
      </c>
      <c r="K105" s="530">
        <v>45</v>
      </c>
      <c r="L105" s="510">
        <v>62</v>
      </c>
      <c r="M105" s="530">
        <v>0</v>
      </c>
      <c r="N105" s="510">
        <v>28</v>
      </c>
    </row>
    <row r="106" spans="1:14" ht="25.35" customHeight="1" thickBot="1">
      <c r="A106" s="1177"/>
      <c r="B106" s="742" t="s">
        <v>599</v>
      </c>
      <c r="C106" s="530">
        <v>4780</v>
      </c>
      <c r="D106" s="743">
        <v>15870</v>
      </c>
      <c r="E106" s="530">
        <v>12463</v>
      </c>
      <c r="F106" s="743">
        <v>763</v>
      </c>
      <c r="G106" s="530">
        <v>0</v>
      </c>
      <c r="H106" s="743">
        <v>4064</v>
      </c>
      <c r="I106" s="530">
        <v>4032</v>
      </c>
      <c r="J106" s="510">
        <v>399</v>
      </c>
      <c r="K106" s="530">
        <v>0</v>
      </c>
      <c r="L106" s="510">
        <v>0</v>
      </c>
      <c r="M106" s="530">
        <v>0</v>
      </c>
      <c r="N106" s="510">
        <v>0</v>
      </c>
    </row>
    <row r="107" spans="1:14" ht="25.35" customHeight="1" thickBot="1">
      <c r="A107" s="1177"/>
      <c r="B107" s="742" t="s">
        <v>606</v>
      </c>
      <c r="C107" s="530">
        <v>3367</v>
      </c>
      <c r="D107" s="743">
        <v>9251</v>
      </c>
      <c r="E107" s="530">
        <v>19501</v>
      </c>
      <c r="F107" s="743">
        <v>443</v>
      </c>
      <c r="G107" s="530">
        <v>31</v>
      </c>
      <c r="H107" s="743">
        <v>5626</v>
      </c>
      <c r="I107" s="530">
        <v>3936</v>
      </c>
      <c r="J107" s="510">
        <v>30</v>
      </c>
      <c r="K107" s="530">
        <v>0</v>
      </c>
      <c r="L107" s="510">
        <v>10</v>
      </c>
      <c r="M107" s="530">
        <v>200</v>
      </c>
      <c r="N107" s="510">
        <v>1</v>
      </c>
    </row>
    <row r="108" spans="1:14" ht="25.35" customHeight="1" thickBot="1">
      <c r="A108" s="1178"/>
      <c r="B108" s="742" t="s">
        <v>596</v>
      </c>
      <c r="C108" s="530">
        <v>2176</v>
      </c>
      <c r="D108" s="743">
        <v>1879</v>
      </c>
      <c r="E108" s="530">
        <v>5294</v>
      </c>
      <c r="F108" s="743">
        <v>211</v>
      </c>
      <c r="G108" s="530">
        <v>27</v>
      </c>
      <c r="H108" s="743">
        <v>1350</v>
      </c>
      <c r="I108" s="530">
        <v>391</v>
      </c>
      <c r="J108" s="510">
        <v>381</v>
      </c>
      <c r="K108" s="530">
        <v>5</v>
      </c>
      <c r="L108" s="510">
        <v>0</v>
      </c>
      <c r="M108" s="530">
        <v>1</v>
      </c>
      <c r="N108" s="510">
        <v>6</v>
      </c>
    </row>
    <row r="109" spans="1:14" ht="23.45" customHeight="1" thickBot="1">
      <c r="A109" s="1176" t="s">
        <v>261</v>
      </c>
      <c r="B109" s="742" t="s">
        <v>614</v>
      </c>
      <c r="C109" s="530">
        <v>5059</v>
      </c>
      <c r="D109" s="743">
        <v>3764</v>
      </c>
      <c r="E109" s="530">
        <v>6852</v>
      </c>
      <c r="F109" s="743">
        <v>242</v>
      </c>
      <c r="G109" s="530">
        <v>42</v>
      </c>
      <c r="H109" s="743">
        <v>1226</v>
      </c>
      <c r="I109" s="530">
        <v>985</v>
      </c>
      <c r="J109" s="510">
        <v>471</v>
      </c>
      <c r="K109" s="530">
        <v>233</v>
      </c>
      <c r="L109" s="510">
        <v>3</v>
      </c>
      <c r="M109" s="530">
        <v>225</v>
      </c>
      <c r="N109" s="510">
        <v>0</v>
      </c>
    </row>
    <row r="110" spans="1:14" ht="23.45" customHeight="1" thickBot="1">
      <c r="A110" s="1177"/>
      <c r="B110" s="742" t="s">
        <v>618</v>
      </c>
      <c r="C110" s="530">
        <v>1522</v>
      </c>
      <c r="D110" s="743">
        <v>1813</v>
      </c>
      <c r="E110" s="530">
        <v>3554</v>
      </c>
      <c r="F110" s="743">
        <v>46</v>
      </c>
      <c r="G110" s="530">
        <v>0</v>
      </c>
      <c r="H110" s="743">
        <v>179</v>
      </c>
      <c r="I110" s="530">
        <v>184</v>
      </c>
      <c r="J110" s="510">
        <v>14</v>
      </c>
      <c r="K110" s="530">
        <v>0</v>
      </c>
      <c r="L110" s="510">
        <v>1</v>
      </c>
      <c r="M110" s="530">
        <v>0</v>
      </c>
      <c r="N110" s="510">
        <v>0</v>
      </c>
    </row>
    <row r="111" spans="1:14" ht="23.45" customHeight="1" thickBot="1">
      <c r="A111" s="1177"/>
      <c r="B111" s="742" t="s">
        <v>617</v>
      </c>
      <c r="C111" s="530">
        <v>1896</v>
      </c>
      <c r="D111" s="743">
        <v>4304</v>
      </c>
      <c r="E111" s="530">
        <v>9230</v>
      </c>
      <c r="F111" s="743">
        <v>177</v>
      </c>
      <c r="G111" s="530">
        <v>0</v>
      </c>
      <c r="H111" s="743">
        <v>889</v>
      </c>
      <c r="I111" s="530">
        <v>884</v>
      </c>
      <c r="J111" s="510">
        <v>265</v>
      </c>
      <c r="K111" s="530">
        <v>63</v>
      </c>
      <c r="L111" s="510">
        <v>29</v>
      </c>
      <c r="M111" s="530">
        <v>0</v>
      </c>
      <c r="N111" s="510">
        <v>0</v>
      </c>
    </row>
    <row r="112" spans="1:14" ht="23.45" customHeight="1" thickBot="1">
      <c r="A112" s="1177"/>
      <c r="B112" s="742" t="s">
        <v>616</v>
      </c>
      <c r="C112" s="530">
        <v>4668</v>
      </c>
      <c r="D112" s="743">
        <v>4906</v>
      </c>
      <c r="E112" s="530">
        <v>5174</v>
      </c>
      <c r="F112" s="743">
        <v>0</v>
      </c>
      <c r="G112" s="530">
        <v>0</v>
      </c>
      <c r="H112" s="743">
        <v>84</v>
      </c>
      <c r="I112" s="530">
        <v>0</v>
      </c>
      <c r="J112" s="510">
        <v>10</v>
      </c>
      <c r="K112" s="530">
        <v>0</v>
      </c>
      <c r="L112" s="510">
        <v>0</v>
      </c>
      <c r="M112" s="530">
        <v>0</v>
      </c>
      <c r="N112" s="510">
        <v>0</v>
      </c>
    </row>
    <row r="113" spans="1:14" ht="20.25" customHeight="1" thickBot="1">
      <c r="A113" s="1177"/>
      <c r="B113" s="742" t="s">
        <v>615</v>
      </c>
      <c r="C113" s="530">
        <v>4827</v>
      </c>
      <c r="D113" s="743">
        <v>3455</v>
      </c>
      <c r="E113" s="530">
        <v>8943</v>
      </c>
      <c r="F113" s="743">
        <v>677</v>
      </c>
      <c r="G113" s="530">
        <v>0</v>
      </c>
      <c r="H113" s="743">
        <v>509</v>
      </c>
      <c r="I113" s="530">
        <v>182</v>
      </c>
      <c r="J113" s="510">
        <v>88</v>
      </c>
      <c r="K113" s="530">
        <v>0</v>
      </c>
      <c r="L113" s="510">
        <v>0</v>
      </c>
      <c r="M113" s="530">
        <v>0</v>
      </c>
      <c r="N113" s="510">
        <v>92</v>
      </c>
    </row>
    <row r="114" spans="1:14" ht="23.45" customHeight="1" thickBot="1">
      <c r="A114" s="746" t="s">
        <v>215</v>
      </c>
      <c r="B114" s="742" t="s">
        <v>619</v>
      </c>
      <c r="C114" s="530">
        <v>3841</v>
      </c>
      <c r="D114" s="743">
        <v>3058</v>
      </c>
      <c r="E114" s="530">
        <v>2640</v>
      </c>
      <c r="F114" s="743">
        <v>62</v>
      </c>
      <c r="G114" s="530">
        <v>4</v>
      </c>
      <c r="H114" s="743">
        <v>145</v>
      </c>
      <c r="I114" s="530">
        <v>116</v>
      </c>
      <c r="J114" s="510">
        <v>23</v>
      </c>
      <c r="K114" s="530">
        <v>0</v>
      </c>
      <c r="L114" s="510">
        <v>109</v>
      </c>
      <c r="M114" s="530">
        <v>0</v>
      </c>
      <c r="N114" s="510">
        <v>0</v>
      </c>
    </row>
    <row r="115" spans="1:14" ht="23.45" customHeight="1" thickBot="1">
      <c r="A115" s="1177" t="s">
        <v>31</v>
      </c>
      <c r="B115" s="742" t="s">
        <v>621</v>
      </c>
      <c r="C115" s="530">
        <v>2854</v>
      </c>
      <c r="D115" s="743">
        <v>3812</v>
      </c>
      <c r="E115" s="530">
        <v>9108</v>
      </c>
      <c r="F115" s="743">
        <v>10</v>
      </c>
      <c r="G115" s="530">
        <v>0</v>
      </c>
      <c r="H115" s="743">
        <v>306</v>
      </c>
      <c r="I115" s="530">
        <v>0</v>
      </c>
      <c r="J115" s="510">
        <v>4</v>
      </c>
      <c r="K115" s="530">
        <v>0</v>
      </c>
      <c r="L115" s="510">
        <v>7</v>
      </c>
      <c r="M115" s="530">
        <v>18</v>
      </c>
      <c r="N115" s="510">
        <v>0</v>
      </c>
    </row>
    <row r="116" spans="1:14" ht="23.45" customHeight="1" thickBot="1">
      <c r="A116" s="1177"/>
      <c r="B116" s="742" t="s">
        <v>622</v>
      </c>
      <c r="C116" s="530">
        <v>2147</v>
      </c>
      <c r="D116" s="743">
        <v>746</v>
      </c>
      <c r="E116" s="530">
        <v>1374</v>
      </c>
      <c r="F116" s="743">
        <v>47</v>
      </c>
      <c r="G116" s="530">
        <v>0</v>
      </c>
      <c r="H116" s="743">
        <v>145</v>
      </c>
      <c r="I116" s="530">
        <v>144</v>
      </c>
      <c r="J116" s="743">
        <v>0</v>
      </c>
      <c r="K116" s="530">
        <v>0</v>
      </c>
      <c r="L116" s="510">
        <v>0</v>
      </c>
      <c r="M116" s="530">
        <v>0</v>
      </c>
      <c r="N116" s="510">
        <v>0</v>
      </c>
    </row>
    <row r="117" spans="1:14" ht="23.45" customHeight="1" thickBot="1">
      <c r="A117" s="1178"/>
      <c r="B117" s="742" t="s">
        <v>620</v>
      </c>
      <c r="C117" s="530">
        <v>2983</v>
      </c>
      <c r="D117" s="743">
        <v>5384</v>
      </c>
      <c r="E117" s="530">
        <v>1181</v>
      </c>
      <c r="F117" s="743">
        <v>535</v>
      </c>
      <c r="G117" s="530">
        <v>3</v>
      </c>
      <c r="H117" s="743">
        <v>1219</v>
      </c>
      <c r="I117" s="530">
        <v>0</v>
      </c>
      <c r="J117" s="743">
        <v>0</v>
      </c>
      <c r="K117" s="530">
        <v>0</v>
      </c>
      <c r="L117" s="510">
        <v>1</v>
      </c>
      <c r="M117" s="530">
        <v>0</v>
      </c>
      <c r="N117" s="510">
        <v>0</v>
      </c>
    </row>
    <row r="118" spans="1:14" ht="23.45" customHeight="1" thickBot="1">
      <c r="A118" s="1176" t="s">
        <v>471</v>
      </c>
      <c r="B118" s="742" t="s">
        <v>624</v>
      </c>
      <c r="C118" s="530">
        <v>5555</v>
      </c>
      <c r="D118" s="743">
        <v>9817</v>
      </c>
      <c r="E118" s="530">
        <v>12200</v>
      </c>
      <c r="F118" s="743">
        <v>666</v>
      </c>
      <c r="G118" s="530">
        <v>7</v>
      </c>
      <c r="H118" s="743">
        <v>2793</v>
      </c>
      <c r="I118" s="530">
        <v>2415</v>
      </c>
      <c r="J118" s="743">
        <v>0</v>
      </c>
      <c r="K118" s="530">
        <v>2</v>
      </c>
      <c r="L118" s="510">
        <v>4</v>
      </c>
      <c r="M118" s="530">
        <v>2</v>
      </c>
      <c r="N118" s="510">
        <v>0</v>
      </c>
    </row>
    <row r="119" spans="1:14" ht="23.45" customHeight="1" thickBot="1">
      <c r="A119" s="1177"/>
      <c r="B119" s="742" t="s">
        <v>625</v>
      </c>
      <c r="C119" s="530">
        <v>1194</v>
      </c>
      <c r="D119" s="743">
        <v>3712</v>
      </c>
      <c r="E119" s="530">
        <v>3976</v>
      </c>
      <c r="F119" s="743">
        <v>1</v>
      </c>
      <c r="G119" s="530">
        <v>0</v>
      </c>
      <c r="H119" s="743">
        <v>412</v>
      </c>
      <c r="I119" s="530">
        <v>398</v>
      </c>
      <c r="J119" s="743">
        <v>0</v>
      </c>
      <c r="K119" s="530">
        <v>0</v>
      </c>
      <c r="L119" s="510">
        <v>0</v>
      </c>
      <c r="M119" s="530">
        <v>0</v>
      </c>
      <c r="N119" s="510">
        <v>0</v>
      </c>
    </row>
    <row r="120" spans="1:14" ht="23.45" customHeight="1" thickBot="1">
      <c r="A120" s="1177"/>
      <c r="B120" s="742" t="s">
        <v>643</v>
      </c>
      <c r="C120" s="530">
        <v>606</v>
      </c>
      <c r="D120" s="743">
        <v>367</v>
      </c>
      <c r="E120" s="530">
        <v>728</v>
      </c>
      <c r="F120" s="743">
        <v>51</v>
      </c>
      <c r="G120" s="530">
        <v>0</v>
      </c>
      <c r="H120" s="743">
        <v>134</v>
      </c>
      <c r="I120" s="530">
        <v>134</v>
      </c>
      <c r="J120" s="743">
        <v>0</v>
      </c>
      <c r="K120" s="530">
        <v>0</v>
      </c>
      <c r="L120" s="510">
        <v>0</v>
      </c>
      <c r="M120" s="530">
        <v>0</v>
      </c>
      <c r="N120" s="510">
        <v>0</v>
      </c>
    </row>
    <row r="121" spans="1:14" ht="23.45" customHeight="1" thickBot="1">
      <c r="A121" s="1177"/>
      <c r="B121" s="742" t="s">
        <v>628</v>
      </c>
      <c r="C121" s="530">
        <v>1529</v>
      </c>
      <c r="D121" s="743">
        <v>4715</v>
      </c>
      <c r="E121" s="530">
        <v>2200</v>
      </c>
      <c r="F121" s="743">
        <v>21</v>
      </c>
      <c r="G121" s="530">
        <v>24</v>
      </c>
      <c r="H121" s="743">
        <v>96</v>
      </c>
      <c r="I121" s="530">
        <v>79</v>
      </c>
      <c r="J121" s="743">
        <v>0</v>
      </c>
      <c r="K121" s="530">
        <v>1</v>
      </c>
      <c r="L121" s="510">
        <v>100</v>
      </c>
      <c r="M121" s="530">
        <v>11</v>
      </c>
      <c r="N121" s="510">
        <v>0</v>
      </c>
    </row>
    <row r="122" spans="1:14" ht="23.45" customHeight="1" thickBot="1">
      <c r="A122" s="1177"/>
      <c r="B122" s="742" t="s">
        <v>635</v>
      </c>
      <c r="C122" s="530">
        <v>17</v>
      </c>
      <c r="D122" s="743">
        <v>20</v>
      </c>
      <c r="E122" s="530">
        <v>51</v>
      </c>
      <c r="F122" s="743">
        <v>4</v>
      </c>
      <c r="G122" s="530">
        <v>0</v>
      </c>
      <c r="H122" s="743">
        <v>10</v>
      </c>
      <c r="I122" s="530">
        <v>10</v>
      </c>
      <c r="J122" s="743">
        <v>0</v>
      </c>
      <c r="K122" s="530">
        <v>0</v>
      </c>
      <c r="L122" s="510">
        <v>0</v>
      </c>
      <c r="M122" s="530">
        <v>0</v>
      </c>
      <c r="N122" s="510">
        <v>0</v>
      </c>
    </row>
    <row r="123" spans="1:14" ht="23.45" customHeight="1" thickBot="1">
      <c r="A123" s="1177"/>
      <c r="B123" s="742" t="s">
        <v>629</v>
      </c>
      <c r="C123" s="530">
        <v>1790</v>
      </c>
      <c r="D123" s="743">
        <v>2431</v>
      </c>
      <c r="E123" s="530">
        <v>166</v>
      </c>
      <c r="F123" s="743">
        <v>14</v>
      </c>
      <c r="G123" s="530">
        <v>0</v>
      </c>
      <c r="H123" s="743">
        <v>1523</v>
      </c>
      <c r="I123" s="530">
        <v>1071</v>
      </c>
      <c r="J123" s="510">
        <v>6</v>
      </c>
      <c r="K123" s="530">
        <v>0</v>
      </c>
      <c r="L123" s="510">
        <v>15</v>
      </c>
      <c r="M123" s="530">
        <v>23</v>
      </c>
      <c r="N123" s="510">
        <v>0</v>
      </c>
    </row>
    <row r="124" spans="1:14" ht="23.45" customHeight="1" thickBot="1">
      <c r="A124" s="1177"/>
      <c r="B124" s="742" t="s">
        <v>637</v>
      </c>
      <c r="C124" s="530">
        <v>181</v>
      </c>
      <c r="D124" s="743">
        <v>303</v>
      </c>
      <c r="E124" s="530">
        <v>363</v>
      </c>
      <c r="F124" s="743">
        <v>3</v>
      </c>
      <c r="G124" s="530">
        <v>0</v>
      </c>
      <c r="H124" s="743">
        <v>100</v>
      </c>
      <c r="I124" s="530">
        <v>102</v>
      </c>
      <c r="J124" s="510">
        <v>5</v>
      </c>
      <c r="K124" s="530">
        <v>7</v>
      </c>
      <c r="L124" s="510">
        <v>1</v>
      </c>
      <c r="M124" s="530">
        <v>0</v>
      </c>
      <c r="N124" s="510">
        <v>0</v>
      </c>
    </row>
    <row r="125" spans="1:14" ht="23.45" customHeight="1" thickBot="1">
      <c r="A125" s="1177"/>
      <c r="B125" s="742" t="s">
        <v>642</v>
      </c>
      <c r="C125" s="530">
        <v>1768</v>
      </c>
      <c r="D125" s="743">
        <v>1534</v>
      </c>
      <c r="E125" s="530">
        <v>3152</v>
      </c>
      <c r="F125" s="743">
        <v>30</v>
      </c>
      <c r="G125" s="530">
        <v>35</v>
      </c>
      <c r="H125" s="743">
        <v>580</v>
      </c>
      <c r="I125" s="530">
        <v>303</v>
      </c>
      <c r="J125" s="510">
        <v>6</v>
      </c>
      <c r="K125" s="530">
        <v>0</v>
      </c>
      <c r="L125" s="510">
        <v>97</v>
      </c>
      <c r="M125" s="530">
        <v>23</v>
      </c>
      <c r="N125" s="510">
        <v>0</v>
      </c>
    </row>
    <row r="126" spans="1:14" ht="23.45" customHeight="1" thickBot="1">
      <c r="A126" s="1177"/>
      <c r="B126" s="742" t="s">
        <v>898</v>
      </c>
      <c r="C126" s="530">
        <v>1059</v>
      </c>
      <c r="D126" s="743">
        <v>722</v>
      </c>
      <c r="E126" s="530">
        <v>4835</v>
      </c>
      <c r="F126" s="743">
        <v>77</v>
      </c>
      <c r="G126" s="530">
        <v>0</v>
      </c>
      <c r="H126" s="743">
        <v>452</v>
      </c>
      <c r="I126" s="530">
        <v>446</v>
      </c>
      <c r="J126" s="743">
        <v>0</v>
      </c>
      <c r="K126" s="530">
        <v>0</v>
      </c>
      <c r="L126" s="510">
        <v>0</v>
      </c>
      <c r="M126" s="530">
        <v>54</v>
      </c>
      <c r="N126" s="510">
        <v>0</v>
      </c>
    </row>
    <row r="127" spans="1:14" ht="23.45" customHeight="1" thickBot="1">
      <c r="A127" s="1177"/>
      <c r="B127" s="742" t="s">
        <v>631</v>
      </c>
      <c r="C127" s="530">
        <v>2166</v>
      </c>
      <c r="D127" s="743">
        <v>3726</v>
      </c>
      <c r="E127" s="530">
        <v>629</v>
      </c>
      <c r="F127" s="743">
        <v>0</v>
      </c>
      <c r="G127" s="530">
        <v>0</v>
      </c>
      <c r="H127" s="743">
        <v>693</v>
      </c>
      <c r="I127" s="530">
        <v>651</v>
      </c>
      <c r="J127" s="743">
        <v>0</v>
      </c>
      <c r="K127" s="530">
        <v>0</v>
      </c>
      <c r="L127" s="510">
        <v>0</v>
      </c>
      <c r="M127" s="530">
        <v>0</v>
      </c>
      <c r="N127" s="510">
        <v>0</v>
      </c>
    </row>
    <row r="128" spans="1:14" ht="23.45" customHeight="1" thickBot="1">
      <c r="A128" s="1177"/>
      <c r="B128" s="742" t="s">
        <v>640</v>
      </c>
      <c r="C128" s="530">
        <v>1147</v>
      </c>
      <c r="D128" s="743">
        <v>1505</v>
      </c>
      <c r="E128" s="530">
        <v>2219</v>
      </c>
      <c r="F128" s="743">
        <v>86</v>
      </c>
      <c r="G128" s="530">
        <v>0</v>
      </c>
      <c r="H128" s="743">
        <v>404</v>
      </c>
      <c r="I128" s="530">
        <v>232</v>
      </c>
      <c r="J128" s="743">
        <v>0</v>
      </c>
      <c r="K128" s="530">
        <v>0</v>
      </c>
      <c r="L128" s="510">
        <v>0</v>
      </c>
      <c r="M128" s="530">
        <v>0</v>
      </c>
      <c r="N128" s="510">
        <v>0</v>
      </c>
    </row>
    <row r="129" spans="1:14" ht="23.45" customHeight="1" thickBot="1">
      <c r="A129" s="1177"/>
      <c r="B129" s="742" t="s">
        <v>633</v>
      </c>
      <c r="C129" s="530">
        <v>4408</v>
      </c>
      <c r="D129" s="743">
        <v>2283</v>
      </c>
      <c r="E129" s="530">
        <v>1765</v>
      </c>
      <c r="F129" s="743">
        <v>353</v>
      </c>
      <c r="G129" s="530">
        <v>29</v>
      </c>
      <c r="H129" s="743">
        <v>368</v>
      </c>
      <c r="I129" s="530">
        <v>3</v>
      </c>
      <c r="J129" s="743">
        <v>0</v>
      </c>
      <c r="K129" s="530">
        <v>0</v>
      </c>
      <c r="L129" s="510">
        <v>0</v>
      </c>
      <c r="M129" s="530">
        <v>0</v>
      </c>
      <c r="N129" s="510">
        <v>0</v>
      </c>
    </row>
    <row r="130" spans="1:14" ht="23.45" customHeight="1" thickBot="1">
      <c r="A130" s="1177"/>
      <c r="B130" s="742" t="s">
        <v>632</v>
      </c>
      <c r="C130" s="530">
        <v>1624</v>
      </c>
      <c r="D130" s="743">
        <v>3624</v>
      </c>
      <c r="E130" s="530">
        <v>3256</v>
      </c>
      <c r="F130" s="743">
        <v>848</v>
      </c>
      <c r="G130" s="530">
        <v>3</v>
      </c>
      <c r="H130" s="743">
        <v>682</v>
      </c>
      <c r="I130" s="530">
        <v>0</v>
      </c>
      <c r="J130" s="510">
        <v>131</v>
      </c>
      <c r="K130" s="530">
        <v>0</v>
      </c>
      <c r="L130" s="510">
        <v>6</v>
      </c>
      <c r="M130" s="530">
        <v>9</v>
      </c>
      <c r="N130" s="510">
        <v>0</v>
      </c>
    </row>
    <row r="131" spans="1:14" ht="23.45" customHeight="1" thickBot="1">
      <c r="A131" s="1177"/>
      <c r="B131" s="742" t="s">
        <v>644</v>
      </c>
      <c r="C131" s="530">
        <v>250</v>
      </c>
      <c r="D131" s="743">
        <v>814</v>
      </c>
      <c r="E131" s="530">
        <v>757</v>
      </c>
      <c r="F131" s="743">
        <v>20</v>
      </c>
      <c r="G131" s="530">
        <v>0</v>
      </c>
      <c r="H131" s="743">
        <v>304</v>
      </c>
      <c r="I131" s="530">
        <v>281</v>
      </c>
      <c r="J131" s="510">
        <v>1</v>
      </c>
      <c r="K131" s="530">
        <v>6</v>
      </c>
      <c r="L131" s="510">
        <v>8</v>
      </c>
      <c r="M131" s="530">
        <v>0</v>
      </c>
      <c r="N131" s="510">
        <v>0</v>
      </c>
    </row>
    <row r="132" spans="1:14" ht="23.45" customHeight="1" thickBot="1">
      <c r="A132" s="1177"/>
      <c r="B132" s="742" t="s">
        <v>636</v>
      </c>
      <c r="C132" s="530">
        <v>1934</v>
      </c>
      <c r="D132" s="743">
        <v>2922</v>
      </c>
      <c r="E132" s="530">
        <v>1248</v>
      </c>
      <c r="F132" s="743">
        <v>302</v>
      </c>
      <c r="G132" s="530">
        <v>8</v>
      </c>
      <c r="H132" s="743">
        <v>654</v>
      </c>
      <c r="I132" s="530">
        <v>632</v>
      </c>
      <c r="J132" s="743">
        <v>0</v>
      </c>
      <c r="K132" s="530">
        <v>0</v>
      </c>
      <c r="L132" s="510">
        <v>0</v>
      </c>
      <c r="M132" s="530">
        <v>0</v>
      </c>
      <c r="N132" s="510">
        <v>0</v>
      </c>
    </row>
    <row r="133" spans="1:14" ht="23.45" customHeight="1" thickBot="1">
      <c r="A133" s="1177"/>
      <c r="B133" s="742" t="s">
        <v>639</v>
      </c>
      <c r="C133" s="530">
        <v>4503</v>
      </c>
      <c r="D133" s="743">
        <v>2815</v>
      </c>
      <c r="E133" s="530">
        <v>6439</v>
      </c>
      <c r="F133" s="743">
        <v>468</v>
      </c>
      <c r="G133" s="530">
        <v>8</v>
      </c>
      <c r="H133" s="743">
        <v>1437</v>
      </c>
      <c r="I133" s="530">
        <v>26</v>
      </c>
      <c r="J133" s="743">
        <v>0</v>
      </c>
      <c r="K133" s="530">
        <v>0</v>
      </c>
      <c r="L133" s="510">
        <v>9</v>
      </c>
      <c r="M133" s="530">
        <v>3</v>
      </c>
      <c r="N133" s="510">
        <v>0</v>
      </c>
    </row>
    <row r="134" spans="1:14" ht="23.45" customHeight="1" thickBot="1">
      <c r="A134" s="1177"/>
      <c r="B134" s="742" t="s">
        <v>627</v>
      </c>
      <c r="C134" s="530">
        <v>4582</v>
      </c>
      <c r="D134" s="743">
        <v>2603</v>
      </c>
      <c r="E134" s="530">
        <v>5484</v>
      </c>
      <c r="F134" s="743">
        <v>862</v>
      </c>
      <c r="G134" s="530">
        <v>20</v>
      </c>
      <c r="H134" s="743">
        <v>1135</v>
      </c>
      <c r="I134" s="530">
        <v>1137</v>
      </c>
      <c r="J134" s="510">
        <v>108</v>
      </c>
      <c r="K134" s="530">
        <v>0</v>
      </c>
      <c r="L134" s="510">
        <v>5</v>
      </c>
      <c r="M134" s="530">
        <v>0</v>
      </c>
      <c r="N134" s="510">
        <v>0</v>
      </c>
    </row>
    <row r="135" spans="1:14" ht="23.45" customHeight="1" thickBot="1">
      <c r="A135" s="1177"/>
      <c r="B135" s="742" t="s">
        <v>638</v>
      </c>
      <c r="C135" s="530">
        <v>3290</v>
      </c>
      <c r="D135" s="743">
        <v>8413</v>
      </c>
      <c r="E135" s="530">
        <v>8893</v>
      </c>
      <c r="F135" s="743">
        <v>638</v>
      </c>
      <c r="G135" s="530">
        <v>0</v>
      </c>
      <c r="H135" s="743">
        <v>2381</v>
      </c>
      <c r="I135" s="530">
        <v>2372</v>
      </c>
      <c r="J135" s="510">
        <v>2</v>
      </c>
      <c r="K135" s="530">
        <v>1</v>
      </c>
      <c r="L135" s="510">
        <v>6</v>
      </c>
      <c r="M135" s="530">
        <v>6</v>
      </c>
      <c r="N135" s="510">
        <v>0</v>
      </c>
    </row>
    <row r="136" spans="1:14" ht="23.45" customHeight="1" thickBot="1">
      <c r="A136" s="1178"/>
      <c r="B136" s="742" t="s">
        <v>630</v>
      </c>
      <c r="C136" s="530">
        <v>3598</v>
      </c>
      <c r="D136" s="743">
        <v>18983</v>
      </c>
      <c r="E136" s="530">
        <v>12919</v>
      </c>
      <c r="F136" s="743">
        <v>259</v>
      </c>
      <c r="G136" s="530">
        <v>2</v>
      </c>
      <c r="H136" s="743">
        <v>3668</v>
      </c>
      <c r="I136" s="530">
        <v>3667</v>
      </c>
      <c r="J136" s="510">
        <v>192</v>
      </c>
      <c r="K136" s="530">
        <v>103</v>
      </c>
      <c r="L136" s="510">
        <v>35</v>
      </c>
      <c r="M136" s="530">
        <v>22</v>
      </c>
      <c r="N136" s="510">
        <v>0</v>
      </c>
    </row>
    <row r="137" spans="1:14" ht="23.45" customHeight="1" thickBot="1">
      <c r="A137" s="1176" t="s">
        <v>29</v>
      </c>
      <c r="B137" s="742" t="s">
        <v>645</v>
      </c>
      <c r="C137" s="530">
        <v>5247</v>
      </c>
      <c r="D137" s="743">
        <v>7216</v>
      </c>
      <c r="E137" s="530">
        <v>10172</v>
      </c>
      <c r="F137" s="743">
        <v>157</v>
      </c>
      <c r="G137" s="530">
        <v>0</v>
      </c>
      <c r="H137" s="743">
        <v>3540</v>
      </c>
      <c r="I137" s="530">
        <v>3510</v>
      </c>
      <c r="J137" s="510">
        <v>759</v>
      </c>
      <c r="K137" s="530">
        <v>0</v>
      </c>
      <c r="L137" s="510">
        <v>0</v>
      </c>
      <c r="M137" s="530">
        <v>0</v>
      </c>
      <c r="N137" s="510">
        <v>0</v>
      </c>
    </row>
    <row r="138" spans="1:14" ht="23.45" customHeight="1" thickBot="1">
      <c r="A138" s="1177"/>
      <c r="B138" s="742" t="s">
        <v>647</v>
      </c>
      <c r="C138" s="530">
        <v>8873</v>
      </c>
      <c r="D138" s="743">
        <v>8010</v>
      </c>
      <c r="E138" s="530">
        <v>12526</v>
      </c>
      <c r="F138" s="743">
        <v>56</v>
      </c>
      <c r="G138" s="530">
        <v>0</v>
      </c>
      <c r="H138" s="743">
        <v>1556</v>
      </c>
      <c r="I138" s="530">
        <v>1482</v>
      </c>
      <c r="J138" s="510">
        <v>9</v>
      </c>
      <c r="K138" s="530">
        <v>2</v>
      </c>
      <c r="L138" s="510">
        <v>34</v>
      </c>
      <c r="M138" s="530">
        <v>3</v>
      </c>
      <c r="N138" s="510">
        <v>0</v>
      </c>
    </row>
    <row r="139" spans="1:14" ht="23.45" customHeight="1" thickBot="1">
      <c r="A139" s="1177"/>
      <c r="B139" s="742" t="s">
        <v>646</v>
      </c>
      <c r="C139" s="530">
        <v>5659</v>
      </c>
      <c r="D139" s="743">
        <v>4199</v>
      </c>
      <c r="E139" s="530">
        <v>4998</v>
      </c>
      <c r="F139" s="743">
        <v>243</v>
      </c>
      <c r="G139" s="530">
        <v>279</v>
      </c>
      <c r="H139" s="743">
        <v>1344</v>
      </c>
      <c r="I139" s="530">
        <v>1338</v>
      </c>
      <c r="J139" s="510">
        <v>288</v>
      </c>
      <c r="K139" s="530">
        <v>0</v>
      </c>
      <c r="L139" s="510">
        <v>0</v>
      </c>
      <c r="M139" s="530">
        <v>468</v>
      </c>
      <c r="N139" s="510">
        <v>0</v>
      </c>
    </row>
    <row r="140" spans="1:14" ht="23.45" customHeight="1" thickBot="1">
      <c r="A140" s="1178"/>
      <c r="B140" s="742" t="s">
        <v>648</v>
      </c>
      <c r="C140" s="530">
        <v>1832</v>
      </c>
      <c r="D140" s="743">
        <v>3927</v>
      </c>
      <c r="E140" s="530">
        <v>2816</v>
      </c>
      <c r="F140" s="743">
        <v>192</v>
      </c>
      <c r="G140" s="530">
        <v>0</v>
      </c>
      <c r="H140" s="743">
        <v>2060</v>
      </c>
      <c r="I140" s="530">
        <v>2060</v>
      </c>
      <c r="J140" s="510">
        <v>299</v>
      </c>
      <c r="K140" s="530">
        <v>0</v>
      </c>
      <c r="L140" s="510">
        <v>0</v>
      </c>
      <c r="M140" s="530">
        <v>218</v>
      </c>
      <c r="N140" s="510">
        <v>0</v>
      </c>
    </row>
    <row r="141" spans="1:14" ht="23.45" customHeight="1" thickBot="1">
      <c r="A141" s="1176" t="s">
        <v>17</v>
      </c>
      <c r="B141" s="742" t="s">
        <v>654</v>
      </c>
      <c r="C141" s="530">
        <v>1158</v>
      </c>
      <c r="D141" s="743">
        <v>7032</v>
      </c>
      <c r="E141" s="530">
        <v>2385</v>
      </c>
      <c r="F141" s="743">
        <v>0</v>
      </c>
      <c r="G141" s="530">
        <v>0</v>
      </c>
      <c r="H141" s="743">
        <v>2717</v>
      </c>
      <c r="I141" s="530">
        <v>2612</v>
      </c>
      <c r="J141" s="510">
        <v>658</v>
      </c>
      <c r="K141" s="530">
        <v>0</v>
      </c>
      <c r="L141" s="510">
        <v>19</v>
      </c>
      <c r="M141" s="530">
        <v>190</v>
      </c>
      <c r="N141" s="510">
        <v>0</v>
      </c>
    </row>
    <row r="142" spans="1:14" ht="23.45" customHeight="1" thickBot="1">
      <c r="A142" s="1177"/>
      <c r="B142" s="742" t="s">
        <v>651</v>
      </c>
      <c r="C142" s="530">
        <v>1076</v>
      </c>
      <c r="D142" s="743">
        <v>1957</v>
      </c>
      <c r="E142" s="530">
        <v>1438</v>
      </c>
      <c r="F142" s="743">
        <v>0</v>
      </c>
      <c r="G142" s="530">
        <v>0</v>
      </c>
      <c r="H142" s="743">
        <v>1217</v>
      </c>
      <c r="I142" s="530">
        <v>1115</v>
      </c>
      <c r="J142" s="510">
        <v>1</v>
      </c>
      <c r="K142" s="530">
        <v>0</v>
      </c>
      <c r="L142" s="510">
        <v>0</v>
      </c>
      <c r="M142" s="530">
        <v>0</v>
      </c>
      <c r="N142" s="510">
        <v>19</v>
      </c>
    </row>
    <row r="143" spans="1:14" ht="23.45" customHeight="1" thickBot="1">
      <c r="A143" s="1177"/>
      <c r="B143" s="742" t="s">
        <v>650</v>
      </c>
      <c r="C143" s="530">
        <v>1172</v>
      </c>
      <c r="D143" s="743">
        <v>798</v>
      </c>
      <c r="E143" s="530">
        <v>433</v>
      </c>
      <c r="F143" s="743">
        <v>0</v>
      </c>
      <c r="G143" s="530">
        <v>0</v>
      </c>
      <c r="H143" s="743">
        <v>417</v>
      </c>
      <c r="I143" s="530">
        <v>292</v>
      </c>
      <c r="J143" s="510">
        <v>259</v>
      </c>
      <c r="K143" s="530">
        <v>8</v>
      </c>
      <c r="L143" s="510">
        <v>0</v>
      </c>
      <c r="M143" s="530">
        <v>4</v>
      </c>
      <c r="N143" s="510">
        <v>0</v>
      </c>
    </row>
    <row r="144" spans="1:14" ht="23.45" customHeight="1" thickBot="1">
      <c r="A144" s="1177"/>
      <c r="B144" s="742" t="s">
        <v>679</v>
      </c>
      <c r="C144" s="530">
        <v>2431</v>
      </c>
      <c r="D144" s="743">
        <v>2615</v>
      </c>
      <c r="E144" s="530">
        <v>3806</v>
      </c>
      <c r="F144" s="743">
        <v>1049</v>
      </c>
      <c r="G144" s="530">
        <v>38</v>
      </c>
      <c r="H144" s="743">
        <v>2209</v>
      </c>
      <c r="I144" s="530">
        <v>2133</v>
      </c>
      <c r="J144" s="510">
        <v>1644</v>
      </c>
      <c r="K144" s="530">
        <v>0</v>
      </c>
      <c r="L144" s="510">
        <v>0</v>
      </c>
      <c r="M144" s="530">
        <v>395</v>
      </c>
      <c r="N144" s="510">
        <v>0</v>
      </c>
    </row>
    <row r="145" spans="1:14" ht="23.45" customHeight="1" thickBot="1">
      <c r="A145" s="1177"/>
      <c r="B145" s="742" t="s">
        <v>663</v>
      </c>
      <c r="C145" s="530">
        <v>164</v>
      </c>
      <c r="D145" s="743">
        <v>98</v>
      </c>
      <c r="E145" s="530">
        <v>1350</v>
      </c>
      <c r="F145" s="743">
        <v>0</v>
      </c>
      <c r="G145" s="530">
        <v>0</v>
      </c>
      <c r="H145" s="743">
        <v>106</v>
      </c>
      <c r="I145" s="530">
        <v>113</v>
      </c>
      <c r="J145" s="743">
        <v>0</v>
      </c>
      <c r="K145" s="530">
        <v>0</v>
      </c>
      <c r="L145" s="510">
        <v>0</v>
      </c>
      <c r="M145" s="530">
        <v>0</v>
      </c>
      <c r="N145" s="510">
        <v>0</v>
      </c>
    </row>
    <row r="146" spans="1:14" ht="23.45" customHeight="1" thickBot="1">
      <c r="A146" s="1177"/>
      <c r="B146" s="742" t="s">
        <v>678</v>
      </c>
      <c r="C146" s="530">
        <v>1508</v>
      </c>
      <c r="D146" s="743">
        <v>4141</v>
      </c>
      <c r="E146" s="530">
        <v>2691</v>
      </c>
      <c r="F146" s="743">
        <v>352</v>
      </c>
      <c r="G146" s="530">
        <v>0</v>
      </c>
      <c r="H146" s="743">
        <v>1249</v>
      </c>
      <c r="I146" s="530">
        <v>1241</v>
      </c>
      <c r="J146" s="510">
        <v>363</v>
      </c>
      <c r="K146" s="530">
        <v>3</v>
      </c>
      <c r="L146" s="510">
        <v>33</v>
      </c>
      <c r="M146" s="530">
        <v>3</v>
      </c>
      <c r="N146" s="510">
        <v>0</v>
      </c>
    </row>
    <row r="147" spans="1:14" ht="23.45" customHeight="1" thickBot="1">
      <c r="A147" s="1177"/>
      <c r="B147" s="742" t="s">
        <v>664</v>
      </c>
      <c r="C147" s="530">
        <v>350</v>
      </c>
      <c r="D147" s="743">
        <v>317</v>
      </c>
      <c r="E147" s="530">
        <v>808</v>
      </c>
      <c r="F147" s="743">
        <v>57</v>
      </c>
      <c r="G147" s="530">
        <v>0</v>
      </c>
      <c r="H147" s="743">
        <v>202</v>
      </c>
      <c r="I147" s="530">
        <v>0</v>
      </c>
      <c r="J147" s="510">
        <v>49</v>
      </c>
      <c r="K147" s="530">
        <v>0</v>
      </c>
      <c r="L147" s="510">
        <v>126</v>
      </c>
      <c r="M147" s="530">
        <v>0</v>
      </c>
      <c r="N147" s="510">
        <v>0</v>
      </c>
    </row>
    <row r="148" spans="1:14" ht="23.45" customHeight="1" thickBot="1">
      <c r="A148" s="1177"/>
      <c r="B148" s="742" t="s">
        <v>672</v>
      </c>
      <c r="C148" s="530">
        <v>842</v>
      </c>
      <c r="D148" s="743">
        <v>2185</v>
      </c>
      <c r="E148" s="530">
        <v>4928</v>
      </c>
      <c r="F148" s="743">
        <v>0</v>
      </c>
      <c r="G148" s="530">
        <v>0</v>
      </c>
      <c r="H148" s="743">
        <v>1248</v>
      </c>
      <c r="I148" s="530">
        <v>0</v>
      </c>
      <c r="J148" s="743">
        <v>0</v>
      </c>
      <c r="K148" s="530">
        <v>0</v>
      </c>
      <c r="L148" s="510">
        <v>0</v>
      </c>
      <c r="M148" s="530">
        <v>0</v>
      </c>
      <c r="N148" s="510">
        <v>0</v>
      </c>
    </row>
    <row r="149" spans="1:14" ht="23.45" customHeight="1" thickBot="1">
      <c r="A149" s="1177"/>
      <c r="B149" s="742" t="s">
        <v>673</v>
      </c>
      <c r="C149" s="530">
        <v>174</v>
      </c>
      <c r="D149" s="743">
        <v>3121</v>
      </c>
      <c r="E149" s="530">
        <v>1206</v>
      </c>
      <c r="F149" s="743">
        <v>0</v>
      </c>
      <c r="G149" s="530">
        <v>0</v>
      </c>
      <c r="H149" s="743">
        <v>998</v>
      </c>
      <c r="I149" s="530">
        <v>998</v>
      </c>
      <c r="J149" s="510">
        <v>116</v>
      </c>
      <c r="K149" s="530">
        <v>0</v>
      </c>
      <c r="L149" s="510">
        <v>75</v>
      </c>
      <c r="M149" s="530">
        <v>0</v>
      </c>
      <c r="N149" s="510">
        <v>0</v>
      </c>
    </row>
    <row r="150" spans="1:14" ht="23.45" customHeight="1" thickBot="1">
      <c r="A150" s="1177"/>
      <c r="B150" s="742" t="s">
        <v>671</v>
      </c>
      <c r="C150" s="530">
        <v>1630</v>
      </c>
      <c r="D150" s="743">
        <v>8089</v>
      </c>
      <c r="E150" s="530">
        <v>4725</v>
      </c>
      <c r="F150" s="743">
        <v>11</v>
      </c>
      <c r="G150" s="530">
        <v>0</v>
      </c>
      <c r="H150" s="743">
        <v>3017</v>
      </c>
      <c r="I150" s="530">
        <v>2948</v>
      </c>
      <c r="J150" s="510">
        <v>6</v>
      </c>
      <c r="K150" s="530">
        <v>13</v>
      </c>
      <c r="L150" s="510">
        <v>0</v>
      </c>
      <c r="M150" s="530">
        <v>32</v>
      </c>
      <c r="N150" s="510">
        <v>0</v>
      </c>
    </row>
    <row r="151" spans="1:14" ht="23.45" customHeight="1" thickBot="1">
      <c r="A151" s="1177"/>
      <c r="B151" s="742" t="s">
        <v>665</v>
      </c>
      <c r="C151" s="530">
        <v>598</v>
      </c>
      <c r="D151" s="743">
        <v>465</v>
      </c>
      <c r="E151" s="530">
        <v>600</v>
      </c>
      <c r="F151" s="743">
        <v>0</v>
      </c>
      <c r="G151" s="530">
        <v>0</v>
      </c>
      <c r="H151" s="743">
        <v>299</v>
      </c>
      <c r="I151" s="530">
        <v>0</v>
      </c>
      <c r="J151" s="510">
        <v>65</v>
      </c>
      <c r="K151" s="530">
        <v>0</v>
      </c>
      <c r="L151" s="510">
        <v>13</v>
      </c>
      <c r="M151" s="530">
        <v>0</v>
      </c>
      <c r="N151" s="510">
        <v>0</v>
      </c>
    </row>
    <row r="152" spans="1:14" ht="23.45" customHeight="1" thickBot="1">
      <c r="A152" s="1177"/>
      <c r="B152" s="742" t="s">
        <v>666</v>
      </c>
      <c r="C152" s="530">
        <v>1257</v>
      </c>
      <c r="D152" s="743">
        <v>1288</v>
      </c>
      <c r="E152" s="530">
        <v>931</v>
      </c>
      <c r="F152" s="743">
        <v>13</v>
      </c>
      <c r="G152" s="530">
        <v>0</v>
      </c>
      <c r="H152" s="743">
        <v>840</v>
      </c>
      <c r="I152" s="530">
        <v>0</v>
      </c>
      <c r="J152" s="510">
        <v>162</v>
      </c>
      <c r="K152" s="530">
        <v>0</v>
      </c>
      <c r="L152" s="510">
        <v>0</v>
      </c>
      <c r="M152" s="530">
        <v>0</v>
      </c>
      <c r="N152" s="510">
        <v>0</v>
      </c>
    </row>
    <row r="153" spans="1:14" ht="23.45" customHeight="1" thickBot="1">
      <c r="A153" s="1177"/>
      <c r="B153" s="742" t="s">
        <v>674</v>
      </c>
      <c r="C153" s="530">
        <v>640</v>
      </c>
      <c r="D153" s="743">
        <v>683</v>
      </c>
      <c r="E153" s="530">
        <v>762</v>
      </c>
      <c r="F153" s="743">
        <v>1</v>
      </c>
      <c r="G153" s="530">
        <v>0</v>
      </c>
      <c r="H153" s="743">
        <v>336</v>
      </c>
      <c r="I153" s="530">
        <v>198</v>
      </c>
      <c r="J153" s="743">
        <v>0</v>
      </c>
      <c r="K153" s="530">
        <v>0</v>
      </c>
      <c r="L153" s="510">
        <v>0</v>
      </c>
      <c r="M153" s="530">
        <v>0</v>
      </c>
      <c r="N153" s="510">
        <v>0</v>
      </c>
    </row>
    <row r="154" spans="1:14" ht="23.45" customHeight="1" thickBot="1">
      <c r="A154" s="1177"/>
      <c r="B154" s="742" t="s">
        <v>677</v>
      </c>
      <c r="C154" s="530">
        <v>1742</v>
      </c>
      <c r="D154" s="743">
        <v>547</v>
      </c>
      <c r="E154" s="530">
        <v>977</v>
      </c>
      <c r="F154" s="743">
        <v>0</v>
      </c>
      <c r="G154" s="530">
        <v>0</v>
      </c>
      <c r="H154" s="743">
        <v>655</v>
      </c>
      <c r="I154" s="530">
        <v>498</v>
      </c>
      <c r="J154" s="510">
        <v>400</v>
      </c>
      <c r="K154" s="530">
        <v>0</v>
      </c>
      <c r="L154" s="510">
        <v>0</v>
      </c>
      <c r="M154" s="530">
        <v>0</v>
      </c>
      <c r="N154" s="510">
        <v>0</v>
      </c>
    </row>
    <row r="155" spans="1:14" ht="23.45" customHeight="1" thickBot="1">
      <c r="A155" s="1177"/>
      <c r="B155" s="742" t="s">
        <v>669</v>
      </c>
      <c r="C155" s="530">
        <v>1033</v>
      </c>
      <c r="D155" s="743">
        <v>4124</v>
      </c>
      <c r="E155" s="530">
        <v>3564</v>
      </c>
      <c r="F155" s="743">
        <v>3</v>
      </c>
      <c r="G155" s="530">
        <v>0</v>
      </c>
      <c r="H155" s="743">
        <v>488</v>
      </c>
      <c r="I155" s="530">
        <v>450</v>
      </c>
      <c r="J155" s="510">
        <v>126</v>
      </c>
      <c r="K155" s="530">
        <v>0</v>
      </c>
      <c r="L155" s="510">
        <v>0</v>
      </c>
      <c r="M155" s="530">
        <v>2</v>
      </c>
      <c r="N155" s="510">
        <v>0</v>
      </c>
    </row>
    <row r="156" spans="1:14" ht="23.45" customHeight="1" thickBot="1">
      <c r="A156" s="1177"/>
      <c r="B156" s="742" t="s">
        <v>667</v>
      </c>
      <c r="C156" s="530">
        <v>720</v>
      </c>
      <c r="D156" s="743">
        <v>1054</v>
      </c>
      <c r="E156" s="530">
        <v>1128</v>
      </c>
      <c r="F156" s="743">
        <v>11</v>
      </c>
      <c r="G156" s="530">
        <v>0</v>
      </c>
      <c r="H156" s="743">
        <v>591</v>
      </c>
      <c r="I156" s="530">
        <v>353</v>
      </c>
      <c r="J156" s="510">
        <v>66</v>
      </c>
      <c r="K156" s="530">
        <v>0</v>
      </c>
      <c r="L156" s="510">
        <v>4</v>
      </c>
      <c r="M156" s="530">
        <v>4</v>
      </c>
      <c r="N156" s="510">
        <v>0</v>
      </c>
    </row>
    <row r="157" spans="1:14" ht="23.45" customHeight="1" thickBot="1">
      <c r="A157" s="1177"/>
      <c r="B157" s="742" t="s">
        <v>668</v>
      </c>
      <c r="C157" s="530">
        <v>1344</v>
      </c>
      <c r="D157" s="743">
        <v>3428</v>
      </c>
      <c r="E157" s="530">
        <v>1748</v>
      </c>
      <c r="F157" s="743">
        <v>36</v>
      </c>
      <c r="G157" s="530">
        <v>0</v>
      </c>
      <c r="H157" s="743">
        <v>1494</v>
      </c>
      <c r="I157" s="530">
        <v>1491</v>
      </c>
      <c r="J157" s="510">
        <v>142</v>
      </c>
      <c r="K157" s="530">
        <v>0</v>
      </c>
      <c r="L157" s="510">
        <v>0</v>
      </c>
      <c r="M157" s="530">
        <v>0</v>
      </c>
      <c r="N157" s="510">
        <v>0</v>
      </c>
    </row>
    <row r="158" spans="1:14" ht="23.45" customHeight="1" thickBot="1">
      <c r="A158" s="1177"/>
      <c r="B158" s="742" t="s">
        <v>670</v>
      </c>
      <c r="C158" s="530">
        <v>456</v>
      </c>
      <c r="D158" s="743">
        <v>1364</v>
      </c>
      <c r="E158" s="530">
        <v>1655</v>
      </c>
      <c r="F158" s="743">
        <v>119</v>
      </c>
      <c r="G158" s="530">
        <v>0</v>
      </c>
      <c r="H158" s="743">
        <v>952</v>
      </c>
      <c r="I158" s="530">
        <v>919</v>
      </c>
      <c r="J158" s="510">
        <v>7</v>
      </c>
      <c r="K158" s="530">
        <v>0</v>
      </c>
      <c r="L158" s="510">
        <v>0</v>
      </c>
      <c r="M158" s="530">
        <v>27</v>
      </c>
      <c r="N158" s="510">
        <v>0</v>
      </c>
    </row>
    <row r="159" spans="1:14" ht="23.45" customHeight="1" thickBot="1">
      <c r="A159" s="1177"/>
      <c r="B159" s="742" t="s">
        <v>657</v>
      </c>
      <c r="C159" s="530">
        <v>827</v>
      </c>
      <c r="D159" s="743">
        <v>1688</v>
      </c>
      <c r="E159" s="530">
        <v>3106</v>
      </c>
      <c r="F159" s="743">
        <v>0</v>
      </c>
      <c r="G159" s="530">
        <v>0</v>
      </c>
      <c r="H159" s="743">
        <v>865</v>
      </c>
      <c r="I159" s="530">
        <v>784</v>
      </c>
      <c r="J159" s="743">
        <v>0</v>
      </c>
      <c r="K159" s="530">
        <v>0</v>
      </c>
      <c r="L159" s="510">
        <v>0</v>
      </c>
      <c r="M159" s="530">
        <v>0</v>
      </c>
      <c r="N159" s="510">
        <v>19</v>
      </c>
    </row>
    <row r="160" spans="1:14" ht="23.45" customHeight="1" thickBot="1">
      <c r="A160" s="1177"/>
      <c r="B160" s="742" t="s">
        <v>656</v>
      </c>
      <c r="C160" s="530">
        <v>2447</v>
      </c>
      <c r="D160" s="743">
        <v>702</v>
      </c>
      <c r="E160" s="530">
        <v>2579</v>
      </c>
      <c r="F160" s="743">
        <v>7</v>
      </c>
      <c r="G160" s="530">
        <v>0</v>
      </c>
      <c r="H160" s="743">
        <v>686</v>
      </c>
      <c r="I160" s="530">
        <v>687</v>
      </c>
      <c r="J160" s="510">
        <v>18</v>
      </c>
      <c r="K160" s="530">
        <v>0</v>
      </c>
      <c r="L160" s="510">
        <v>0</v>
      </c>
      <c r="M160" s="530">
        <v>4</v>
      </c>
      <c r="N160" s="510">
        <v>0</v>
      </c>
    </row>
    <row r="161" spans="1:14" ht="23.45" customHeight="1" thickBot="1">
      <c r="A161" s="1177"/>
      <c r="B161" s="742" t="s">
        <v>660</v>
      </c>
      <c r="C161" s="530">
        <v>1409</v>
      </c>
      <c r="D161" s="743">
        <v>7677</v>
      </c>
      <c r="E161" s="530">
        <v>3489</v>
      </c>
      <c r="F161" s="743">
        <v>0</v>
      </c>
      <c r="G161" s="530">
        <v>0</v>
      </c>
      <c r="H161" s="743">
        <v>3702</v>
      </c>
      <c r="I161" s="530">
        <v>3385</v>
      </c>
      <c r="J161" s="510">
        <v>44</v>
      </c>
      <c r="K161" s="530">
        <v>0</v>
      </c>
      <c r="L161" s="510">
        <v>18</v>
      </c>
      <c r="M161" s="530">
        <v>0</v>
      </c>
      <c r="N161" s="510">
        <v>0</v>
      </c>
    </row>
    <row r="162" spans="1:14" ht="23.45" customHeight="1" thickBot="1">
      <c r="A162" s="1177"/>
      <c r="B162" s="742" t="s">
        <v>658</v>
      </c>
      <c r="C162" s="530">
        <v>1707</v>
      </c>
      <c r="D162" s="743">
        <v>793</v>
      </c>
      <c r="E162" s="530">
        <v>3374</v>
      </c>
      <c r="F162" s="743">
        <v>1</v>
      </c>
      <c r="G162" s="530">
        <v>0</v>
      </c>
      <c r="H162" s="743">
        <v>490</v>
      </c>
      <c r="I162" s="530">
        <v>166</v>
      </c>
      <c r="J162" s="743">
        <v>0</v>
      </c>
      <c r="K162" s="530">
        <v>130</v>
      </c>
      <c r="L162" s="510">
        <v>0</v>
      </c>
      <c r="M162" s="530">
        <v>1</v>
      </c>
      <c r="N162" s="510">
        <v>2</v>
      </c>
    </row>
    <row r="163" spans="1:14" ht="23.45" customHeight="1" thickBot="1">
      <c r="A163" s="1178"/>
      <c r="B163" s="742" t="s">
        <v>661</v>
      </c>
      <c r="C163" s="530">
        <v>15</v>
      </c>
      <c r="D163" s="743">
        <v>603</v>
      </c>
      <c r="E163" s="530">
        <v>295</v>
      </c>
      <c r="F163" s="743">
        <v>2</v>
      </c>
      <c r="G163" s="530">
        <v>1</v>
      </c>
      <c r="H163" s="743">
        <v>116</v>
      </c>
      <c r="I163" s="530">
        <v>93</v>
      </c>
      <c r="J163" s="510">
        <v>271</v>
      </c>
      <c r="K163" s="530">
        <v>0</v>
      </c>
      <c r="L163" s="510">
        <v>0</v>
      </c>
      <c r="M163" s="530">
        <v>1</v>
      </c>
      <c r="N163" s="510">
        <v>0</v>
      </c>
    </row>
    <row r="164" spans="1:14" ht="24.95" customHeight="1" thickBot="1">
      <c r="A164" s="1176" t="s">
        <v>18</v>
      </c>
      <c r="B164" s="742" t="s">
        <v>680</v>
      </c>
      <c r="C164" s="530">
        <v>5142</v>
      </c>
      <c r="D164" s="743">
        <v>6134</v>
      </c>
      <c r="E164" s="530">
        <v>5630</v>
      </c>
      <c r="F164" s="743">
        <v>426</v>
      </c>
      <c r="G164" s="530">
        <v>294</v>
      </c>
      <c r="H164" s="743">
        <v>1855</v>
      </c>
      <c r="I164" s="530">
        <v>565</v>
      </c>
      <c r="J164" s="743">
        <v>0</v>
      </c>
      <c r="K164" s="530">
        <v>15</v>
      </c>
      <c r="L164" s="510">
        <v>0</v>
      </c>
      <c r="M164" s="530">
        <v>0</v>
      </c>
      <c r="N164" s="510">
        <v>0</v>
      </c>
    </row>
    <row r="165" spans="1:14" ht="24.95" customHeight="1" thickBot="1">
      <c r="A165" s="1177"/>
      <c r="B165" s="742" t="s">
        <v>681</v>
      </c>
      <c r="C165" s="530">
        <v>678</v>
      </c>
      <c r="D165" s="743">
        <v>12</v>
      </c>
      <c r="E165" s="530">
        <v>860</v>
      </c>
      <c r="F165" s="743">
        <v>416</v>
      </c>
      <c r="G165" s="530">
        <v>5</v>
      </c>
      <c r="H165" s="743">
        <v>20</v>
      </c>
      <c r="I165" s="530">
        <v>4</v>
      </c>
      <c r="J165" s="510">
        <v>33</v>
      </c>
      <c r="K165" s="530">
        <v>0</v>
      </c>
      <c r="L165" s="510">
        <v>0</v>
      </c>
      <c r="M165" s="530">
        <v>0</v>
      </c>
      <c r="N165" s="510">
        <v>0</v>
      </c>
    </row>
    <row r="166" spans="1:14" ht="24.95" customHeight="1" thickBot="1">
      <c r="A166" s="1177"/>
      <c r="B166" s="742" t="s">
        <v>683</v>
      </c>
      <c r="C166" s="530">
        <v>4477</v>
      </c>
      <c r="D166" s="743">
        <v>1209</v>
      </c>
      <c r="E166" s="530">
        <v>4488</v>
      </c>
      <c r="F166" s="743">
        <v>1357</v>
      </c>
      <c r="G166" s="530">
        <v>3</v>
      </c>
      <c r="H166" s="743">
        <v>638</v>
      </c>
      <c r="I166" s="530">
        <v>0</v>
      </c>
      <c r="J166" s="743">
        <v>0</v>
      </c>
      <c r="K166" s="530">
        <v>0</v>
      </c>
      <c r="L166" s="510">
        <v>0</v>
      </c>
      <c r="M166" s="530">
        <v>0</v>
      </c>
      <c r="N166" s="510">
        <v>0</v>
      </c>
    </row>
    <row r="167" spans="1:14" ht="24.95" customHeight="1" thickBot="1">
      <c r="A167" s="1177"/>
      <c r="B167" s="742" t="s">
        <v>686</v>
      </c>
      <c r="C167" s="530">
        <v>2308</v>
      </c>
      <c r="D167" s="743">
        <v>2017</v>
      </c>
      <c r="E167" s="530">
        <v>944</v>
      </c>
      <c r="F167" s="743">
        <v>594</v>
      </c>
      <c r="G167" s="530">
        <v>0</v>
      </c>
      <c r="H167" s="743">
        <v>199</v>
      </c>
      <c r="I167" s="530">
        <v>170</v>
      </c>
      <c r="J167" s="743">
        <v>0</v>
      </c>
      <c r="K167" s="530">
        <v>0</v>
      </c>
      <c r="L167" s="510">
        <v>0</v>
      </c>
      <c r="M167" s="530">
        <v>0</v>
      </c>
      <c r="N167" s="510">
        <v>0</v>
      </c>
    </row>
    <row r="168" spans="1:14" ht="24.95" customHeight="1" thickBot="1">
      <c r="A168" s="1177"/>
      <c r="B168" s="742" t="s">
        <v>684</v>
      </c>
      <c r="C168" s="530">
        <v>4616</v>
      </c>
      <c r="D168" s="743">
        <v>1731</v>
      </c>
      <c r="E168" s="530">
        <v>2336</v>
      </c>
      <c r="F168" s="743">
        <v>1123</v>
      </c>
      <c r="G168" s="530">
        <v>3</v>
      </c>
      <c r="H168" s="743">
        <v>321</v>
      </c>
      <c r="I168" s="530">
        <v>123</v>
      </c>
      <c r="J168" s="510">
        <v>95</v>
      </c>
      <c r="K168" s="530">
        <v>0</v>
      </c>
      <c r="L168" s="510">
        <v>0</v>
      </c>
      <c r="M168" s="530">
        <v>0</v>
      </c>
      <c r="N168" s="510">
        <v>0</v>
      </c>
    </row>
    <row r="169" spans="1:14" ht="24.95" customHeight="1" thickBot="1">
      <c r="A169" s="1177"/>
      <c r="B169" s="742" t="s">
        <v>685</v>
      </c>
      <c r="C169" s="530">
        <v>225</v>
      </c>
      <c r="D169" s="743">
        <v>339</v>
      </c>
      <c r="E169" s="530">
        <v>252</v>
      </c>
      <c r="F169" s="743">
        <v>0</v>
      </c>
      <c r="G169" s="530">
        <v>0</v>
      </c>
      <c r="H169" s="743">
        <v>204</v>
      </c>
      <c r="I169" s="530">
        <v>91</v>
      </c>
      <c r="J169" s="743">
        <v>0</v>
      </c>
      <c r="K169" s="530">
        <v>0</v>
      </c>
      <c r="L169" s="510">
        <v>1</v>
      </c>
      <c r="M169" s="530">
        <v>0</v>
      </c>
      <c r="N169" s="510">
        <v>0</v>
      </c>
    </row>
    <row r="170" spans="1:14" ht="24.95" customHeight="1" thickBot="1">
      <c r="A170" s="1178"/>
      <c r="B170" s="742" t="s">
        <v>682</v>
      </c>
      <c r="C170" s="530">
        <v>1797</v>
      </c>
      <c r="D170" s="743">
        <v>6098</v>
      </c>
      <c r="E170" s="530">
        <v>4824</v>
      </c>
      <c r="F170" s="743">
        <v>832</v>
      </c>
      <c r="G170" s="530">
        <v>0</v>
      </c>
      <c r="H170" s="743">
        <v>1014</v>
      </c>
      <c r="I170" s="530">
        <v>0</v>
      </c>
      <c r="J170" s="743">
        <v>0</v>
      </c>
      <c r="K170" s="530">
        <v>0</v>
      </c>
      <c r="L170" s="510">
        <v>0</v>
      </c>
      <c r="M170" s="530">
        <v>0</v>
      </c>
      <c r="N170" s="510">
        <v>0</v>
      </c>
    </row>
    <row r="171" spans="1:14" ht="24.95" customHeight="1" thickBot="1">
      <c r="A171" s="1176" t="s">
        <v>19</v>
      </c>
      <c r="B171" s="742" t="s">
        <v>687</v>
      </c>
      <c r="C171" s="530">
        <v>4994</v>
      </c>
      <c r="D171" s="743">
        <v>1402</v>
      </c>
      <c r="E171" s="530">
        <v>1250</v>
      </c>
      <c r="F171" s="743">
        <v>184</v>
      </c>
      <c r="G171" s="530">
        <v>289</v>
      </c>
      <c r="H171" s="743">
        <v>539</v>
      </c>
      <c r="I171" s="530">
        <v>357</v>
      </c>
      <c r="J171" s="510">
        <v>77</v>
      </c>
      <c r="K171" s="530">
        <v>0</v>
      </c>
      <c r="L171" s="510">
        <v>0</v>
      </c>
      <c r="M171" s="530">
        <v>0</v>
      </c>
      <c r="N171" s="510">
        <v>654</v>
      </c>
    </row>
    <row r="172" spans="1:14" ht="24.95" customHeight="1" thickBot="1">
      <c r="A172" s="1177"/>
      <c r="B172" s="742" t="s">
        <v>691</v>
      </c>
      <c r="C172" s="530">
        <v>490</v>
      </c>
      <c r="D172" s="743">
        <v>31</v>
      </c>
      <c r="E172" s="530">
        <v>283</v>
      </c>
      <c r="F172" s="743">
        <v>2</v>
      </c>
      <c r="G172" s="530">
        <v>105</v>
      </c>
      <c r="H172" s="743">
        <v>6</v>
      </c>
      <c r="I172" s="530">
        <v>0</v>
      </c>
      <c r="J172" s="743">
        <v>0</v>
      </c>
      <c r="K172" s="530">
        <v>0</v>
      </c>
      <c r="L172" s="510">
        <v>0</v>
      </c>
      <c r="M172" s="530">
        <v>0</v>
      </c>
      <c r="N172" s="510">
        <v>5</v>
      </c>
    </row>
    <row r="173" spans="1:14" ht="24.95" customHeight="1" thickBot="1">
      <c r="A173" s="1177" t="s">
        <v>19</v>
      </c>
      <c r="B173" s="742" t="s">
        <v>693</v>
      </c>
      <c r="C173" s="530">
        <v>451</v>
      </c>
      <c r="D173" s="743">
        <v>218</v>
      </c>
      <c r="E173" s="530">
        <v>537</v>
      </c>
      <c r="F173" s="743">
        <v>77</v>
      </c>
      <c r="G173" s="530">
        <v>0</v>
      </c>
      <c r="H173" s="743">
        <v>39</v>
      </c>
      <c r="I173" s="530">
        <v>0</v>
      </c>
      <c r="J173" s="743">
        <v>0</v>
      </c>
      <c r="K173" s="530">
        <v>0</v>
      </c>
      <c r="L173" s="510">
        <v>0</v>
      </c>
      <c r="M173" s="530">
        <v>0</v>
      </c>
      <c r="N173" s="510">
        <v>0</v>
      </c>
    </row>
    <row r="174" spans="1:14" ht="24.95" customHeight="1" thickBot="1">
      <c r="A174" s="1177"/>
      <c r="B174" s="742" t="s">
        <v>694</v>
      </c>
      <c r="C174" s="530">
        <v>1659</v>
      </c>
      <c r="D174" s="743">
        <v>698</v>
      </c>
      <c r="E174" s="530">
        <v>508</v>
      </c>
      <c r="F174" s="743">
        <v>99</v>
      </c>
      <c r="G174" s="530">
        <v>135</v>
      </c>
      <c r="H174" s="743">
        <v>238</v>
      </c>
      <c r="I174" s="530">
        <v>164</v>
      </c>
      <c r="J174" s="510">
        <v>102</v>
      </c>
      <c r="K174" s="530">
        <v>0</v>
      </c>
      <c r="L174" s="510">
        <v>0</v>
      </c>
      <c r="M174" s="530">
        <v>0</v>
      </c>
      <c r="N174" s="510">
        <v>148</v>
      </c>
    </row>
    <row r="175" spans="1:14" ht="24.95" customHeight="1" thickBot="1">
      <c r="A175" s="1177"/>
      <c r="B175" s="742" t="s">
        <v>695</v>
      </c>
      <c r="C175" s="530">
        <v>2327</v>
      </c>
      <c r="D175" s="743">
        <v>460</v>
      </c>
      <c r="E175" s="530">
        <v>616</v>
      </c>
      <c r="F175" s="743">
        <v>0</v>
      </c>
      <c r="G175" s="530">
        <v>0</v>
      </c>
      <c r="H175" s="743">
        <v>250</v>
      </c>
      <c r="I175" s="530">
        <v>0</v>
      </c>
      <c r="J175" s="743">
        <v>0</v>
      </c>
      <c r="K175" s="530">
        <v>0</v>
      </c>
      <c r="L175" s="510">
        <v>0</v>
      </c>
      <c r="M175" s="530">
        <v>0</v>
      </c>
      <c r="N175" s="510">
        <v>156</v>
      </c>
    </row>
    <row r="176" spans="1:14" ht="24.95" customHeight="1" thickBot="1">
      <c r="A176" s="1177"/>
      <c r="B176" s="742" t="s">
        <v>688</v>
      </c>
      <c r="C176" s="530">
        <v>3134</v>
      </c>
      <c r="D176" s="743">
        <v>384</v>
      </c>
      <c r="E176" s="530">
        <v>2048</v>
      </c>
      <c r="F176" s="743">
        <v>289</v>
      </c>
      <c r="G176" s="530">
        <v>1</v>
      </c>
      <c r="H176" s="743">
        <v>20</v>
      </c>
      <c r="I176" s="530">
        <v>0</v>
      </c>
      <c r="J176" s="743">
        <v>0</v>
      </c>
      <c r="K176" s="530">
        <v>0</v>
      </c>
      <c r="L176" s="510">
        <v>0</v>
      </c>
      <c r="M176" s="530">
        <v>0</v>
      </c>
      <c r="N176" s="510">
        <v>0</v>
      </c>
    </row>
    <row r="177" spans="1:14" ht="24.95" customHeight="1" thickBot="1">
      <c r="A177" s="1177"/>
      <c r="B177" s="742" t="s">
        <v>689</v>
      </c>
      <c r="C177" s="530">
        <v>4775</v>
      </c>
      <c r="D177" s="743">
        <v>1013</v>
      </c>
      <c r="E177" s="530">
        <v>2493</v>
      </c>
      <c r="F177" s="743">
        <v>2</v>
      </c>
      <c r="G177" s="530">
        <v>3</v>
      </c>
      <c r="H177" s="743">
        <v>525</v>
      </c>
      <c r="I177" s="530">
        <v>0</v>
      </c>
      <c r="J177" s="743">
        <v>0</v>
      </c>
      <c r="K177" s="530">
        <v>0</v>
      </c>
      <c r="L177" s="510">
        <v>0</v>
      </c>
      <c r="M177" s="530">
        <v>0</v>
      </c>
      <c r="N177" s="510">
        <v>832</v>
      </c>
    </row>
    <row r="178" spans="1:14" ht="24.95" customHeight="1" thickBot="1">
      <c r="A178" s="1178"/>
      <c r="B178" s="742" t="s">
        <v>690</v>
      </c>
      <c r="C178" s="530">
        <v>5070</v>
      </c>
      <c r="D178" s="743">
        <v>993</v>
      </c>
      <c r="E178" s="530">
        <v>1398</v>
      </c>
      <c r="F178" s="743">
        <v>409</v>
      </c>
      <c r="G178" s="530">
        <v>217</v>
      </c>
      <c r="H178" s="743">
        <v>649</v>
      </c>
      <c r="I178" s="530">
        <v>1</v>
      </c>
      <c r="J178" s="510">
        <v>128</v>
      </c>
      <c r="K178" s="530">
        <v>0</v>
      </c>
      <c r="L178" s="510">
        <v>0</v>
      </c>
      <c r="M178" s="530">
        <v>0</v>
      </c>
      <c r="N178" s="510">
        <v>304</v>
      </c>
    </row>
    <row r="179" spans="1:14" ht="24.95" customHeight="1" thickBot="1">
      <c r="A179" s="1176" t="s">
        <v>262</v>
      </c>
      <c r="B179" s="742" t="s">
        <v>696</v>
      </c>
      <c r="C179" s="530">
        <v>1244</v>
      </c>
      <c r="D179" s="743">
        <v>605</v>
      </c>
      <c r="E179" s="530">
        <v>2516</v>
      </c>
      <c r="F179" s="743">
        <v>406</v>
      </c>
      <c r="G179" s="530">
        <v>55</v>
      </c>
      <c r="H179" s="743">
        <v>84</v>
      </c>
      <c r="I179" s="530">
        <v>78</v>
      </c>
      <c r="J179" s="743">
        <v>0</v>
      </c>
      <c r="K179" s="530">
        <v>0</v>
      </c>
      <c r="L179" s="510">
        <v>0</v>
      </c>
      <c r="M179" s="530">
        <v>0</v>
      </c>
      <c r="N179" s="510">
        <v>0</v>
      </c>
    </row>
    <row r="180" spans="1:14" ht="24.95" customHeight="1" thickBot="1">
      <c r="A180" s="1177"/>
      <c r="B180" s="742" t="s">
        <v>697</v>
      </c>
      <c r="C180" s="530">
        <v>766</v>
      </c>
      <c r="D180" s="743">
        <v>228</v>
      </c>
      <c r="E180" s="530">
        <v>318</v>
      </c>
      <c r="F180" s="743">
        <v>458</v>
      </c>
      <c r="G180" s="530">
        <v>46</v>
      </c>
      <c r="H180" s="743">
        <v>60</v>
      </c>
      <c r="I180" s="530">
        <v>36</v>
      </c>
      <c r="J180" s="510">
        <v>38</v>
      </c>
      <c r="K180" s="530">
        <v>0</v>
      </c>
      <c r="L180" s="510">
        <v>0</v>
      </c>
      <c r="M180" s="530">
        <v>0</v>
      </c>
      <c r="N180" s="510">
        <v>5</v>
      </c>
    </row>
    <row r="181" spans="1:14" ht="24.95" customHeight="1" thickBot="1">
      <c r="A181" s="1177"/>
      <c r="B181" s="742" t="s">
        <v>701</v>
      </c>
      <c r="C181" s="530">
        <v>2307</v>
      </c>
      <c r="D181" s="743">
        <v>0</v>
      </c>
      <c r="E181" s="530">
        <v>1256</v>
      </c>
      <c r="F181" s="743">
        <v>1574</v>
      </c>
      <c r="G181" s="530">
        <v>1</v>
      </c>
      <c r="H181" s="743">
        <v>0</v>
      </c>
      <c r="I181" s="530">
        <v>0</v>
      </c>
      <c r="J181" s="510">
        <v>262</v>
      </c>
      <c r="K181" s="530">
        <v>0</v>
      </c>
      <c r="L181" s="510">
        <v>0</v>
      </c>
      <c r="M181" s="530">
        <v>8</v>
      </c>
      <c r="N181" s="510">
        <v>0</v>
      </c>
    </row>
    <row r="182" spans="1:14" ht="24.95" customHeight="1" thickBot="1">
      <c r="A182" s="1177"/>
      <c r="B182" s="742" t="s">
        <v>702</v>
      </c>
      <c r="C182" s="530">
        <v>899</v>
      </c>
      <c r="D182" s="743">
        <v>659</v>
      </c>
      <c r="E182" s="530">
        <v>1339</v>
      </c>
      <c r="F182" s="743">
        <v>1120</v>
      </c>
      <c r="G182" s="530">
        <v>3</v>
      </c>
      <c r="H182" s="743">
        <v>171</v>
      </c>
      <c r="I182" s="530">
        <v>171</v>
      </c>
      <c r="J182" s="743">
        <v>0</v>
      </c>
      <c r="K182" s="530">
        <v>0</v>
      </c>
      <c r="L182" s="510">
        <v>0</v>
      </c>
      <c r="M182" s="530">
        <v>0</v>
      </c>
      <c r="N182" s="510">
        <v>0</v>
      </c>
    </row>
    <row r="183" spans="1:14" ht="24.95" customHeight="1" thickBot="1">
      <c r="A183" s="1177"/>
      <c r="B183" s="742" t="s">
        <v>699</v>
      </c>
      <c r="C183" s="530">
        <v>2029</v>
      </c>
      <c r="D183" s="743">
        <v>3030</v>
      </c>
      <c r="E183" s="530">
        <v>3572</v>
      </c>
      <c r="F183" s="743">
        <v>462</v>
      </c>
      <c r="G183" s="530">
        <v>4</v>
      </c>
      <c r="H183" s="743">
        <v>1261</v>
      </c>
      <c r="I183" s="530">
        <v>1282</v>
      </c>
      <c r="J183" s="743">
        <v>0</v>
      </c>
      <c r="K183" s="530">
        <v>0</v>
      </c>
      <c r="L183" s="510">
        <v>199</v>
      </c>
      <c r="M183" s="530">
        <v>0</v>
      </c>
      <c r="N183" s="510">
        <v>0</v>
      </c>
    </row>
    <row r="184" spans="1:14" ht="24.95" customHeight="1" thickBot="1">
      <c r="A184" s="1177"/>
      <c r="B184" s="742" t="s">
        <v>700</v>
      </c>
      <c r="C184" s="530">
        <v>953</v>
      </c>
      <c r="D184" s="743">
        <v>2174</v>
      </c>
      <c r="E184" s="530">
        <v>806</v>
      </c>
      <c r="F184" s="743">
        <v>0</v>
      </c>
      <c r="G184" s="530">
        <v>162</v>
      </c>
      <c r="H184" s="743">
        <v>305</v>
      </c>
      <c r="I184" s="530">
        <v>0</v>
      </c>
      <c r="J184" s="743">
        <v>0</v>
      </c>
      <c r="K184" s="530">
        <v>0</v>
      </c>
      <c r="L184" s="510">
        <v>0</v>
      </c>
      <c r="M184" s="530">
        <v>0</v>
      </c>
      <c r="N184" s="510">
        <v>0</v>
      </c>
    </row>
    <row r="185" spans="1:14" ht="24.95" customHeight="1" thickBot="1">
      <c r="A185" s="1177"/>
      <c r="B185" s="742" t="s">
        <v>703</v>
      </c>
      <c r="C185" s="530">
        <v>1380</v>
      </c>
      <c r="D185" s="743">
        <v>1503</v>
      </c>
      <c r="E185" s="530">
        <v>2070</v>
      </c>
      <c r="F185" s="743">
        <v>4</v>
      </c>
      <c r="G185" s="530">
        <v>41</v>
      </c>
      <c r="H185" s="743">
        <v>195</v>
      </c>
      <c r="I185" s="530">
        <v>15</v>
      </c>
      <c r="J185" s="743">
        <v>0</v>
      </c>
      <c r="K185" s="530">
        <v>0</v>
      </c>
      <c r="L185" s="510">
        <v>0</v>
      </c>
      <c r="M185" s="530">
        <v>0</v>
      </c>
      <c r="N185" s="510">
        <v>0</v>
      </c>
    </row>
    <row r="186" spans="1:14" ht="24.95" customHeight="1" thickBot="1">
      <c r="A186" s="1178"/>
      <c r="B186" s="742" t="s">
        <v>698</v>
      </c>
      <c r="C186" s="530">
        <v>5361</v>
      </c>
      <c r="D186" s="743">
        <v>2711</v>
      </c>
      <c r="E186" s="530">
        <v>11705</v>
      </c>
      <c r="F186" s="743">
        <v>2523</v>
      </c>
      <c r="G186" s="530">
        <v>68</v>
      </c>
      <c r="H186" s="743">
        <v>266</v>
      </c>
      <c r="I186" s="530">
        <v>261</v>
      </c>
      <c r="J186" s="510">
        <v>262</v>
      </c>
      <c r="K186" s="530">
        <v>0</v>
      </c>
      <c r="L186" s="510">
        <v>0</v>
      </c>
      <c r="M186" s="530">
        <v>0</v>
      </c>
      <c r="N186" s="510">
        <v>0</v>
      </c>
    </row>
    <row r="187" spans="1:14" ht="24.95" customHeight="1" thickBot="1">
      <c r="A187" s="1176" t="s">
        <v>20</v>
      </c>
      <c r="B187" s="742" t="s">
        <v>704</v>
      </c>
      <c r="C187" s="530">
        <v>5168</v>
      </c>
      <c r="D187" s="743">
        <v>7690</v>
      </c>
      <c r="E187" s="530">
        <v>7550</v>
      </c>
      <c r="F187" s="743">
        <v>1604</v>
      </c>
      <c r="G187" s="530">
        <v>348</v>
      </c>
      <c r="H187" s="743">
        <v>2053</v>
      </c>
      <c r="I187" s="530">
        <v>125</v>
      </c>
      <c r="J187" s="510">
        <v>47</v>
      </c>
      <c r="K187" s="530">
        <v>85</v>
      </c>
      <c r="L187" s="510">
        <v>0</v>
      </c>
      <c r="M187" s="530">
        <v>0</v>
      </c>
      <c r="N187" s="510">
        <v>93</v>
      </c>
    </row>
    <row r="188" spans="1:14" ht="24.95" customHeight="1" thickBot="1">
      <c r="A188" s="1177"/>
      <c r="B188" s="742" t="s">
        <v>716</v>
      </c>
      <c r="C188" s="530">
        <v>233</v>
      </c>
      <c r="D188" s="743">
        <v>137</v>
      </c>
      <c r="E188" s="530">
        <v>63</v>
      </c>
      <c r="F188" s="743">
        <v>7</v>
      </c>
      <c r="G188" s="530">
        <v>0</v>
      </c>
      <c r="H188" s="743">
        <v>36</v>
      </c>
      <c r="I188" s="530">
        <v>36</v>
      </c>
      <c r="J188" s="743">
        <v>0</v>
      </c>
      <c r="K188" s="530">
        <v>0</v>
      </c>
      <c r="L188" s="510">
        <v>4</v>
      </c>
      <c r="M188" s="530">
        <v>0</v>
      </c>
      <c r="N188" s="510">
        <v>0</v>
      </c>
    </row>
    <row r="189" spans="1:14" ht="24.95" customHeight="1" thickBot="1">
      <c r="A189" s="1177"/>
      <c r="B189" s="742" t="s">
        <v>719</v>
      </c>
      <c r="C189" s="530">
        <v>3196</v>
      </c>
      <c r="D189" s="743">
        <v>1168</v>
      </c>
      <c r="E189" s="530">
        <v>1118</v>
      </c>
      <c r="F189" s="743">
        <v>246</v>
      </c>
      <c r="G189" s="530">
        <v>14</v>
      </c>
      <c r="H189" s="743">
        <v>515</v>
      </c>
      <c r="I189" s="530">
        <v>18</v>
      </c>
      <c r="J189" s="510">
        <v>212</v>
      </c>
      <c r="K189" s="530">
        <v>0</v>
      </c>
      <c r="L189" s="510">
        <v>0</v>
      </c>
      <c r="M189" s="530">
        <v>0</v>
      </c>
      <c r="N189" s="510">
        <v>0</v>
      </c>
    </row>
    <row r="190" spans="1:14" ht="24.95" customHeight="1" thickBot="1">
      <c r="A190" s="1177"/>
      <c r="B190" s="742" t="s">
        <v>717</v>
      </c>
      <c r="C190" s="530">
        <v>2654</v>
      </c>
      <c r="D190" s="743">
        <v>1830</v>
      </c>
      <c r="E190" s="530">
        <v>1013</v>
      </c>
      <c r="F190" s="743">
        <v>161</v>
      </c>
      <c r="G190" s="530">
        <v>9</v>
      </c>
      <c r="H190" s="743">
        <v>388</v>
      </c>
      <c r="I190" s="530">
        <v>385</v>
      </c>
      <c r="J190" s="510">
        <v>117</v>
      </c>
      <c r="K190" s="530">
        <v>0</v>
      </c>
      <c r="L190" s="510">
        <v>4</v>
      </c>
      <c r="M190" s="530">
        <v>42</v>
      </c>
      <c r="N190" s="510">
        <v>0</v>
      </c>
    </row>
    <row r="191" spans="1:14" ht="24.95" customHeight="1" thickBot="1">
      <c r="A191" s="1177"/>
      <c r="B191" s="742" t="s">
        <v>711</v>
      </c>
      <c r="C191" s="530">
        <v>2486</v>
      </c>
      <c r="D191" s="743">
        <v>4991</v>
      </c>
      <c r="E191" s="530">
        <v>4585</v>
      </c>
      <c r="F191" s="743">
        <v>252</v>
      </c>
      <c r="G191" s="530">
        <v>2</v>
      </c>
      <c r="H191" s="743">
        <v>640</v>
      </c>
      <c r="I191" s="530">
        <v>172</v>
      </c>
      <c r="J191" s="510">
        <v>4</v>
      </c>
      <c r="K191" s="530">
        <v>0</v>
      </c>
      <c r="L191" s="510">
        <v>10</v>
      </c>
      <c r="M191" s="530">
        <v>1</v>
      </c>
      <c r="N191" s="510">
        <v>117</v>
      </c>
    </row>
    <row r="192" spans="1:14" ht="24.95" customHeight="1" thickBot="1">
      <c r="A192" s="1177"/>
      <c r="B192" s="742" t="s">
        <v>718</v>
      </c>
      <c r="C192" s="530">
        <v>423</v>
      </c>
      <c r="D192" s="743">
        <v>371</v>
      </c>
      <c r="E192" s="530">
        <v>85</v>
      </c>
      <c r="F192" s="743">
        <v>83</v>
      </c>
      <c r="G192" s="530">
        <v>0</v>
      </c>
      <c r="H192" s="743">
        <v>128</v>
      </c>
      <c r="I192" s="530">
        <v>0</v>
      </c>
      <c r="J192" s="510">
        <v>1</v>
      </c>
      <c r="K192" s="530">
        <v>0</v>
      </c>
      <c r="L192" s="510">
        <v>0</v>
      </c>
      <c r="M192" s="530">
        <v>0</v>
      </c>
      <c r="N192" s="510">
        <v>24</v>
      </c>
    </row>
    <row r="193" spans="1:14" ht="24.95" customHeight="1" thickBot="1">
      <c r="A193" s="1177"/>
      <c r="B193" s="742" t="s">
        <v>708</v>
      </c>
      <c r="C193" s="530">
        <v>5063</v>
      </c>
      <c r="D193" s="743">
        <v>3391</v>
      </c>
      <c r="E193" s="530">
        <v>4179</v>
      </c>
      <c r="F193" s="743">
        <v>1177</v>
      </c>
      <c r="G193" s="530">
        <v>0</v>
      </c>
      <c r="H193" s="743">
        <v>798</v>
      </c>
      <c r="I193" s="530">
        <v>20</v>
      </c>
      <c r="J193" s="510">
        <v>261</v>
      </c>
      <c r="K193" s="530">
        <v>0</v>
      </c>
      <c r="L193" s="510">
        <v>0</v>
      </c>
      <c r="M193" s="530">
        <v>0</v>
      </c>
      <c r="N193" s="510">
        <v>0</v>
      </c>
    </row>
    <row r="194" spans="1:14" ht="24.95" customHeight="1" thickBot="1">
      <c r="A194" s="1177"/>
      <c r="B194" s="742" t="s">
        <v>713</v>
      </c>
      <c r="C194" s="530">
        <v>904</v>
      </c>
      <c r="D194" s="743">
        <v>1142</v>
      </c>
      <c r="E194" s="530">
        <v>785</v>
      </c>
      <c r="F194" s="743">
        <v>54</v>
      </c>
      <c r="G194" s="530">
        <v>179</v>
      </c>
      <c r="H194" s="743">
        <v>322</v>
      </c>
      <c r="I194" s="530">
        <v>161</v>
      </c>
      <c r="J194" s="510">
        <v>56</v>
      </c>
      <c r="K194" s="530">
        <v>21</v>
      </c>
      <c r="L194" s="510">
        <v>11</v>
      </c>
      <c r="M194" s="530">
        <v>1</v>
      </c>
      <c r="N194" s="510">
        <v>0</v>
      </c>
    </row>
    <row r="195" spans="1:14" ht="24.95" customHeight="1" thickBot="1">
      <c r="A195" s="1177"/>
      <c r="B195" s="742" t="s">
        <v>707</v>
      </c>
      <c r="C195" s="530">
        <v>6180</v>
      </c>
      <c r="D195" s="743">
        <v>5699</v>
      </c>
      <c r="E195" s="530">
        <v>4965</v>
      </c>
      <c r="F195" s="743">
        <v>1155</v>
      </c>
      <c r="G195" s="530">
        <v>1</v>
      </c>
      <c r="H195" s="743">
        <v>1252</v>
      </c>
      <c r="I195" s="530">
        <v>0</v>
      </c>
      <c r="J195" s="510">
        <v>26</v>
      </c>
      <c r="K195" s="530">
        <v>51</v>
      </c>
      <c r="L195" s="510">
        <v>108</v>
      </c>
      <c r="M195" s="530">
        <v>0</v>
      </c>
      <c r="N195" s="510">
        <v>0</v>
      </c>
    </row>
    <row r="196" spans="1:14" ht="24.95" customHeight="1" thickBot="1">
      <c r="A196" s="1177"/>
      <c r="B196" s="742" t="s">
        <v>720</v>
      </c>
      <c r="C196" s="530">
        <v>428</v>
      </c>
      <c r="D196" s="743">
        <v>244</v>
      </c>
      <c r="E196" s="530">
        <v>80</v>
      </c>
      <c r="F196" s="743">
        <v>16</v>
      </c>
      <c r="G196" s="530">
        <v>36</v>
      </c>
      <c r="H196" s="743">
        <v>95</v>
      </c>
      <c r="I196" s="530">
        <v>0</v>
      </c>
      <c r="J196" s="743">
        <v>0</v>
      </c>
      <c r="K196" s="530">
        <v>14</v>
      </c>
      <c r="L196" s="510">
        <v>0</v>
      </c>
      <c r="M196" s="530">
        <v>0</v>
      </c>
      <c r="N196" s="510">
        <v>0</v>
      </c>
    </row>
    <row r="197" spans="1:14" ht="24.95" customHeight="1" thickBot="1">
      <c r="A197" s="1177"/>
      <c r="B197" s="742" t="s">
        <v>709</v>
      </c>
      <c r="C197" s="530">
        <v>3612</v>
      </c>
      <c r="D197" s="743">
        <v>1969</v>
      </c>
      <c r="E197" s="530">
        <v>1362</v>
      </c>
      <c r="F197" s="743">
        <v>15</v>
      </c>
      <c r="G197" s="530">
        <v>0</v>
      </c>
      <c r="H197" s="743">
        <v>451</v>
      </c>
      <c r="I197" s="530">
        <v>0</v>
      </c>
      <c r="J197" s="510">
        <v>149</v>
      </c>
      <c r="K197" s="530">
        <v>0</v>
      </c>
      <c r="L197" s="510">
        <v>0</v>
      </c>
      <c r="M197" s="530">
        <v>2</v>
      </c>
      <c r="N197" s="510">
        <v>0</v>
      </c>
    </row>
    <row r="198" spans="1:14" ht="24.95" customHeight="1" thickBot="1">
      <c r="A198" s="1177"/>
      <c r="B198" s="742" t="s">
        <v>712</v>
      </c>
      <c r="C198" s="530">
        <v>7462</v>
      </c>
      <c r="D198" s="743">
        <v>11094</v>
      </c>
      <c r="E198" s="530">
        <v>6232</v>
      </c>
      <c r="F198" s="743">
        <v>1640</v>
      </c>
      <c r="G198" s="530">
        <v>37</v>
      </c>
      <c r="H198" s="743">
        <v>2426</v>
      </c>
      <c r="I198" s="530">
        <v>2362</v>
      </c>
      <c r="J198" s="510">
        <v>27</v>
      </c>
      <c r="K198" s="530">
        <v>0</v>
      </c>
      <c r="L198" s="510">
        <v>10</v>
      </c>
      <c r="M198" s="530">
        <v>18</v>
      </c>
      <c r="N198" s="510">
        <v>0</v>
      </c>
    </row>
    <row r="199" spans="1:14" ht="24.95" customHeight="1" thickBot="1">
      <c r="A199" s="1177"/>
      <c r="B199" s="742" t="s">
        <v>714</v>
      </c>
      <c r="C199" s="530">
        <v>2066</v>
      </c>
      <c r="D199" s="743">
        <v>1598</v>
      </c>
      <c r="E199" s="530">
        <v>1149</v>
      </c>
      <c r="F199" s="743">
        <v>90</v>
      </c>
      <c r="G199" s="530">
        <v>0</v>
      </c>
      <c r="H199" s="743">
        <v>243</v>
      </c>
      <c r="I199" s="530">
        <v>239</v>
      </c>
      <c r="J199" s="743">
        <v>0</v>
      </c>
      <c r="K199" s="530">
        <v>27</v>
      </c>
      <c r="L199" s="510">
        <v>0</v>
      </c>
      <c r="M199" s="530">
        <v>51</v>
      </c>
      <c r="N199" s="510">
        <v>4</v>
      </c>
    </row>
    <row r="200" spans="1:14" ht="24.95" customHeight="1" thickBot="1">
      <c r="A200" s="1177"/>
      <c r="B200" s="742" t="s">
        <v>715</v>
      </c>
      <c r="C200" s="530">
        <v>1724</v>
      </c>
      <c r="D200" s="743">
        <v>2837</v>
      </c>
      <c r="E200" s="530">
        <v>2418</v>
      </c>
      <c r="F200" s="743">
        <v>138</v>
      </c>
      <c r="G200" s="530">
        <v>95</v>
      </c>
      <c r="H200" s="743">
        <v>244</v>
      </c>
      <c r="I200" s="530">
        <v>0</v>
      </c>
      <c r="J200" s="743">
        <v>0</v>
      </c>
      <c r="K200" s="530">
        <v>0</v>
      </c>
      <c r="L200" s="510">
        <v>25</v>
      </c>
      <c r="M200" s="530">
        <v>136</v>
      </c>
      <c r="N200" s="510">
        <v>0</v>
      </c>
    </row>
    <row r="201" spans="1:14" ht="24.95" customHeight="1" thickBot="1">
      <c r="A201" s="1177"/>
      <c r="B201" s="742" t="s">
        <v>710</v>
      </c>
      <c r="C201" s="530">
        <v>529</v>
      </c>
      <c r="D201" s="743">
        <v>262</v>
      </c>
      <c r="E201" s="530">
        <v>325</v>
      </c>
      <c r="F201" s="743">
        <v>2</v>
      </c>
      <c r="G201" s="530">
        <v>19</v>
      </c>
      <c r="H201" s="743">
        <v>212</v>
      </c>
      <c r="I201" s="530">
        <v>193</v>
      </c>
      <c r="J201" s="510">
        <v>1</v>
      </c>
      <c r="K201" s="530">
        <v>0</v>
      </c>
      <c r="L201" s="510">
        <v>0</v>
      </c>
      <c r="M201" s="530">
        <v>0</v>
      </c>
      <c r="N201" s="510">
        <v>0</v>
      </c>
    </row>
    <row r="202" spans="1:14" ht="24.95" customHeight="1" thickBot="1">
      <c r="A202" s="1177"/>
      <c r="B202" s="742" t="s">
        <v>901</v>
      </c>
      <c r="C202" s="530">
        <v>4804</v>
      </c>
      <c r="D202" s="743">
        <v>2818</v>
      </c>
      <c r="E202" s="530">
        <v>3894</v>
      </c>
      <c r="F202" s="743">
        <v>35</v>
      </c>
      <c r="G202" s="530">
        <v>0</v>
      </c>
      <c r="H202" s="743">
        <v>733</v>
      </c>
      <c r="I202" s="530">
        <v>699</v>
      </c>
      <c r="J202" s="510">
        <v>211</v>
      </c>
      <c r="K202" s="530">
        <v>0</v>
      </c>
      <c r="L202" s="510">
        <v>0</v>
      </c>
      <c r="M202" s="530">
        <v>1</v>
      </c>
      <c r="N202" s="510">
        <v>6</v>
      </c>
    </row>
    <row r="203" spans="1:14" ht="24.95" customHeight="1" thickBot="1">
      <c r="A203" s="1177"/>
      <c r="B203" s="742" t="s">
        <v>726</v>
      </c>
      <c r="C203" s="530">
        <v>2366</v>
      </c>
      <c r="D203" s="743">
        <v>1965</v>
      </c>
      <c r="E203" s="530">
        <v>1345</v>
      </c>
      <c r="F203" s="743">
        <v>104</v>
      </c>
      <c r="G203" s="530">
        <v>360</v>
      </c>
      <c r="H203" s="743">
        <v>356</v>
      </c>
      <c r="I203" s="530">
        <v>0</v>
      </c>
      <c r="J203" s="743">
        <v>0</v>
      </c>
      <c r="K203" s="530">
        <v>6</v>
      </c>
      <c r="L203" s="510">
        <v>0</v>
      </c>
      <c r="M203" s="530">
        <v>6</v>
      </c>
      <c r="N203" s="510">
        <v>0</v>
      </c>
    </row>
    <row r="204" spans="1:14" ht="24.95" customHeight="1" thickBot="1">
      <c r="A204" s="1177"/>
      <c r="B204" s="742" t="s">
        <v>725</v>
      </c>
      <c r="C204" s="530">
        <v>3442</v>
      </c>
      <c r="D204" s="743">
        <v>1966</v>
      </c>
      <c r="E204" s="530">
        <v>2766</v>
      </c>
      <c r="F204" s="743">
        <v>108</v>
      </c>
      <c r="G204" s="530">
        <v>3</v>
      </c>
      <c r="H204" s="743">
        <v>295</v>
      </c>
      <c r="I204" s="530">
        <v>273</v>
      </c>
      <c r="J204" s="510">
        <v>650</v>
      </c>
      <c r="K204" s="530">
        <v>0</v>
      </c>
      <c r="L204" s="510">
        <v>3</v>
      </c>
      <c r="M204" s="530">
        <v>0</v>
      </c>
      <c r="N204" s="510">
        <v>0</v>
      </c>
    </row>
    <row r="205" spans="1:14" ht="24.95" customHeight="1" thickBot="1">
      <c r="A205" s="1177"/>
      <c r="B205" s="742" t="s">
        <v>705</v>
      </c>
      <c r="C205" s="530">
        <v>3235</v>
      </c>
      <c r="D205" s="743">
        <v>4668</v>
      </c>
      <c r="E205" s="530">
        <v>3801</v>
      </c>
      <c r="F205" s="743">
        <v>1024</v>
      </c>
      <c r="G205" s="530">
        <v>51</v>
      </c>
      <c r="H205" s="743">
        <v>992</v>
      </c>
      <c r="I205" s="530">
        <v>340</v>
      </c>
      <c r="J205" s="510">
        <v>75</v>
      </c>
      <c r="K205" s="530">
        <v>23</v>
      </c>
      <c r="L205" s="510">
        <v>17</v>
      </c>
      <c r="M205" s="530">
        <v>83</v>
      </c>
      <c r="N205" s="510">
        <v>0</v>
      </c>
    </row>
    <row r="206" spans="1:14" ht="24.95" customHeight="1" thickBot="1">
      <c r="A206" s="1177"/>
      <c r="B206" s="742" t="s">
        <v>706</v>
      </c>
      <c r="C206" s="530">
        <v>8270</v>
      </c>
      <c r="D206" s="743">
        <v>9742</v>
      </c>
      <c r="E206" s="530">
        <v>7874</v>
      </c>
      <c r="F206" s="743">
        <v>1907</v>
      </c>
      <c r="G206" s="530">
        <v>65</v>
      </c>
      <c r="H206" s="743">
        <v>3236</v>
      </c>
      <c r="I206" s="530">
        <v>3124</v>
      </c>
      <c r="J206" s="510">
        <v>322</v>
      </c>
      <c r="K206" s="530">
        <v>10</v>
      </c>
      <c r="L206" s="510">
        <v>0</v>
      </c>
      <c r="M206" s="530">
        <v>0</v>
      </c>
      <c r="N206" s="510">
        <v>3</v>
      </c>
    </row>
    <row r="207" spans="1:14" ht="24.95" customHeight="1" thickBot="1">
      <c r="A207" s="1178"/>
      <c r="B207" s="742" t="s">
        <v>723</v>
      </c>
      <c r="C207" s="530">
        <v>2441</v>
      </c>
      <c r="D207" s="743">
        <v>1802</v>
      </c>
      <c r="E207" s="530">
        <v>1727</v>
      </c>
      <c r="F207" s="743">
        <v>122</v>
      </c>
      <c r="G207" s="530">
        <v>2</v>
      </c>
      <c r="H207" s="743">
        <v>458</v>
      </c>
      <c r="I207" s="530">
        <v>453</v>
      </c>
      <c r="J207" s="510">
        <v>247</v>
      </c>
      <c r="K207" s="530">
        <v>0</v>
      </c>
      <c r="L207" s="510">
        <v>15</v>
      </c>
      <c r="M207" s="530">
        <v>0</v>
      </c>
      <c r="N207" s="510">
        <v>1</v>
      </c>
    </row>
    <row r="208" spans="1:14" ht="24.95" customHeight="1" thickBot="1">
      <c r="A208" s="1176" t="s">
        <v>128</v>
      </c>
      <c r="B208" s="742" t="s">
        <v>731</v>
      </c>
      <c r="C208" s="530">
        <v>3158</v>
      </c>
      <c r="D208" s="743">
        <v>1857</v>
      </c>
      <c r="E208" s="530">
        <v>3635</v>
      </c>
      <c r="F208" s="743">
        <v>232</v>
      </c>
      <c r="G208" s="530">
        <v>156</v>
      </c>
      <c r="H208" s="743">
        <v>469</v>
      </c>
      <c r="I208" s="530">
        <v>467</v>
      </c>
      <c r="J208" s="510">
        <v>123</v>
      </c>
      <c r="K208" s="530">
        <v>0</v>
      </c>
      <c r="L208" s="510">
        <v>0</v>
      </c>
      <c r="M208" s="530">
        <v>0</v>
      </c>
      <c r="N208" s="510">
        <v>20</v>
      </c>
    </row>
    <row r="209" spans="1:14" ht="24.95" customHeight="1" thickBot="1">
      <c r="A209" s="1177"/>
      <c r="B209" s="742" t="s">
        <v>732</v>
      </c>
      <c r="C209" s="530">
        <v>2151</v>
      </c>
      <c r="D209" s="743">
        <v>1125</v>
      </c>
      <c r="E209" s="530">
        <v>6025</v>
      </c>
      <c r="F209" s="743">
        <v>907</v>
      </c>
      <c r="G209" s="530">
        <v>0</v>
      </c>
      <c r="H209" s="743">
        <v>825</v>
      </c>
      <c r="I209" s="530">
        <v>0</v>
      </c>
      <c r="J209" s="510">
        <v>104</v>
      </c>
      <c r="K209" s="530">
        <v>0</v>
      </c>
      <c r="L209" s="510">
        <v>125</v>
      </c>
      <c r="M209" s="530">
        <v>147</v>
      </c>
      <c r="N209" s="510">
        <v>0</v>
      </c>
    </row>
    <row r="210" spans="1:14" ht="24.95" customHeight="1" thickBot="1">
      <c r="A210" s="1177"/>
      <c r="B210" s="742" t="s">
        <v>736</v>
      </c>
      <c r="C210" s="530">
        <v>4278</v>
      </c>
      <c r="D210" s="743">
        <v>750</v>
      </c>
      <c r="E210" s="530">
        <v>11782</v>
      </c>
      <c r="F210" s="743">
        <v>2410</v>
      </c>
      <c r="G210" s="530">
        <v>36</v>
      </c>
      <c r="H210" s="743">
        <v>613</v>
      </c>
      <c r="I210" s="530">
        <v>0</v>
      </c>
      <c r="J210" s="510">
        <v>187</v>
      </c>
      <c r="K210" s="530">
        <v>0</v>
      </c>
      <c r="L210" s="510">
        <v>0</v>
      </c>
      <c r="M210" s="530">
        <v>0</v>
      </c>
      <c r="N210" s="510">
        <v>16</v>
      </c>
    </row>
    <row r="211" spans="1:14" ht="24.95" customHeight="1" thickBot="1">
      <c r="A211" s="1177"/>
      <c r="B211" s="742" t="s">
        <v>734</v>
      </c>
      <c r="C211" s="530">
        <v>5795</v>
      </c>
      <c r="D211" s="743">
        <v>1566</v>
      </c>
      <c r="E211" s="530">
        <v>5725</v>
      </c>
      <c r="F211" s="743">
        <v>0</v>
      </c>
      <c r="G211" s="530">
        <v>727</v>
      </c>
      <c r="H211" s="743">
        <v>1662</v>
      </c>
      <c r="I211" s="530">
        <v>762</v>
      </c>
      <c r="J211" s="510">
        <v>162</v>
      </c>
      <c r="K211" s="530">
        <v>1</v>
      </c>
      <c r="L211" s="510">
        <v>0</v>
      </c>
      <c r="M211" s="530">
        <v>143</v>
      </c>
      <c r="N211" s="510">
        <v>620</v>
      </c>
    </row>
    <row r="212" spans="1:14" ht="24.95" customHeight="1" thickBot="1">
      <c r="A212" s="1177"/>
      <c r="B212" s="742" t="s">
        <v>733</v>
      </c>
      <c r="C212" s="530">
        <v>3911</v>
      </c>
      <c r="D212" s="743">
        <v>786</v>
      </c>
      <c r="E212" s="530">
        <v>4293</v>
      </c>
      <c r="F212" s="743">
        <v>1486</v>
      </c>
      <c r="G212" s="530">
        <v>114</v>
      </c>
      <c r="H212" s="743">
        <v>834</v>
      </c>
      <c r="I212" s="530">
        <v>247</v>
      </c>
      <c r="J212" s="510">
        <v>52</v>
      </c>
      <c r="K212" s="530">
        <v>0</v>
      </c>
      <c r="L212" s="510">
        <v>12</v>
      </c>
      <c r="M212" s="530">
        <v>0</v>
      </c>
      <c r="N212" s="510">
        <v>0</v>
      </c>
    </row>
    <row r="213" spans="1:14" ht="24.95" customHeight="1" thickBot="1">
      <c r="A213" s="1177"/>
      <c r="B213" s="742" t="s">
        <v>735</v>
      </c>
      <c r="C213" s="530">
        <v>716</v>
      </c>
      <c r="D213" s="743">
        <v>145</v>
      </c>
      <c r="E213" s="530">
        <v>335</v>
      </c>
      <c r="F213" s="743">
        <v>139</v>
      </c>
      <c r="G213" s="530">
        <v>8</v>
      </c>
      <c r="H213" s="743">
        <v>222</v>
      </c>
      <c r="I213" s="530">
        <v>0</v>
      </c>
      <c r="J213" s="510">
        <v>17</v>
      </c>
      <c r="K213" s="530">
        <v>0</v>
      </c>
      <c r="L213" s="510">
        <v>0</v>
      </c>
      <c r="M213" s="530">
        <v>0</v>
      </c>
      <c r="N213" s="510">
        <v>60</v>
      </c>
    </row>
    <row r="214" spans="1:14" ht="24.95" customHeight="1" thickBot="1">
      <c r="A214" s="1177"/>
      <c r="B214" s="742" t="s">
        <v>730</v>
      </c>
      <c r="C214" s="530">
        <v>1626</v>
      </c>
      <c r="D214" s="743">
        <v>1009</v>
      </c>
      <c r="E214" s="530">
        <v>4213</v>
      </c>
      <c r="F214" s="743">
        <v>1576</v>
      </c>
      <c r="G214" s="530">
        <v>6</v>
      </c>
      <c r="H214" s="743">
        <v>482</v>
      </c>
      <c r="I214" s="530">
        <v>100</v>
      </c>
      <c r="J214" s="510">
        <v>45</v>
      </c>
      <c r="K214" s="530">
        <v>0</v>
      </c>
      <c r="L214" s="510">
        <v>25</v>
      </c>
      <c r="M214" s="530">
        <v>14</v>
      </c>
      <c r="N214" s="510">
        <v>0</v>
      </c>
    </row>
    <row r="215" spans="1:14" ht="24.95" customHeight="1" thickBot="1">
      <c r="A215" s="1178"/>
      <c r="B215" s="742" t="s">
        <v>729</v>
      </c>
      <c r="C215" s="530">
        <v>1796</v>
      </c>
      <c r="D215" s="743">
        <v>1401</v>
      </c>
      <c r="E215" s="530">
        <v>2250</v>
      </c>
      <c r="F215" s="743">
        <v>579</v>
      </c>
      <c r="G215" s="530">
        <v>0</v>
      </c>
      <c r="H215" s="743">
        <v>312</v>
      </c>
      <c r="I215" s="530">
        <v>296</v>
      </c>
      <c r="J215" s="510">
        <v>31</v>
      </c>
      <c r="K215" s="530">
        <v>0</v>
      </c>
      <c r="L215" s="510">
        <v>3</v>
      </c>
      <c r="M215" s="530">
        <v>4</v>
      </c>
      <c r="N215" s="510">
        <v>10</v>
      </c>
    </row>
    <row r="216" spans="1:14" ht="24.95" customHeight="1" thickBot="1">
      <c r="A216" s="1176" t="s">
        <v>22</v>
      </c>
      <c r="B216" s="742" t="s">
        <v>737</v>
      </c>
      <c r="C216" s="530">
        <v>341</v>
      </c>
      <c r="D216" s="743">
        <v>255</v>
      </c>
      <c r="E216" s="530">
        <v>170</v>
      </c>
      <c r="F216" s="743">
        <v>15</v>
      </c>
      <c r="G216" s="530">
        <v>1</v>
      </c>
      <c r="H216" s="743">
        <v>174</v>
      </c>
      <c r="I216" s="530">
        <v>159</v>
      </c>
      <c r="J216" s="743">
        <v>0</v>
      </c>
      <c r="K216" s="530">
        <v>0</v>
      </c>
      <c r="L216" s="510">
        <v>0</v>
      </c>
      <c r="M216" s="530">
        <v>0</v>
      </c>
      <c r="N216" s="510">
        <v>0</v>
      </c>
    </row>
    <row r="217" spans="1:14" ht="24.95" customHeight="1" thickBot="1">
      <c r="A217" s="1177"/>
      <c r="B217" s="742" t="s">
        <v>740</v>
      </c>
      <c r="C217" s="530">
        <v>2408</v>
      </c>
      <c r="D217" s="743">
        <v>2923</v>
      </c>
      <c r="E217" s="530">
        <v>2717</v>
      </c>
      <c r="F217" s="743">
        <v>104</v>
      </c>
      <c r="G217" s="530">
        <v>118</v>
      </c>
      <c r="H217" s="743">
        <v>1080</v>
      </c>
      <c r="I217" s="530">
        <v>505</v>
      </c>
      <c r="J217" s="743">
        <v>0</v>
      </c>
      <c r="K217" s="530">
        <v>0</v>
      </c>
      <c r="L217" s="510">
        <v>26</v>
      </c>
      <c r="M217" s="530">
        <v>0</v>
      </c>
      <c r="N217" s="510">
        <v>29</v>
      </c>
    </row>
    <row r="218" spans="1:14" ht="24.95" customHeight="1" thickBot="1">
      <c r="A218" s="1177"/>
      <c r="B218" s="742" t="s">
        <v>739</v>
      </c>
      <c r="C218" s="530">
        <v>635</v>
      </c>
      <c r="D218" s="743">
        <v>944</v>
      </c>
      <c r="E218" s="530">
        <v>381</v>
      </c>
      <c r="F218" s="743">
        <v>3</v>
      </c>
      <c r="G218" s="530">
        <v>106</v>
      </c>
      <c r="H218" s="743">
        <v>340</v>
      </c>
      <c r="I218" s="530">
        <v>184</v>
      </c>
      <c r="J218" s="743">
        <v>0</v>
      </c>
      <c r="K218" s="530">
        <v>0</v>
      </c>
      <c r="L218" s="510">
        <v>0</v>
      </c>
      <c r="M218" s="530">
        <v>0</v>
      </c>
      <c r="N218" s="510">
        <v>0</v>
      </c>
    </row>
    <row r="219" spans="1:14" ht="24.95" customHeight="1" thickBot="1">
      <c r="A219" s="1178"/>
      <c r="B219" s="742" t="s">
        <v>738</v>
      </c>
      <c r="C219" s="530">
        <v>1629</v>
      </c>
      <c r="D219" s="743">
        <v>810</v>
      </c>
      <c r="E219" s="530">
        <v>796</v>
      </c>
      <c r="F219" s="743">
        <v>403</v>
      </c>
      <c r="G219" s="530">
        <v>480</v>
      </c>
      <c r="H219" s="743">
        <v>746</v>
      </c>
      <c r="I219" s="530">
        <v>243</v>
      </c>
      <c r="J219" s="510">
        <v>10</v>
      </c>
      <c r="K219" s="530">
        <v>2</v>
      </c>
      <c r="L219" s="510">
        <v>0</v>
      </c>
      <c r="M219" s="530">
        <v>0</v>
      </c>
      <c r="N219" s="510">
        <v>0</v>
      </c>
    </row>
    <row r="220" spans="1:14" ht="23.45" customHeight="1" thickBot="1">
      <c r="A220" s="1176" t="s">
        <v>472</v>
      </c>
      <c r="B220" s="742" t="s">
        <v>742</v>
      </c>
      <c r="C220" s="530">
        <v>1091</v>
      </c>
      <c r="D220" s="743">
        <v>3883</v>
      </c>
      <c r="E220" s="530">
        <v>96</v>
      </c>
      <c r="F220" s="743">
        <v>0</v>
      </c>
      <c r="G220" s="530">
        <v>0</v>
      </c>
      <c r="H220" s="743">
        <v>564</v>
      </c>
      <c r="I220" s="530">
        <v>484</v>
      </c>
      <c r="J220" s="510">
        <v>36</v>
      </c>
      <c r="K220" s="530">
        <v>202</v>
      </c>
      <c r="L220" s="510">
        <v>221</v>
      </c>
      <c r="M220" s="530">
        <v>0</v>
      </c>
      <c r="N220" s="510">
        <v>3</v>
      </c>
    </row>
    <row r="221" spans="1:14" ht="23.45" customHeight="1" thickBot="1">
      <c r="A221" s="1177"/>
      <c r="B221" s="742" t="s">
        <v>743</v>
      </c>
      <c r="C221" s="530">
        <v>4117</v>
      </c>
      <c r="D221" s="743">
        <v>4459</v>
      </c>
      <c r="E221" s="530">
        <v>2898</v>
      </c>
      <c r="F221" s="743">
        <v>5</v>
      </c>
      <c r="G221" s="530">
        <v>1</v>
      </c>
      <c r="H221" s="743">
        <v>1858</v>
      </c>
      <c r="I221" s="530">
        <v>465</v>
      </c>
      <c r="J221" s="743">
        <v>0</v>
      </c>
      <c r="K221" s="530">
        <v>0</v>
      </c>
      <c r="L221" s="510">
        <v>10</v>
      </c>
      <c r="M221" s="530">
        <v>0</v>
      </c>
      <c r="N221" s="510">
        <v>0</v>
      </c>
    </row>
    <row r="222" spans="1:14" ht="23.45" customHeight="1" thickBot="1">
      <c r="A222" s="1178"/>
      <c r="B222" s="742" t="s">
        <v>744</v>
      </c>
      <c r="C222" s="530">
        <v>4026</v>
      </c>
      <c r="D222" s="743">
        <v>4867</v>
      </c>
      <c r="E222" s="530">
        <v>477</v>
      </c>
      <c r="F222" s="743">
        <v>0</v>
      </c>
      <c r="G222" s="530">
        <v>0</v>
      </c>
      <c r="H222" s="743">
        <v>1272</v>
      </c>
      <c r="I222" s="530">
        <v>538</v>
      </c>
      <c r="J222" s="510">
        <v>32</v>
      </c>
      <c r="K222" s="530">
        <v>0</v>
      </c>
      <c r="L222" s="510">
        <v>0</v>
      </c>
      <c r="M222" s="530">
        <v>155</v>
      </c>
      <c r="N222" s="510">
        <v>0</v>
      </c>
    </row>
    <row r="223" spans="1:14" ht="23.45" customHeight="1" thickBot="1">
      <c r="A223" s="1176" t="s">
        <v>220</v>
      </c>
      <c r="B223" s="742" t="s">
        <v>747</v>
      </c>
      <c r="C223" s="530">
        <v>451</v>
      </c>
      <c r="D223" s="743">
        <v>363</v>
      </c>
      <c r="E223" s="530">
        <v>298</v>
      </c>
      <c r="F223" s="743">
        <v>30</v>
      </c>
      <c r="G223" s="530">
        <v>0</v>
      </c>
      <c r="H223" s="743">
        <v>89</v>
      </c>
      <c r="I223" s="530">
        <v>0</v>
      </c>
      <c r="J223" s="510">
        <v>98</v>
      </c>
      <c r="K223" s="530">
        <v>91</v>
      </c>
      <c r="L223" s="510">
        <v>0</v>
      </c>
      <c r="M223" s="530">
        <v>0</v>
      </c>
      <c r="N223" s="510">
        <v>0</v>
      </c>
    </row>
    <row r="224" spans="1:14" ht="23.45" customHeight="1" thickBot="1">
      <c r="A224" s="1177"/>
      <c r="B224" s="742" t="s">
        <v>746</v>
      </c>
      <c r="C224" s="530">
        <v>3256</v>
      </c>
      <c r="D224" s="743">
        <v>2996</v>
      </c>
      <c r="E224" s="530">
        <v>3937</v>
      </c>
      <c r="F224" s="743">
        <v>1686</v>
      </c>
      <c r="G224" s="530">
        <v>0</v>
      </c>
      <c r="H224" s="743">
        <v>737</v>
      </c>
      <c r="I224" s="530">
        <v>0</v>
      </c>
      <c r="J224" s="510">
        <v>623</v>
      </c>
      <c r="K224" s="530">
        <v>118</v>
      </c>
      <c r="L224" s="510">
        <v>0</v>
      </c>
      <c r="M224" s="530">
        <v>0</v>
      </c>
      <c r="N224" s="510">
        <v>0</v>
      </c>
    </row>
    <row r="225" spans="1:14" ht="23.45" customHeight="1" thickBot="1">
      <c r="A225" s="1177"/>
      <c r="B225" s="742" t="s">
        <v>748</v>
      </c>
      <c r="C225" s="530">
        <v>3010</v>
      </c>
      <c r="D225" s="743">
        <v>3826</v>
      </c>
      <c r="E225" s="530">
        <v>2369</v>
      </c>
      <c r="F225" s="743">
        <v>89</v>
      </c>
      <c r="G225" s="530">
        <v>93</v>
      </c>
      <c r="H225" s="743">
        <v>907</v>
      </c>
      <c r="I225" s="530">
        <v>908</v>
      </c>
      <c r="J225" s="510">
        <v>118</v>
      </c>
      <c r="K225" s="530">
        <v>0</v>
      </c>
      <c r="L225" s="510">
        <v>0</v>
      </c>
      <c r="M225" s="530">
        <v>0</v>
      </c>
      <c r="N225" s="510">
        <v>7</v>
      </c>
    </row>
    <row r="226" spans="1:14" ht="23.45" customHeight="1" thickBot="1">
      <c r="A226" s="1177"/>
      <c r="B226" s="742" t="s">
        <v>750</v>
      </c>
      <c r="C226" s="530">
        <v>1462</v>
      </c>
      <c r="D226" s="743">
        <v>2328</v>
      </c>
      <c r="E226" s="530">
        <v>2238</v>
      </c>
      <c r="F226" s="743">
        <v>22</v>
      </c>
      <c r="G226" s="530">
        <v>276</v>
      </c>
      <c r="H226" s="743">
        <v>297</v>
      </c>
      <c r="I226" s="530">
        <v>288</v>
      </c>
      <c r="J226" s="743">
        <v>0</v>
      </c>
      <c r="K226" s="530">
        <v>0</v>
      </c>
      <c r="L226" s="510">
        <v>4</v>
      </c>
      <c r="M226" s="530">
        <v>0</v>
      </c>
      <c r="N226" s="510">
        <v>1</v>
      </c>
    </row>
    <row r="227" spans="1:14" ht="23.45" customHeight="1" thickBot="1">
      <c r="A227" s="1177"/>
      <c r="B227" s="742" t="s">
        <v>751</v>
      </c>
      <c r="C227" s="530">
        <v>1412</v>
      </c>
      <c r="D227" s="743">
        <v>803</v>
      </c>
      <c r="E227" s="530">
        <v>1079</v>
      </c>
      <c r="F227" s="743">
        <v>190</v>
      </c>
      <c r="G227" s="530">
        <v>31</v>
      </c>
      <c r="H227" s="743">
        <v>128</v>
      </c>
      <c r="I227" s="530">
        <v>0</v>
      </c>
      <c r="J227" s="510">
        <v>74</v>
      </c>
      <c r="K227" s="530">
        <v>3</v>
      </c>
      <c r="L227" s="510">
        <v>0</v>
      </c>
      <c r="M227" s="530">
        <v>0</v>
      </c>
      <c r="N227" s="510">
        <v>0</v>
      </c>
    </row>
    <row r="228" spans="1:14" ht="23.45" customHeight="1" thickBot="1">
      <c r="A228" s="1177"/>
      <c r="B228" s="742" t="s">
        <v>752</v>
      </c>
      <c r="C228" s="530">
        <v>1504</v>
      </c>
      <c r="D228" s="743">
        <v>3301</v>
      </c>
      <c r="E228" s="530">
        <v>953</v>
      </c>
      <c r="F228" s="743">
        <v>394</v>
      </c>
      <c r="G228" s="530">
        <v>75</v>
      </c>
      <c r="H228" s="743">
        <v>832</v>
      </c>
      <c r="I228" s="530">
        <v>852</v>
      </c>
      <c r="J228" s="510">
        <v>40</v>
      </c>
      <c r="K228" s="530">
        <v>0</v>
      </c>
      <c r="L228" s="510">
        <v>0</v>
      </c>
      <c r="M228" s="530">
        <v>23</v>
      </c>
      <c r="N228" s="510">
        <v>1</v>
      </c>
    </row>
    <row r="229" spans="1:14" ht="23.45" customHeight="1" thickBot="1">
      <c r="A229" s="1177" t="s">
        <v>129</v>
      </c>
      <c r="B229" s="742" t="s">
        <v>754</v>
      </c>
      <c r="C229" s="530">
        <v>1590</v>
      </c>
      <c r="D229" s="743">
        <v>721</v>
      </c>
      <c r="E229" s="530">
        <v>285</v>
      </c>
      <c r="F229" s="743">
        <v>0</v>
      </c>
      <c r="G229" s="530">
        <v>0</v>
      </c>
      <c r="H229" s="743">
        <v>693</v>
      </c>
      <c r="I229" s="530">
        <v>0</v>
      </c>
      <c r="J229" s="510">
        <v>20</v>
      </c>
      <c r="K229" s="530">
        <v>0</v>
      </c>
      <c r="L229" s="510">
        <v>0</v>
      </c>
      <c r="M229" s="530">
        <v>0</v>
      </c>
      <c r="N229" s="510">
        <v>26</v>
      </c>
    </row>
    <row r="230" spans="1:14" ht="23.45" customHeight="1" thickBot="1">
      <c r="A230" s="1178"/>
      <c r="B230" s="742" t="s">
        <v>753</v>
      </c>
      <c r="C230" s="530">
        <v>1208</v>
      </c>
      <c r="D230" s="743">
        <v>2560</v>
      </c>
      <c r="E230" s="530">
        <v>3073</v>
      </c>
      <c r="F230" s="743">
        <v>0</v>
      </c>
      <c r="G230" s="530">
        <v>0</v>
      </c>
      <c r="H230" s="743">
        <v>329</v>
      </c>
      <c r="I230" s="530">
        <v>8</v>
      </c>
      <c r="J230" s="510">
        <v>342</v>
      </c>
      <c r="K230" s="530">
        <v>0</v>
      </c>
      <c r="L230" s="510">
        <v>0</v>
      </c>
      <c r="M230" s="530">
        <v>0</v>
      </c>
      <c r="N230" s="510">
        <v>1</v>
      </c>
    </row>
    <row r="231" spans="1:14" ht="23.45" customHeight="1" thickBot="1">
      <c r="A231" s="1176" t="s">
        <v>221</v>
      </c>
      <c r="B231" s="742" t="s">
        <v>756</v>
      </c>
      <c r="C231" s="530">
        <v>2356</v>
      </c>
      <c r="D231" s="743">
        <v>2035</v>
      </c>
      <c r="E231" s="530">
        <v>5222</v>
      </c>
      <c r="F231" s="743">
        <v>0</v>
      </c>
      <c r="G231" s="530">
        <v>0</v>
      </c>
      <c r="H231" s="743">
        <v>578</v>
      </c>
      <c r="I231" s="530">
        <v>0</v>
      </c>
      <c r="J231" s="510">
        <v>104</v>
      </c>
      <c r="K231" s="530">
        <v>0</v>
      </c>
      <c r="L231" s="510">
        <v>0</v>
      </c>
      <c r="M231" s="530">
        <v>0</v>
      </c>
      <c r="N231" s="510">
        <v>0</v>
      </c>
    </row>
    <row r="232" spans="1:14" ht="23.45" customHeight="1" thickBot="1">
      <c r="A232" s="1177"/>
      <c r="B232" s="742" t="s">
        <v>755</v>
      </c>
      <c r="C232" s="530">
        <v>4608</v>
      </c>
      <c r="D232" s="743">
        <v>5355</v>
      </c>
      <c r="E232" s="530">
        <v>3816</v>
      </c>
      <c r="F232" s="743">
        <v>952</v>
      </c>
      <c r="G232" s="530">
        <v>0</v>
      </c>
      <c r="H232" s="743">
        <v>503</v>
      </c>
      <c r="I232" s="530">
        <v>127</v>
      </c>
      <c r="J232" s="510">
        <v>134</v>
      </c>
      <c r="K232" s="530">
        <v>0</v>
      </c>
      <c r="L232" s="510">
        <v>46</v>
      </c>
      <c r="M232" s="530">
        <v>11</v>
      </c>
      <c r="N232" s="510">
        <v>505</v>
      </c>
    </row>
    <row r="233" spans="1:14" ht="23.45" customHeight="1" thickBot="1">
      <c r="A233" s="1177"/>
      <c r="B233" s="742" t="s">
        <v>767</v>
      </c>
      <c r="C233" s="530">
        <v>1471</v>
      </c>
      <c r="D233" s="743">
        <v>1582</v>
      </c>
      <c r="E233" s="530">
        <v>2023</v>
      </c>
      <c r="F233" s="743">
        <v>0</v>
      </c>
      <c r="G233" s="530">
        <v>0</v>
      </c>
      <c r="H233" s="743">
        <v>176</v>
      </c>
      <c r="I233" s="530">
        <v>0</v>
      </c>
      <c r="J233" s="510">
        <v>158</v>
      </c>
      <c r="K233" s="530">
        <v>17</v>
      </c>
      <c r="L233" s="510">
        <v>146</v>
      </c>
      <c r="M233" s="530">
        <v>6</v>
      </c>
      <c r="N233" s="510">
        <v>162</v>
      </c>
    </row>
    <row r="234" spans="1:14" ht="23.45" customHeight="1" thickBot="1">
      <c r="A234" s="1177"/>
      <c r="B234" s="742" t="s">
        <v>768</v>
      </c>
      <c r="C234" s="530">
        <v>79</v>
      </c>
      <c r="D234" s="743">
        <v>45</v>
      </c>
      <c r="E234" s="530">
        <v>102</v>
      </c>
      <c r="F234" s="743">
        <v>9</v>
      </c>
      <c r="G234" s="530">
        <v>0</v>
      </c>
      <c r="H234" s="743">
        <v>11</v>
      </c>
      <c r="I234" s="530">
        <v>11</v>
      </c>
      <c r="J234" s="510">
        <v>11</v>
      </c>
      <c r="K234" s="530">
        <v>0</v>
      </c>
      <c r="L234" s="510">
        <v>0</v>
      </c>
      <c r="M234" s="530">
        <v>0</v>
      </c>
      <c r="N234" s="510">
        <v>0</v>
      </c>
    </row>
    <row r="235" spans="1:14" ht="23.45" customHeight="1" thickBot="1">
      <c r="A235" s="1177"/>
      <c r="B235" s="742" t="s">
        <v>766</v>
      </c>
      <c r="C235" s="530">
        <v>2316</v>
      </c>
      <c r="D235" s="743">
        <v>2029</v>
      </c>
      <c r="E235" s="530">
        <v>6008</v>
      </c>
      <c r="F235" s="743">
        <v>0</v>
      </c>
      <c r="G235" s="530">
        <v>0</v>
      </c>
      <c r="H235" s="743">
        <v>226</v>
      </c>
      <c r="I235" s="530">
        <v>138</v>
      </c>
      <c r="J235" s="510">
        <v>209</v>
      </c>
      <c r="K235" s="530">
        <v>11</v>
      </c>
      <c r="L235" s="510">
        <v>1</v>
      </c>
      <c r="M235" s="530">
        <v>0</v>
      </c>
      <c r="N235" s="510">
        <v>37</v>
      </c>
    </row>
    <row r="236" spans="1:14" ht="23.45" customHeight="1" thickBot="1">
      <c r="A236" s="1177"/>
      <c r="B236" s="742" t="s">
        <v>771</v>
      </c>
      <c r="C236" s="530">
        <v>404</v>
      </c>
      <c r="D236" s="743">
        <v>443</v>
      </c>
      <c r="E236" s="530">
        <v>955</v>
      </c>
      <c r="F236" s="743">
        <v>112</v>
      </c>
      <c r="G236" s="530">
        <v>13</v>
      </c>
      <c r="H236" s="743">
        <v>312</v>
      </c>
      <c r="I236" s="530">
        <v>28</v>
      </c>
      <c r="J236" s="510">
        <v>757</v>
      </c>
      <c r="K236" s="530">
        <v>0</v>
      </c>
      <c r="L236" s="510">
        <v>0</v>
      </c>
      <c r="M236" s="530">
        <v>0</v>
      </c>
      <c r="N236" s="510">
        <v>395</v>
      </c>
    </row>
    <row r="237" spans="1:14" ht="23.45" customHeight="1" thickBot="1">
      <c r="A237" s="1177"/>
      <c r="B237" s="742" t="s">
        <v>770</v>
      </c>
      <c r="C237" s="530">
        <v>54</v>
      </c>
      <c r="D237" s="743">
        <v>94</v>
      </c>
      <c r="E237" s="530">
        <v>111</v>
      </c>
      <c r="F237" s="743">
        <v>12</v>
      </c>
      <c r="G237" s="530">
        <v>1</v>
      </c>
      <c r="H237" s="743">
        <v>44</v>
      </c>
      <c r="I237" s="530">
        <v>9</v>
      </c>
      <c r="J237" s="510">
        <v>35</v>
      </c>
      <c r="K237" s="530">
        <v>0</v>
      </c>
      <c r="L237" s="510">
        <v>0</v>
      </c>
      <c r="M237" s="530">
        <v>0</v>
      </c>
      <c r="N237" s="510">
        <v>3</v>
      </c>
    </row>
    <row r="238" spans="1:14" ht="23.45" customHeight="1" thickBot="1">
      <c r="A238" s="1177"/>
      <c r="B238" s="742" t="s">
        <v>762</v>
      </c>
      <c r="C238" s="530">
        <v>1936</v>
      </c>
      <c r="D238" s="743">
        <v>4598</v>
      </c>
      <c r="E238" s="530">
        <v>2587</v>
      </c>
      <c r="F238" s="743">
        <v>1125</v>
      </c>
      <c r="G238" s="530">
        <v>3</v>
      </c>
      <c r="H238" s="743">
        <v>1288</v>
      </c>
      <c r="I238" s="530">
        <v>0</v>
      </c>
      <c r="J238" s="510">
        <v>2325</v>
      </c>
      <c r="K238" s="530">
        <v>0</v>
      </c>
      <c r="L238" s="510">
        <v>22</v>
      </c>
      <c r="M238" s="530">
        <v>0</v>
      </c>
      <c r="N238" s="510">
        <v>48</v>
      </c>
    </row>
    <row r="239" spans="1:14" ht="23.45" customHeight="1" thickBot="1">
      <c r="A239" s="1177"/>
      <c r="B239" s="742" t="s">
        <v>759</v>
      </c>
      <c r="C239" s="530">
        <v>1122</v>
      </c>
      <c r="D239" s="743">
        <v>1665</v>
      </c>
      <c r="E239" s="530">
        <v>4221</v>
      </c>
      <c r="F239" s="743">
        <v>0</v>
      </c>
      <c r="G239" s="530">
        <v>0</v>
      </c>
      <c r="H239" s="743">
        <v>284</v>
      </c>
      <c r="I239" s="530">
        <v>140</v>
      </c>
      <c r="J239" s="510">
        <v>312</v>
      </c>
      <c r="K239" s="530">
        <v>6</v>
      </c>
      <c r="L239" s="510">
        <v>193</v>
      </c>
      <c r="M239" s="530">
        <v>67</v>
      </c>
      <c r="N239" s="510">
        <v>0</v>
      </c>
    </row>
    <row r="240" spans="1:14" ht="23.45" customHeight="1" thickBot="1">
      <c r="A240" s="1177"/>
      <c r="B240" s="742" t="s">
        <v>760</v>
      </c>
      <c r="C240" s="530">
        <v>554</v>
      </c>
      <c r="D240" s="743">
        <v>2765</v>
      </c>
      <c r="E240" s="530">
        <v>3782</v>
      </c>
      <c r="F240" s="743">
        <v>48</v>
      </c>
      <c r="G240" s="530">
        <v>0</v>
      </c>
      <c r="H240" s="743">
        <v>606</v>
      </c>
      <c r="I240" s="530">
        <v>138</v>
      </c>
      <c r="J240" s="510">
        <v>74</v>
      </c>
      <c r="K240" s="530">
        <v>88</v>
      </c>
      <c r="L240" s="510">
        <v>19</v>
      </c>
      <c r="M240" s="530">
        <v>75</v>
      </c>
      <c r="N240" s="510">
        <v>852</v>
      </c>
    </row>
    <row r="241" spans="1:14" ht="23.45" customHeight="1" thickBot="1">
      <c r="A241" s="1177"/>
      <c r="B241" s="742" t="s">
        <v>758</v>
      </c>
      <c r="C241" s="530">
        <v>1217</v>
      </c>
      <c r="D241" s="743">
        <v>1237</v>
      </c>
      <c r="E241" s="530">
        <v>2535</v>
      </c>
      <c r="F241" s="743">
        <v>305</v>
      </c>
      <c r="G241" s="530">
        <v>27</v>
      </c>
      <c r="H241" s="743">
        <v>468</v>
      </c>
      <c r="I241" s="530">
        <v>319</v>
      </c>
      <c r="J241" s="510">
        <v>57</v>
      </c>
      <c r="K241" s="530">
        <v>1</v>
      </c>
      <c r="L241" s="510">
        <v>27</v>
      </c>
      <c r="M241" s="530">
        <v>147</v>
      </c>
      <c r="N241" s="510">
        <v>16</v>
      </c>
    </row>
    <row r="242" spans="1:14" ht="23.45" customHeight="1" thickBot="1">
      <c r="A242" s="1177"/>
      <c r="B242" s="742" t="s">
        <v>763</v>
      </c>
      <c r="C242" s="530">
        <v>2816</v>
      </c>
      <c r="D242" s="743">
        <v>2351</v>
      </c>
      <c r="E242" s="530">
        <v>9015</v>
      </c>
      <c r="F242" s="743">
        <v>50</v>
      </c>
      <c r="G242" s="530">
        <v>0</v>
      </c>
      <c r="H242" s="743">
        <v>286</v>
      </c>
      <c r="I242" s="530">
        <v>272</v>
      </c>
      <c r="J242" s="510">
        <v>643</v>
      </c>
      <c r="K242" s="530">
        <v>0</v>
      </c>
      <c r="L242" s="510">
        <v>0</v>
      </c>
      <c r="M242" s="530">
        <v>11</v>
      </c>
      <c r="N242" s="510">
        <v>0</v>
      </c>
    </row>
    <row r="243" spans="1:14" ht="23.45" customHeight="1" thickBot="1">
      <c r="A243" s="1177"/>
      <c r="B243" s="742" t="s">
        <v>764</v>
      </c>
      <c r="C243" s="530">
        <v>2149</v>
      </c>
      <c r="D243" s="743">
        <v>3097</v>
      </c>
      <c r="E243" s="530">
        <v>3751</v>
      </c>
      <c r="F243" s="743">
        <v>84</v>
      </c>
      <c r="G243" s="530">
        <v>0</v>
      </c>
      <c r="H243" s="743">
        <v>672</v>
      </c>
      <c r="I243" s="530">
        <v>0</v>
      </c>
      <c r="J243" s="510">
        <v>143</v>
      </c>
      <c r="K243" s="530">
        <v>406</v>
      </c>
      <c r="L243" s="510">
        <v>10</v>
      </c>
      <c r="M243" s="530">
        <v>88</v>
      </c>
      <c r="N243" s="510">
        <v>298</v>
      </c>
    </row>
    <row r="244" spans="1:14" ht="23.45" customHeight="1" thickBot="1">
      <c r="A244" s="1177"/>
      <c r="B244" s="742" t="s">
        <v>765</v>
      </c>
      <c r="C244" s="530">
        <v>1037</v>
      </c>
      <c r="D244" s="743">
        <v>2540</v>
      </c>
      <c r="E244" s="530">
        <v>2293</v>
      </c>
      <c r="F244" s="743">
        <v>0</v>
      </c>
      <c r="G244" s="530">
        <v>0</v>
      </c>
      <c r="H244" s="743">
        <v>411</v>
      </c>
      <c r="I244" s="530">
        <v>21</v>
      </c>
      <c r="J244" s="510">
        <v>435</v>
      </c>
      <c r="K244" s="530">
        <v>30</v>
      </c>
      <c r="L244" s="510">
        <v>0</v>
      </c>
      <c r="M244" s="530">
        <v>28</v>
      </c>
      <c r="N244" s="510">
        <v>0</v>
      </c>
    </row>
    <row r="245" spans="1:14" ht="23.45" customHeight="1" thickBot="1">
      <c r="A245" s="1177"/>
      <c r="B245" s="742" t="s">
        <v>761</v>
      </c>
      <c r="C245" s="530">
        <v>2704</v>
      </c>
      <c r="D245" s="743">
        <v>2563</v>
      </c>
      <c r="E245" s="530">
        <v>7063</v>
      </c>
      <c r="F245" s="743">
        <v>16</v>
      </c>
      <c r="G245" s="530">
        <v>0</v>
      </c>
      <c r="H245" s="743">
        <v>320</v>
      </c>
      <c r="I245" s="530">
        <v>18</v>
      </c>
      <c r="J245" s="510">
        <v>16</v>
      </c>
      <c r="K245" s="530">
        <v>21</v>
      </c>
      <c r="L245" s="510">
        <v>0</v>
      </c>
      <c r="M245" s="530">
        <v>0</v>
      </c>
      <c r="N245" s="510">
        <v>44</v>
      </c>
    </row>
    <row r="246" spans="1:14" ht="23.45" customHeight="1" thickBot="1">
      <c r="A246" s="1178"/>
      <c r="B246" s="742" t="s">
        <v>769</v>
      </c>
      <c r="C246" s="530">
        <v>364</v>
      </c>
      <c r="D246" s="743">
        <v>1544</v>
      </c>
      <c r="E246" s="530">
        <v>2807</v>
      </c>
      <c r="F246" s="743">
        <v>260</v>
      </c>
      <c r="G246" s="530">
        <v>148</v>
      </c>
      <c r="H246" s="743">
        <v>373</v>
      </c>
      <c r="I246" s="530">
        <v>0</v>
      </c>
      <c r="J246" s="510">
        <v>69</v>
      </c>
      <c r="K246" s="530">
        <v>0</v>
      </c>
      <c r="L246" s="510">
        <v>0</v>
      </c>
      <c r="M246" s="530">
        <v>0</v>
      </c>
      <c r="N246" s="510">
        <v>25</v>
      </c>
    </row>
    <row r="247" spans="1:14" ht="23.45" customHeight="1" thickBot="1">
      <c r="A247" s="1176" t="s">
        <v>222</v>
      </c>
      <c r="B247" s="742" t="s">
        <v>773</v>
      </c>
      <c r="C247" s="530">
        <v>4478</v>
      </c>
      <c r="D247" s="743">
        <v>1912</v>
      </c>
      <c r="E247" s="530">
        <v>785</v>
      </c>
      <c r="F247" s="743">
        <v>32</v>
      </c>
      <c r="G247" s="530">
        <v>3066</v>
      </c>
      <c r="H247" s="743">
        <v>219</v>
      </c>
      <c r="I247" s="530">
        <v>0</v>
      </c>
      <c r="J247" s="510">
        <v>118</v>
      </c>
      <c r="K247" s="530">
        <v>0</v>
      </c>
      <c r="L247" s="510">
        <v>0</v>
      </c>
      <c r="M247" s="530">
        <v>0</v>
      </c>
      <c r="N247" s="510">
        <v>0</v>
      </c>
    </row>
    <row r="248" spans="1:14" ht="23.45" customHeight="1" thickBot="1">
      <c r="A248" s="1177"/>
      <c r="B248" s="742" t="s">
        <v>772</v>
      </c>
      <c r="C248" s="530">
        <v>3851</v>
      </c>
      <c r="D248" s="743">
        <v>1421</v>
      </c>
      <c r="E248" s="530">
        <v>3321</v>
      </c>
      <c r="F248" s="743">
        <v>715</v>
      </c>
      <c r="G248" s="530">
        <v>196</v>
      </c>
      <c r="H248" s="743">
        <v>448</v>
      </c>
      <c r="I248" s="530">
        <v>343</v>
      </c>
      <c r="J248" s="510">
        <v>15</v>
      </c>
      <c r="K248" s="530">
        <v>0</v>
      </c>
      <c r="L248" s="510">
        <v>0</v>
      </c>
      <c r="M248" s="530">
        <v>0</v>
      </c>
      <c r="N248" s="510">
        <v>0</v>
      </c>
    </row>
    <row r="249" spans="1:14" ht="23.45" customHeight="1" thickBot="1">
      <c r="A249" s="1177"/>
      <c r="B249" s="742" t="s">
        <v>776</v>
      </c>
      <c r="C249" s="530">
        <v>5655</v>
      </c>
      <c r="D249" s="743">
        <v>1057</v>
      </c>
      <c r="E249" s="530">
        <v>1512</v>
      </c>
      <c r="F249" s="743">
        <v>606</v>
      </c>
      <c r="G249" s="530">
        <v>873</v>
      </c>
      <c r="H249" s="743">
        <v>530</v>
      </c>
      <c r="I249" s="530">
        <v>524</v>
      </c>
      <c r="J249" s="510">
        <v>4</v>
      </c>
      <c r="K249" s="530">
        <v>0</v>
      </c>
      <c r="L249" s="510">
        <v>0</v>
      </c>
      <c r="M249" s="530">
        <v>0</v>
      </c>
      <c r="N249" s="510">
        <v>0</v>
      </c>
    </row>
    <row r="250" spans="1:14" ht="23.45" customHeight="1" thickBot="1">
      <c r="A250" s="1177"/>
      <c r="B250" s="742" t="s">
        <v>777</v>
      </c>
      <c r="C250" s="530">
        <v>371</v>
      </c>
      <c r="D250" s="743">
        <v>541</v>
      </c>
      <c r="E250" s="530">
        <v>1748</v>
      </c>
      <c r="F250" s="743">
        <v>11</v>
      </c>
      <c r="G250" s="530">
        <v>292</v>
      </c>
      <c r="H250" s="743">
        <v>227</v>
      </c>
      <c r="I250" s="530">
        <v>0</v>
      </c>
      <c r="J250" s="510">
        <v>142</v>
      </c>
      <c r="K250" s="530">
        <v>0</v>
      </c>
      <c r="L250" s="510">
        <v>0</v>
      </c>
      <c r="M250" s="530">
        <v>0</v>
      </c>
      <c r="N250" s="510">
        <v>0</v>
      </c>
    </row>
    <row r="251" spans="1:14" ht="23.45" customHeight="1" thickBot="1">
      <c r="A251" s="1177"/>
      <c r="B251" s="742" t="s">
        <v>774</v>
      </c>
      <c r="C251" s="530">
        <v>5446</v>
      </c>
      <c r="D251" s="743">
        <v>1308</v>
      </c>
      <c r="E251" s="530">
        <v>1154</v>
      </c>
      <c r="F251" s="743">
        <v>177</v>
      </c>
      <c r="G251" s="530">
        <v>1466</v>
      </c>
      <c r="H251" s="743">
        <v>213</v>
      </c>
      <c r="I251" s="530">
        <v>210</v>
      </c>
      <c r="J251" s="510">
        <v>37</v>
      </c>
      <c r="K251" s="530">
        <v>0</v>
      </c>
      <c r="L251" s="510">
        <v>0</v>
      </c>
      <c r="M251" s="530">
        <v>0</v>
      </c>
      <c r="N251" s="510">
        <v>0</v>
      </c>
    </row>
    <row r="252" spans="1:14" ht="23.45" customHeight="1" thickBot="1">
      <c r="A252" s="1177"/>
      <c r="B252" s="742" t="s">
        <v>775</v>
      </c>
      <c r="C252" s="530">
        <v>2973</v>
      </c>
      <c r="D252" s="743">
        <v>0</v>
      </c>
      <c r="E252" s="530">
        <v>3006</v>
      </c>
      <c r="F252" s="743">
        <v>42</v>
      </c>
      <c r="G252" s="530">
        <v>1349</v>
      </c>
      <c r="H252" s="743">
        <v>2</v>
      </c>
      <c r="I252" s="530">
        <v>0</v>
      </c>
      <c r="J252" s="510">
        <v>69</v>
      </c>
      <c r="K252" s="530">
        <v>0</v>
      </c>
      <c r="L252" s="510">
        <v>0</v>
      </c>
      <c r="M252" s="530">
        <v>0</v>
      </c>
      <c r="N252" s="510">
        <v>0</v>
      </c>
    </row>
    <row r="253" spans="1:14" ht="23.45" customHeight="1" thickBot="1">
      <c r="A253" s="1177"/>
      <c r="B253" s="742" t="s">
        <v>780</v>
      </c>
      <c r="C253" s="530">
        <v>27</v>
      </c>
      <c r="D253" s="743">
        <v>76</v>
      </c>
      <c r="E253" s="530">
        <v>40</v>
      </c>
      <c r="F253" s="743">
        <v>0</v>
      </c>
      <c r="G253" s="530">
        <v>0</v>
      </c>
      <c r="H253" s="743">
        <v>3</v>
      </c>
      <c r="I253" s="530">
        <v>7</v>
      </c>
      <c r="J253" s="743">
        <v>0</v>
      </c>
      <c r="K253" s="530">
        <v>0</v>
      </c>
      <c r="L253" s="510">
        <v>0</v>
      </c>
      <c r="M253" s="530">
        <v>0</v>
      </c>
      <c r="N253" s="510">
        <v>0</v>
      </c>
    </row>
    <row r="254" spans="1:14" ht="23.45" customHeight="1" thickBot="1">
      <c r="A254" s="1177"/>
      <c r="B254" s="742" t="s">
        <v>779</v>
      </c>
      <c r="C254" s="530">
        <v>2327</v>
      </c>
      <c r="D254" s="743">
        <v>867</v>
      </c>
      <c r="E254" s="530">
        <v>935</v>
      </c>
      <c r="F254" s="743">
        <v>10</v>
      </c>
      <c r="G254" s="530">
        <v>23</v>
      </c>
      <c r="H254" s="743">
        <v>95</v>
      </c>
      <c r="I254" s="530">
        <v>0</v>
      </c>
      <c r="J254" s="743">
        <v>0</v>
      </c>
      <c r="K254" s="530">
        <v>0</v>
      </c>
      <c r="L254" s="510">
        <v>0</v>
      </c>
      <c r="M254" s="530">
        <v>0</v>
      </c>
      <c r="N254" s="510">
        <v>0</v>
      </c>
    </row>
    <row r="255" spans="1:14" ht="23.45" customHeight="1" thickBot="1">
      <c r="A255" s="1178"/>
      <c r="B255" s="742" t="s">
        <v>778</v>
      </c>
      <c r="C255" s="530">
        <v>936</v>
      </c>
      <c r="D255" s="743">
        <v>749</v>
      </c>
      <c r="E255" s="530">
        <v>72</v>
      </c>
      <c r="F255" s="743">
        <v>16</v>
      </c>
      <c r="G255" s="530">
        <v>2</v>
      </c>
      <c r="H255" s="743">
        <v>129</v>
      </c>
      <c r="I255" s="530">
        <v>0</v>
      </c>
      <c r="J255" s="743">
        <v>0</v>
      </c>
      <c r="K255" s="530">
        <v>0</v>
      </c>
      <c r="L255" s="510">
        <v>0</v>
      </c>
      <c r="M255" s="530">
        <v>0</v>
      </c>
      <c r="N255" s="510">
        <v>0</v>
      </c>
    </row>
    <row r="256" spans="1:14" ht="23.45" customHeight="1" thickBot="1">
      <c r="A256" s="1176" t="s">
        <v>1127</v>
      </c>
      <c r="B256" s="742" t="s">
        <v>782</v>
      </c>
      <c r="C256" s="530">
        <v>443</v>
      </c>
      <c r="D256" s="743">
        <v>69</v>
      </c>
      <c r="E256" s="530">
        <v>1173</v>
      </c>
      <c r="F256" s="743">
        <v>104</v>
      </c>
      <c r="G256" s="530">
        <v>28</v>
      </c>
      <c r="H256" s="743">
        <v>58</v>
      </c>
      <c r="I256" s="530">
        <v>0</v>
      </c>
      <c r="J256" s="743">
        <v>0</v>
      </c>
      <c r="K256" s="530">
        <v>0</v>
      </c>
      <c r="L256" s="510">
        <v>0</v>
      </c>
      <c r="M256" s="530">
        <v>0</v>
      </c>
      <c r="N256" s="510">
        <v>0</v>
      </c>
    </row>
    <row r="257" spans="1:14" ht="23.45" customHeight="1" thickBot="1">
      <c r="A257" s="1177"/>
      <c r="B257" s="742" t="s">
        <v>785</v>
      </c>
      <c r="C257" s="530">
        <v>3669</v>
      </c>
      <c r="D257" s="743">
        <v>3431</v>
      </c>
      <c r="E257" s="530">
        <v>3983</v>
      </c>
      <c r="F257" s="743">
        <v>180</v>
      </c>
      <c r="G257" s="530">
        <v>15</v>
      </c>
      <c r="H257" s="743">
        <v>1950</v>
      </c>
      <c r="I257" s="530">
        <v>1680</v>
      </c>
      <c r="J257" s="743">
        <v>0</v>
      </c>
      <c r="K257" s="530">
        <v>0</v>
      </c>
      <c r="L257" s="510">
        <v>0</v>
      </c>
      <c r="M257" s="530">
        <v>0</v>
      </c>
      <c r="N257" s="510">
        <v>0</v>
      </c>
    </row>
    <row r="258" spans="1:14" ht="23.45" customHeight="1" thickBot="1">
      <c r="A258" s="1177"/>
      <c r="B258" s="742" t="s">
        <v>783</v>
      </c>
      <c r="C258" s="530">
        <v>10071</v>
      </c>
      <c r="D258" s="743">
        <v>7668</v>
      </c>
      <c r="E258" s="530">
        <v>15531</v>
      </c>
      <c r="F258" s="743">
        <v>492</v>
      </c>
      <c r="G258" s="530">
        <v>701</v>
      </c>
      <c r="H258" s="743">
        <v>3391</v>
      </c>
      <c r="I258" s="530">
        <v>3388</v>
      </c>
      <c r="J258" s="743">
        <v>0</v>
      </c>
      <c r="K258" s="530">
        <v>2</v>
      </c>
      <c r="L258" s="510">
        <v>0</v>
      </c>
      <c r="M258" s="530">
        <v>1</v>
      </c>
      <c r="N258" s="510">
        <v>0</v>
      </c>
    </row>
    <row r="259" spans="1:14" ht="23.45" customHeight="1" thickBot="1">
      <c r="A259" s="1178"/>
      <c r="B259" s="742" t="s">
        <v>784</v>
      </c>
      <c r="C259" s="530">
        <v>6591</v>
      </c>
      <c r="D259" s="743">
        <v>10472</v>
      </c>
      <c r="E259" s="530">
        <v>15300</v>
      </c>
      <c r="F259" s="743">
        <v>96</v>
      </c>
      <c r="G259" s="530">
        <v>1723</v>
      </c>
      <c r="H259" s="743">
        <v>6726</v>
      </c>
      <c r="I259" s="530">
        <v>1744</v>
      </c>
      <c r="J259" s="743">
        <v>0</v>
      </c>
      <c r="K259" s="530">
        <v>0</v>
      </c>
      <c r="L259" s="510">
        <v>0</v>
      </c>
      <c r="M259" s="530">
        <v>0</v>
      </c>
      <c r="N259" s="510">
        <v>0</v>
      </c>
    </row>
    <row r="260" spans="1:14" ht="23.45" customHeight="1" thickBot="1">
      <c r="A260" s="1176" t="s">
        <v>132</v>
      </c>
      <c r="B260" s="742" t="s">
        <v>787</v>
      </c>
      <c r="C260" s="530">
        <v>5635</v>
      </c>
      <c r="D260" s="743">
        <v>1487</v>
      </c>
      <c r="E260" s="530">
        <v>7670</v>
      </c>
      <c r="F260" s="743">
        <v>72</v>
      </c>
      <c r="G260" s="530">
        <v>1</v>
      </c>
      <c r="H260" s="743">
        <v>354</v>
      </c>
      <c r="I260" s="530">
        <v>359</v>
      </c>
      <c r="J260" s="510">
        <v>46</v>
      </c>
      <c r="K260" s="530">
        <v>0</v>
      </c>
      <c r="L260" s="510">
        <v>52</v>
      </c>
      <c r="M260" s="530">
        <v>12</v>
      </c>
      <c r="N260" s="510">
        <v>0</v>
      </c>
    </row>
    <row r="261" spans="1:14" ht="23.45" customHeight="1" thickBot="1">
      <c r="A261" s="1177"/>
      <c r="B261" s="742" t="s">
        <v>786</v>
      </c>
      <c r="C261" s="530">
        <v>4383</v>
      </c>
      <c r="D261" s="743">
        <v>1609</v>
      </c>
      <c r="E261" s="530">
        <v>1904</v>
      </c>
      <c r="F261" s="743">
        <v>123</v>
      </c>
      <c r="G261" s="530">
        <v>0</v>
      </c>
      <c r="H261" s="743">
        <v>79</v>
      </c>
      <c r="I261" s="530">
        <v>77</v>
      </c>
      <c r="J261" s="743">
        <v>0</v>
      </c>
      <c r="K261" s="530">
        <v>0</v>
      </c>
      <c r="L261" s="510">
        <v>0</v>
      </c>
      <c r="M261" s="530">
        <v>0</v>
      </c>
      <c r="N261" s="510">
        <v>0</v>
      </c>
    </row>
    <row r="262" spans="1:14" ht="23.45" customHeight="1" thickBot="1">
      <c r="A262" s="1177"/>
      <c r="B262" s="742" t="s">
        <v>793</v>
      </c>
      <c r="C262" s="530">
        <v>3028</v>
      </c>
      <c r="D262" s="743">
        <v>1646</v>
      </c>
      <c r="E262" s="530">
        <v>1586</v>
      </c>
      <c r="F262" s="743">
        <v>0</v>
      </c>
      <c r="G262" s="530">
        <v>0</v>
      </c>
      <c r="H262" s="743">
        <v>572</v>
      </c>
      <c r="I262" s="530">
        <v>320</v>
      </c>
      <c r="J262" s="743">
        <v>0</v>
      </c>
      <c r="K262" s="530">
        <v>1</v>
      </c>
      <c r="L262" s="510">
        <v>0</v>
      </c>
      <c r="M262" s="530">
        <v>7</v>
      </c>
      <c r="N262" s="510">
        <v>0</v>
      </c>
    </row>
    <row r="263" spans="1:14" ht="23.45" customHeight="1" thickBot="1">
      <c r="A263" s="1177"/>
      <c r="B263" s="742" t="s">
        <v>789</v>
      </c>
      <c r="C263" s="530">
        <v>6670</v>
      </c>
      <c r="D263" s="743">
        <v>3628</v>
      </c>
      <c r="E263" s="530">
        <v>7730</v>
      </c>
      <c r="F263" s="743">
        <v>957</v>
      </c>
      <c r="G263" s="530">
        <v>0</v>
      </c>
      <c r="H263" s="743">
        <v>1312</v>
      </c>
      <c r="I263" s="530">
        <v>1049</v>
      </c>
      <c r="J263" s="510">
        <v>159</v>
      </c>
      <c r="K263" s="530">
        <v>0</v>
      </c>
      <c r="L263" s="510">
        <v>65</v>
      </c>
      <c r="M263" s="530">
        <v>2</v>
      </c>
      <c r="N263" s="510">
        <v>0</v>
      </c>
    </row>
    <row r="264" spans="1:14" ht="23.45" customHeight="1" thickBot="1">
      <c r="A264" s="1177"/>
      <c r="B264" s="742" t="s">
        <v>790</v>
      </c>
      <c r="C264" s="530">
        <v>2432</v>
      </c>
      <c r="D264" s="743">
        <v>2470</v>
      </c>
      <c r="E264" s="530">
        <v>7223</v>
      </c>
      <c r="F264" s="743">
        <v>377</v>
      </c>
      <c r="G264" s="530">
        <v>0</v>
      </c>
      <c r="H264" s="743">
        <v>1884</v>
      </c>
      <c r="I264" s="530">
        <v>1797</v>
      </c>
      <c r="J264" s="510">
        <v>40</v>
      </c>
      <c r="K264" s="530">
        <v>417</v>
      </c>
      <c r="L264" s="510">
        <v>2</v>
      </c>
      <c r="M264" s="530">
        <v>28</v>
      </c>
      <c r="N264" s="510">
        <v>95</v>
      </c>
    </row>
    <row r="265" spans="1:14" ht="23.45" customHeight="1" thickBot="1">
      <c r="A265" s="1177"/>
      <c r="B265" s="742" t="s">
        <v>791</v>
      </c>
      <c r="C265" s="530">
        <v>3728</v>
      </c>
      <c r="D265" s="743">
        <v>4176</v>
      </c>
      <c r="E265" s="530">
        <v>2805</v>
      </c>
      <c r="F265" s="743">
        <v>167</v>
      </c>
      <c r="G265" s="530">
        <v>0</v>
      </c>
      <c r="H265" s="743">
        <v>677</v>
      </c>
      <c r="I265" s="530">
        <v>543</v>
      </c>
      <c r="J265" s="510">
        <v>1</v>
      </c>
      <c r="K265" s="530">
        <v>3</v>
      </c>
      <c r="L265" s="510">
        <v>0</v>
      </c>
      <c r="M265" s="530">
        <v>82</v>
      </c>
      <c r="N265" s="510">
        <v>19</v>
      </c>
    </row>
    <row r="266" spans="1:14" ht="23.45" customHeight="1" thickBot="1">
      <c r="A266" s="1177"/>
      <c r="B266" s="742" t="s">
        <v>794</v>
      </c>
      <c r="C266" s="530">
        <v>65</v>
      </c>
      <c r="D266" s="743">
        <v>17</v>
      </c>
      <c r="E266" s="530">
        <v>93</v>
      </c>
      <c r="F266" s="743">
        <v>7</v>
      </c>
      <c r="G266" s="530">
        <v>0</v>
      </c>
      <c r="H266" s="743">
        <v>0</v>
      </c>
      <c r="I266" s="530">
        <v>0</v>
      </c>
      <c r="J266" s="743">
        <v>0</v>
      </c>
      <c r="K266" s="530">
        <v>0</v>
      </c>
      <c r="L266" s="510">
        <v>0</v>
      </c>
      <c r="M266" s="530">
        <v>0</v>
      </c>
      <c r="N266" s="510">
        <v>0</v>
      </c>
    </row>
    <row r="267" spans="1:14" ht="23.45" customHeight="1" thickBot="1">
      <c r="A267" s="1178"/>
      <c r="B267" s="742" t="s">
        <v>796</v>
      </c>
      <c r="C267" s="530">
        <v>8245</v>
      </c>
      <c r="D267" s="743">
        <v>21760</v>
      </c>
      <c r="E267" s="530">
        <v>14572</v>
      </c>
      <c r="F267" s="743">
        <v>652</v>
      </c>
      <c r="G267" s="530">
        <v>25</v>
      </c>
      <c r="H267" s="743">
        <v>10939</v>
      </c>
      <c r="I267" s="530">
        <v>6771</v>
      </c>
      <c r="J267" s="510">
        <v>35</v>
      </c>
      <c r="K267" s="530">
        <v>998</v>
      </c>
      <c r="L267" s="510">
        <v>0</v>
      </c>
      <c r="M267" s="530">
        <v>119</v>
      </c>
      <c r="N267" s="510">
        <v>0</v>
      </c>
    </row>
    <row r="268" spans="1:14" ht="23.45" customHeight="1" thickBot="1">
      <c r="A268" s="1176" t="s">
        <v>23</v>
      </c>
      <c r="B268" s="742" t="s">
        <v>803</v>
      </c>
      <c r="C268" s="530">
        <v>2805</v>
      </c>
      <c r="D268" s="743">
        <v>6192</v>
      </c>
      <c r="E268" s="530">
        <v>883</v>
      </c>
      <c r="F268" s="743">
        <v>52</v>
      </c>
      <c r="G268" s="530">
        <v>0</v>
      </c>
      <c r="H268" s="743">
        <v>877</v>
      </c>
      <c r="I268" s="530">
        <v>839</v>
      </c>
      <c r="J268" s="510">
        <v>104</v>
      </c>
      <c r="K268" s="530">
        <v>3</v>
      </c>
      <c r="L268" s="510">
        <v>26</v>
      </c>
      <c r="M268" s="530">
        <v>34</v>
      </c>
      <c r="N268" s="510">
        <v>592</v>
      </c>
    </row>
    <row r="269" spans="1:14" ht="23.45" customHeight="1" thickBot="1">
      <c r="A269" s="1177"/>
      <c r="B269" s="742" t="s">
        <v>799</v>
      </c>
      <c r="C269" s="530">
        <v>1807</v>
      </c>
      <c r="D269" s="743">
        <v>1169</v>
      </c>
      <c r="E269" s="530">
        <v>2480</v>
      </c>
      <c r="F269" s="743">
        <v>304</v>
      </c>
      <c r="G269" s="530">
        <v>3</v>
      </c>
      <c r="H269" s="743">
        <v>823</v>
      </c>
      <c r="I269" s="530">
        <v>729</v>
      </c>
      <c r="J269" s="510">
        <v>22</v>
      </c>
      <c r="K269" s="530">
        <v>0</v>
      </c>
      <c r="L269" s="510">
        <v>0</v>
      </c>
      <c r="M269" s="530">
        <v>165</v>
      </c>
      <c r="N269" s="510">
        <v>37</v>
      </c>
    </row>
    <row r="270" spans="1:14" ht="23.45" customHeight="1" thickBot="1">
      <c r="A270" s="1177"/>
      <c r="B270" s="742" t="s">
        <v>808</v>
      </c>
      <c r="C270" s="530">
        <v>312</v>
      </c>
      <c r="D270" s="743">
        <v>246</v>
      </c>
      <c r="E270" s="530">
        <v>346</v>
      </c>
      <c r="F270" s="743">
        <v>52</v>
      </c>
      <c r="G270" s="530">
        <v>11</v>
      </c>
      <c r="H270" s="743">
        <v>61</v>
      </c>
      <c r="I270" s="530">
        <v>68</v>
      </c>
      <c r="J270" s="510">
        <v>20</v>
      </c>
      <c r="K270" s="530">
        <v>13</v>
      </c>
      <c r="L270" s="510">
        <v>3</v>
      </c>
      <c r="M270" s="530">
        <v>5</v>
      </c>
      <c r="N270" s="510">
        <v>9</v>
      </c>
    </row>
    <row r="271" spans="1:14" ht="23.45" customHeight="1" thickBot="1">
      <c r="A271" s="1177"/>
      <c r="B271" s="742" t="s">
        <v>809</v>
      </c>
      <c r="C271" s="530">
        <v>2097</v>
      </c>
      <c r="D271" s="743">
        <v>2939</v>
      </c>
      <c r="E271" s="530">
        <v>1511</v>
      </c>
      <c r="F271" s="743">
        <v>152</v>
      </c>
      <c r="G271" s="530">
        <v>79</v>
      </c>
      <c r="H271" s="743">
        <v>535</v>
      </c>
      <c r="I271" s="530">
        <v>531</v>
      </c>
      <c r="J271" s="510">
        <v>92</v>
      </c>
      <c r="K271" s="530">
        <v>0</v>
      </c>
      <c r="L271" s="510">
        <v>0</v>
      </c>
      <c r="M271" s="530">
        <v>66</v>
      </c>
      <c r="N271" s="510">
        <v>146</v>
      </c>
    </row>
    <row r="272" spans="1:14" ht="23.45" customHeight="1" thickBot="1">
      <c r="A272" s="1177"/>
      <c r="B272" s="742" t="s">
        <v>807</v>
      </c>
      <c r="C272" s="530">
        <v>425</v>
      </c>
      <c r="D272" s="743">
        <v>2799</v>
      </c>
      <c r="E272" s="530">
        <v>912</v>
      </c>
      <c r="F272" s="743">
        <v>787</v>
      </c>
      <c r="G272" s="530">
        <v>0</v>
      </c>
      <c r="H272" s="743">
        <v>351</v>
      </c>
      <c r="I272" s="530">
        <v>351</v>
      </c>
      <c r="J272" s="510">
        <v>42</v>
      </c>
      <c r="K272" s="530">
        <v>0</v>
      </c>
      <c r="L272" s="510">
        <v>6</v>
      </c>
      <c r="M272" s="530">
        <v>44</v>
      </c>
      <c r="N272" s="510">
        <v>1102</v>
      </c>
    </row>
    <row r="273" spans="1:14" ht="23.45" customHeight="1" thickBot="1">
      <c r="A273" s="1177"/>
      <c r="B273" s="742" t="s">
        <v>804</v>
      </c>
      <c r="C273" s="530">
        <v>3551</v>
      </c>
      <c r="D273" s="743">
        <v>6484</v>
      </c>
      <c r="E273" s="530">
        <v>5177</v>
      </c>
      <c r="F273" s="743">
        <v>212</v>
      </c>
      <c r="G273" s="530">
        <v>143</v>
      </c>
      <c r="H273" s="743">
        <v>1102</v>
      </c>
      <c r="I273" s="530">
        <v>1098</v>
      </c>
      <c r="J273" s="510">
        <v>95</v>
      </c>
      <c r="K273" s="530">
        <v>81</v>
      </c>
      <c r="L273" s="510">
        <v>0</v>
      </c>
      <c r="M273" s="530">
        <v>0</v>
      </c>
      <c r="N273" s="510">
        <v>3</v>
      </c>
    </row>
    <row r="274" spans="1:14" ht="23.45" customHeight="1" thickBot="1">
      <c r="A274" s="1177"/>
      <c r="B274" s="742" t="s">
        <v>805</v>
      </c>
      <c r="C274" s="530">
        <v>219</v>
      </c>
      <c r="D274" s="743">
        <v>679</v>
      </c>
      <c r="E274" s="530">
        <v>330</v>
      </c>
      <c r="F274" s="743">
        <v>25</v>
      </c>
      <c r="G274" s="530">
        <v>129</v>
      </c>
      <c r="H274" s="743">
        <v>392</v>
      </c>
      <c r="I274" s="530">
        <v>308</v>
      </c>
      <c r="J274" s="510">
        <v>1</v>
      </c>
      <c r="K274" s="530">
        <v>2</v>
      </c>
      <c r="L274" s="510">
        <v>48</v>
      </c>
      <c r="M274" s="530">
        <v>8</v>
      </c>
      <c r="N274" s="510">
        <v>0</v>
      </c>
    </row>
    <row r="275" spans="1:14" ht="23.45" customHeight="1" thickBot="1">
      <c r="A275" s="1177"/>
      <c r="B275" s="742" t="s">
        <v>801</v>
      </c>
      <c r="C275" s="530">
        <v>1861</v>
      </c>
      <c r="D275" s="743">
        <v>3336</v>
      </c>
      <c r="E275" s="530">
        <v>2120</v>
      </c>
      <c r="F275" s="743">
        <v>0</v>
      </c>
      <c r="G275" s="530">
        <v>128</v>
      </c>
      <c r="H275" s="743">
        <v>1088</v>
      </c>
      <c r="I275" s="530">
        <v>1088</v>
      </c>
      <c r="J275" s="510">
        <v>73</v>
      </c>
      <c r="K275" s="530">
        <v>0</v>
      </c>
      <c r="L275" s="510">
        <v>117</v>
      </c>
      <c r="M275" s="530">
        <v>122</v>
      </c>
      <c r="N275" s="510">
        <v>20</v>
      </c>
    </row>
    <row r="276" spans="1:14" ht="23.45" customHeight="1" thickBot="1">
      <c r="A276" s="1177"/>
      <c r="B276" s="742" t="s">
        <v>802</v>
      </c>
      <c r="C276" s="530">
        <v>534</v>
      </c>
      <c r="D276" s="743">
        <v>1135</v>
      </c>
      <c r="E276" s="530">
        <v>1469</v>
      </c>
      <c r="F276" s="743">
        <v>66</v>
      </c>
      <c r="G276" s="530">
        <v>101</v>
      </c>
      <c r="H276" s="743">
        <v>423</v>
      </c>
      <c r="I276" s="530">
        <v>421</v>
      </c>
      <c r="J276" s="510">
        <v>48</v>
      </c>
      <c r="K276" s="530">
        <v>0</v>
      </c>
      <c r="L276" s="510">
        <v>36</v>
      </c>
      <c r="M276" s="530">
        <v>6</v>
      </c>
      <c r="N276" s="510">
        <v>0</v>
      </c>
    </row>
    <row r="277" spans="1:14" ht="23.45" customHeight="1" thickBot="1">
      <c r="A277" s="1177"/>
      <c r="B277" s="742" t="s">
        <v>810</v>
      </c>
      <c r="C277" s="530">
        <v>1952</v>
      </c>
      <c r="D277" s="743">
        <v>3225</v>
      </c>
      <c r="E277" s="530">
        <v>2769</v>
      </c>
      <c r="F277" s="743">
        <v>223</v>
      </c>
      <c r="G277" s="530">
        <v>89</v>
      </c>
      <c r="H277" s="743">
        <v>920</v>
      </c>
      <c r="I277" s="530">
        <v>919</v>
      </c>
      <c r="J277" s="510">
        <v>124</v>
      </c>
      <c r="K277" s="530">
        <v>0</v>
      </c>
      <c r="L277" s="510">
        <v>0</v>
      </c>
      <c r="M277" s="530">
        <v>0</v>
      </c>
      <c r="N277" s="510">
        <v>0</v>
      </c>
    </row>
    <row r="278" spans="1:14" ht="23.45" customHeight="1" thickBot="1">
      <c r="A278" s="1178"/>
      <c r="B278" s="742" t="s">
        <v>811</v>
      </c>
      <c r="C278" s="530">
        <v>8713</v>
      </c>
      <c r="D278" s="743">
        <v>19247</v>
      </c>
      <c r="E278" s="530">
        <v>15980</v>
      </c>
      <c r="F278" s="743">
        <v>2482</v>
      </c>
      <c r="G278" s="530">
        <v>782</v>
      </c>
      <c r="H278" s="743">
        <v>5939</v>
      </c>
      <c r="I278" s="530">
        <v>5861</v>
      </c>
      <c r="J278" s="510">
        <v>1113</v>
      </c>
      <c r="K278" s="530">
        <v>5</v>
      </c>
      <c r="L278" s="510">
        <v>1</v>
      </c>
      <c r="M278" s="530">
        <v>808</v>
      </c>
      <c r="N278" s="510">
        <v>2142</v>
      </c>
    </row>
    <row r="279" spans="1:14" ht="23.25" customHeight="1" thickBot="1">
      <c r="A279" s="1176" t="s">
        <v>24</v>
      </c>
      <c r="B279" s="742" t="s">
        <v>812</v>
      </c>
      <c r="C279" s="530">
        <v>2606</v>
      </c>
      <c r="D279" s="743">
        <v>2494</v>
      </c>
      <c r="E279" s="530">
        <v>2747</v>
      </c>
      <c r="F279" s="743">
        <v>141</v>
      </c>
      <c r="G279" s="530">
        <v>1</v>
      </c>
      <c r="H279" s="743">
        <v>84</v>
      </c>
      <c r="I279" s="530">
        <v>0</v>
      </c>
      <c r="J279" s="743">
        <v>0</v>
      </c>
      <c r="K279" s="530">
        <v>0</v>
      </c>
      <c r="L279" s="510">
        <v>0</v>
      </c>
      <c r="M279" s="530">
        <v>0</v>
      </c>
      <c r="N279" s="510">
        <v>0</v>
      </c>
    </row>
    <row r="280" spans="1:14" ht="23.25" customHeight="1" thickBot="1">
      <c r="A280" s="1177"/>
      <c r="B280" s="742" t="s">
        <v>814</v>
      </c>
      <c r="C280" s="530">
        <v>2275</v>
      </c>
      <c r="D280" s="743">
        <v>683</v>
      </c>
      <c r="E280" s="530">
        <v>1280</v>
      </c>
      <c r="F280" s="743">
        <v>2</v>
      </c>
      <c r="G280" s="530">
        <v>0</v>
      </c>
      <c r="H280" s="743">
        <v>208</v>
      </c>
      <c r="I280" s="530">
        <v>170</v>
      </c>
      <c r="J280" s="510">
        <v>90</v>
      </c>
      <c r="K280" s="530">
        <v>0</v>
      </c>
      <c r="L280" s="510">
        <v>0</v>
      </c>
      <c r="M280" s="530">
        <v>24</v>
      </c>
      <c r="N280" s="510">
        <v>0</v>
      </c>
    </row>
    <row r="281" spans="1:14" ht="23.25" customHeight="1" thickBot="1">
      <c r="A281" s="1177"/>
      <c r="B281" s="742" t="s">
        <v>820</v>
      </c>
      <c r="C281" s="530">
        <v>2045</v>
      </c>
      <c r="D281" s="743">
        <v>2779</v>
      </c>
      <c r="E281" s="530">
        <v>2975</v>
      </c>
      <c r="F281" s="743">
        <v>250</v>
      </c>
      <c r="G281" s="530">
        <v>0</v>
      </c>
      <c r="H281" s="743">
        <v>133</v>
      </c>
      <c r="I281" s="530">
        <v>131</v>
      </c>
      <c r="J281" s="510">
        <v>32</v>
      </c>
      <c r="K281" s="530">
        <v>13</v>
      </c>
      <c r="L281" s="510">
        <v>17</v>
      </c>
      <c r="M281" s="530">
        <v>12</v>
      </c>
      <c r="N281" s="510">
        <v>8</v>
      </c>
    </row>
    <row r="282" spans="1:14" ht="23.25" customHeight="1" thickBot="1">
      <c r="A282" s="1177"/>
      <c r="B282" s="742" t="s">
        <v>819</v>
      </c>
      <c r="C282" s="530">
        <v>934</v>
      </c>
      <c r="D282" s="743">
        <v>1279</v>
      </c>
      <c r="E282" s="530">
        <v>923</v>
      </c>
      <c r="F282" s="743">
        <v>57</v>
      </c>
      <c r="G282" s="530">
        <v>0</v>
      </c>
      <c r="H282" s="743">
        <v>301</v>
      </c>
      <c r="I282" s="530">
        <v>114</v>
      </c>
      <c r="J282" s="510">
        <v>5</v>
      </c>
      <c r="K282" s="530">
        <v>0</v>
      </c>
      <c r="L282" s="510">
        <v>0</v>
      </c>
      <c r="M282" s="530">
        <v>20</v>
      </c>
      <c r="N282" s="510">
        <v>45</v>
      </c>
    </row>
    <row r="283" spans="1:14" ht="23.25" customHeight="1" thickBot="1">
      <c r="A283" s="1177"/>
      <c r="B283" s="742" t="s">
        <v>818</v>
      </c>
      <c r="C283" s="530">
        <v>2060</v>
      </c>
      <c r="D283" s="743">
        <v>2058</v>
      </c>
      <c r="E283" s="530">
        <v>2081</v>
      </c>
      <c r="F283" s="743">
        <v>282</v>
      </c>
      <c r="G283" s="530">
        <v>0</v>
      </c>
      <c r="H283" s="743">
        <v>484</v>
      </c>
      <c r="I283" s="530">
        <v>462</v>
      </c>
      <c r="J283" s="743">
        <v>0</v>
      </c>
      <c r="K283" s="530">
        <v>0</v>
      </c>
      <c r="L283" s="510">
        <v>0</v>
      </c>
      <c r="M283" s="530">
        <v>0</v>
      </c>
      <c r="N283" s="510">
        <v>0</v>
      </c>
    </row>
    <row r="284" spans="1:14" ht="23.25" customHeight="1" thickBot="1">
      <c r="A284" s="1177"/>
      <c r="B284" s="742" t="s">
        <v>822</v>
      </c>
      <c r="C284" s="530">
        <v>438</v>
      </c>
      <c r="D284" s="743">
        <v>861</v>
      </c>
      <c r="E284" s="530">
        <v>940</v>
      </c>
      <c r="F284" s="743">
        <v>68</v>
      </c>
      <c r="G284" s="530">
        <v>0</v>
      </c>
      <c r="H284" s="743">
        <v>278</v>
      </c>
      <c r="I284" s="530">
        <v>278</v>
      </c>
      <c r="J284" s="743">
        <v>0</v>
      </c>
      <c r="K284" s="530">
        <v>0</v>
      </c>
      <c r="L284" s="510">
        <v>0</v>
      </c>
      <c r="M284" s="530">
        <v>64</v>
      </c>
      <c r="N284" s="510">
        <v>0</v>
      </c>
    </row>
    <row r="285" spans="1:14" ht="23.25" customHeight="1" thickBot="1">
      <c r="A285" s="1177"/>
      <c r="B285" s="742" t="s">
        <v>817</v>
      </c>
      <c r="C285" s="530">
        <v>152</v>
      </c>
      <c r="D285" s="743">
        <v>175</v>
      </c>
      <c r="E285" s="530">
        <v>139</v>
      </c>
      <c r="F285" s="743">
        <v>16</v>
      </c>
      <c r="G285" s="530">
        <v>1</v>
      </c>
      <c r="H285" s="743">
        <v>27</v>
      </c>
      <c r="I285" s="530">
        <v>11</v>
      </c>
      <c r="J285" s="510">
        <v>21</v>
      </c>
      <c r="K285" s="530">
        <v>0</v>
      </c>
      <c r="L285" s="510">
        <v>2</v>
      </c>
      <c r="M285" s="530">
        <v>3</v>
      </c>
      <c r="N285" s="510">
        <v>0</v>
      </c>
    </row>
    <row r="286" spans="1:14" ht="23.25" customHeight="1" thickBot="1">
      <c r="A286" s="1177"/>
      <c r="B286" s="742" t="s">
        <v>821</v>
      </c>
      <c r="C286" s="530">
        <v>1066</v>
      </c>
      <c r="D286" s="743">
        <v>904</v>
      </c>
      <c r="E286" s="530">
        <v>2004</v>
      </c>
      <c r="F286" s="743">
        <v>0</v>
      </c>
      <c r="G286" s="530">
        <v>0</v>
      </c>
      <c r="H286" s="743">
        <v>31</v>
      </c>
      <c r="I286" s="530">
        <v>15</v>
      </c>
      <c r="J286" s="743">
        <v>0</v>
      </c>
      <c r="K286" s="530">
        <v>0</v>
      </c>
      <c r="L286" s="510">
        <v>1</v>
      </c>
      <c r="M286" s="530">
        <v>0</v>
      </c>
      <c r="N286" s="510">
        <v>20</v>
      </c>
    </row>
    <row r="287" spans="1:14" ht="23.25" customHeight="1" thickBot="1">
      <c r="A287" s="1177"/>
      <c r="B287" s="742" t="s">
        <v>823</v>
      </c>
      <c r="C287" s="530">
        <v>639</v>
      </c>
      <c r="D287" s="743">
        <v>1349</v>
      </c>
      <c r="E287" s="530">
        <v>1516</v>
      </c>
      <c r="F287" s="743">
        <v>70</v>
      </c>
      <c r="G287" s="530">
        <v>28</v>
      </c>
      <c r="H287" s="743">
        <v>199</v>
      </c>
      <c r="I287" s="530">
        <v>199</v>
      </c>
      <c r="J287" s="743">
        <v>0</v>
      </c>
      <c r="K287" s="530">
        <v>0</v>
      </c>
      <c r="L287" s="510">
        <v>0</v>
      </c>
      <c r="M287" s="530">
        <v>29</v>
      </c>
      <c r="N287" s="510">
        <v>29</v>
      </c>
    </row>
    <row r="288" spans="1:14" ht="23.25" customHeight="1" thickBot="1">
      <c r="A288" s="747" t="s">
        <v>24</v>
      </c>
      <c r="B288" s="742" t="s">
        <v>816</v>
      </c>
      <c r="C288" s="530">
        <v>2898</v>
      </c>
      <c r="D288" s="743">
        <v>2483</v>
      </c>
      <c r="E288" s="530">
        <v>4479</v>
      </c>
      <c r="F288" s="743">
        <v>278</v>
      </c>
      <c r="G288" s="530">
        <v>1</v>
      </c>
      <c r="H288" s="743">
        <v>450</v>
      </c>
      <c r="I288" s="530">
        <v>446</v>
      </c>
      <c r="J288" s="743">
        <v>0</v>
      </c>
      <c r="K288" s="530">
        <v>0</v>
      </c>
      <c r="L288" s="510">
        <v>3</v>
      </c>
      <c r="M288" s="530">
        <v>0</v>
      </c>
      <c r="N288" s="510">
        <v>0</v>
      </c>
    </row>
    <row r="289" spans="1:14" ht="23.25" customHeight="1" thickBot="1">
      <c r="A289" s="1176" t="s">
        <v>1128</v>
      </c>
      <c r="B289" s="742" t="s">
        <v>828</v>
      </c>
      <c r="C289" s="530">
        <v>926</v>
      </c>
      <c r="D289" s="743">
        <v>330</v>
      </c>
      <c r="E289" s="530">
        <v>653</v>
      </c>
      <c r="F289" s="743">
        <v>330</v>
      </c>
      <c r="G289" s="530">
        <v>0</v>
      </c>
      <c r="H289" s="743">
        <v>299</v>
      </c>
      <c r="I289" s="530">
        <v>43</v>
      </c>
      <c r="J289" s="743">
        <v>0</v>
      </c>
      <c r="K289" s="530">
        <v>0</v>
      </c>
      <c r="L289" s="510">
        <v>0</v>
      </c>
      <c r="M289" s="530">
        <v>0</v>
      </c>
      <c r="N289" s="510">
        <v>77</v>
      </c>
    </row>
    <row r="290" spans="1:14" ht="23.25" customHeight="1" thickBot="1">
      <c r="A290" s="1177"/>
      <c r="B290" s="742" t="s">
        <v>824</v>
      </c>
      <c r="C290" s="530">
        <v>2091</v>
      </c>
      <c r="D290" s="743">
        <v>1430</v>
      </c>
      <c r="E290" s="530">
        <v>5841</v>
      </c>
      <c r="F290" s="743">
        <v>318</v>
      </c>
      <c r="G290" s="530">
        <v>0</v>
      </c>
      <c r="H290" s="743">
        <v>1082</v>
      </c>
      <c r="I290" s="530">
        <v>0</v>
      </c>
      <c r="J290" s="510">
        <v>388</v>
      </c>
      <c r="K290" s="530">
        <v>0</v>
      </c>
      <c r="L290" s="510">
        <v>0</v>
      </c>
      <c r="M290" s="530">
        <v>468</v>
      </c>
      <c r="N290" s="510">
        <v>0</v>
      </c>
    </row>
    <row r="291" spans="1:14" ht="23.25" customHeight="1" thickBot="1">
      <c r="A291" s="1177"/>
      <c r="B291" s="742" t="s">
        <v>825</v>
      </c>
      <c r="C291" s="530">
        <v>4384</v>
      </c>
      <c r="D291" s="743">
        <v>811</v>
      </c>
      <c r="E291" s="530">
        <v>4736</v>
      </c>
      <c r="F291" s="743">
        <v>544</v>
      </c>
      <c r="G291" s="530">
        <v>0</v>
      </c>
      <c r="H291" s="743">
        <v>534</v>
      </c>
      <c r="I291" s="530">
        <v>0</v>
      </c>
      <c r="J291" s="743">
        <v>0</v>
      </c>
      <c r="K291" s="530">
        <v>0</v>
      </c>
      <c r="L291" s="510">
        <v>0</v>
      </c>
      <c r="M291" s="530">
        <v>0</v>
      </c>
      <c r="N291" s="510">
        <v>0</v>
      </c>
    </row>
    <row r="292" spans="1:14" ht="23.25" customHeight="1" thickBot="1">
      <c r="A292" s="1177"/>
      <c r="B292" s="742" t="s">
        <v>829</v>
      </c>
      <c r="C292" s="530">
        <v>6452</v>
      </c>
      <c r="D292" s="743">
        <v>7046</v>
      </c>
      <c r="E292" s="530">
        <v>967</v>
      </c>
      <c r="F292" s="743">
        <v>590</v>
      </c>
      <c r="G292" s="530">
        <v>0</v>
      </c>
      <c r="H292" s="743">
        <v>1463</v>
      </c>
      <c r="I292" s="530">
        <v>602</v>
      </c>
      <c r="J292" s="743">
        <v>0</v>
      </c>
      <c r="K292" s="530">
        <v>1</v>
      </c>
      <c r="L292" s="510">
        <v>0</v>
      </c>
      <c r="M292" s="530">
        <v>8</v>
      </c>
      <c r="N292" s="510">
        <v>2</v>
      </c>
    </row>
    <row r="293" spans="1:14" ht="23.25" customHeight="1" thickBot="1">
      <c r="A293" s="1177"/>
      <c r="B293" s="742" t="s">
        <v>831</v>
      </c>
      <c r="C293" s="530">
        <v>2292</v>
      </c>
      <c r="D293" s="743">
        <v>1590</v>
      </c>
      <c r="E293" s="530">
        <v>3932</v>
      </c>
      <c r="F293" s="743">
        <v>133</v>
      </c>
      <c r="G293" s="530">
        <v>0</v>
      </c>
      <c r="H293" s="743">
        <v>842</v>
      </c>
      <c r="I293" s="530">
        <v>2</v>
      </c>
      <c r="J293" s="743">
        <v>0</v>
      </c>
      <c r="K293" s="530">
        <v>0</v>
      </c>
      <c r="L293" s="510">
        <v>0</v>
      </c>
      <c r="M293" s="530">
        <v>6</v>
      </c>
      <c r="N293" s="510">
        <v>0</v>
      </c>
    </row>
    <row r="294" spans="1:14" ht="23.25" customHeight="1" thickBot="1">
      <c r="A294" s="1177"/>
      <c r="B294" s="742" t="s">
        <v>841</v>
      </c>
      <c r="C294" s="530">
        <v>1810</v>
      </c>
      <c r="D294" s="743">
        <v>1241</v>
      </c>
      <c r="E294" s="530">
        <v>1455</v>
      </c>
      <c r="F294" s="743">
        <v>124</v>
      </c>
      <c r="G294" s="530">
        <v>0</v>
      </c>
      <c r="H294" s="743">
        <v>633</v>
      </c>
      <c r="I294" s="530">
        <v>257</v>
      </c>
      <c r="J294" s="743">
        <v>0</v>
      </c>
      <c r="K294" s="530">
        <v>0</v>
      </c>
      <c r="L294" s="510">
        <v>0</v>
      </c>
      <c r="M294" s="530">
        <v>0</v>
      </c>
      <c r="N294" s="510">
        <v>0</v>
      </c>
    </row>
    <row r="295" spans="1:14" ht="23.25" customHeight="1" thickBot="1">
      <c r="A295" s="1177"/>
      <c r="B295" s="742" t="s">
        <v>836</v>
      </c>
      <c r="C295" s="530">
        <v>1492</v>
      </c>
      <c r="D295" s="743">
        <v>5077</v>
      </c>
      <c r="E295" s="530">
        <v>11170</v>
      </c>
      <c r="F295" s="743">
        <v>0</v>
      </c>
      <c r="G295" s="530">
        <v>0</v>
      </c>
      <c r="H295" s="743">
        <v>1678</v>
      </c>
      <c r="I295" s="530">
        <v>0</v>
      </c>
      <c r="J295" s="510">
        <v>144</v>
      </c>
      <c r="K295" s="530">
        <v>0</v>
      </c>
      <c r="L295" s="510">
        <v>0</v>
      </c>
      <c r="M295" s="530">
        <v>296</v>
      </c>
      <c r="N295" s="510">
        <v>0</v>
      </c>
    </row>
    <row r="296" spans="1:14" ht="23.25" customHeight="1" thickBot="1">
      <c r="A296" s="1177"/>
      <c r="B296" s="742" t="s">
        <v>834</v>
      </c>
      <c r="C296" s="530">
        <v>3780</v>
      </c>
      <c r="D296" s="743">
        <v>3394</v>
      </c>
      <c r="E296" s="530">
        <v>2693</v>
      </c>
      <c r="F296" s="743">
        <v>616</v>
      </c>
      <c r="G296" s="530">
        <v>53</v>
      </c>
      <c r="H296" s="743">
        <v>1360</v>
      </c>
      <c r="I296" s="530">
        <v>0</v>
      </c>
      <c r="J296" s="743">
        <v>0</v>
      </c>
      <c r="K296" s="530">
        <v>12</v>
      </c>
      <c r="L296" s="510">
        <v>24</v>
      </c>
      <c r="M296" s="530">
        <v>91</v>
      </c>
      <c r="N296" s="510">
        <v>0</v>
      </c>
    </row>
    <row r="297" spans="1:14" ht="23.25" customHeight="1" thickBot="1">
      <c r="A297" s="1177"/>
      <c r="B297" s="742" t="s">
        <v>838</v>
      </c>
      <c r="C297" s="530">
        <v>875</v>
      </c>
      <c r="D297" s="743">
        <v>1685</v>
      </c>
      <c r="E297" s="530">
        <v>12303</v>
      </c>
      <c r="F297" s="743">
        <v>118</v>
      </c>
      <c r="G297" s="530">
        <v>135</v>
      </c>
      <c r="H297" s="743">
        <v>864</v>
      </c>
      <c r="I297" s="530">
        <v>864</v>
      </c>
      <c r="J297" s="743">
        <v>0</v>
      </c>
      <c r="K297" s="530">
        <v>0</v>
      </c>
      <c r="L297" s="510">
        <v>0</v>
      </c>
      <c r="M297" s="530">
        <v>0</v>
      </c>
      <c r="N297" s="510">
        <v>0</v>
      </c>
    </row>
    <row r="298" spans="1:14" ht="23.25" customHeight="1" thickBot="1">
      <c r="A298" s="1177"/>
      <c r="B298" s="742" t="s">
        <v>835</v>
      </c>
      <c r="C298" s="530">
        <v>2327</v>
      </c>
      <c r="D298" s="743">
        <v>1488</v>
      </c>
      <c r="E298" s="530">
        <v>3047</v>
      </c>
      <c r="F298" s="743">
        <v>277</v>
      </c>
      <c r="G298" s="530">
        <v>0</v>
      </c>
      <c r="H298" s="743">
        <v>915</v>
      </c>
      <c r="I298" s="530">
        <v>0</v>
      </c>
      <c r="J298" s="510">
        <v>11</v>
      </c>
      <c r="K298" s="530">
        <v>0</v>
      </c>
      <c r="L298" s="510">
        <v>1</v>
      </c>
      <c r="M298" s="530">
        <v>12</v>
      </c>
      <c r="N298" s="510">
        <v>14</v>
      </c>
    </row>
    <row r="299" spans="1:14" ht="23.25" customHeight="1" thickBot="1">
      <c r="A299" s="1177"/>
      <c r="B299" s="742" t="s">
        <v>839</v>
      </c>
      <c r="C299" s="530">
        <v>988</v>
      </c>
      <c r="D299" s="743">
        <v>977</v>
      </c>
      <c r="E299" s="530">
        <v>1846</v>
      </c>
      <c r="F299" s="743">
        <v>6</v>
      </c>
      <c r="G299" s="530">
        <v>2</v>
      </c>
      <c r="H299" s="743">
        <v>1004</v>
      </c>
      <c r="I299" s="530">
        <v>0</v>
      </c>
      <c r="J299" s="743">
        <v>0</v>
      </c>
      <c r="K299" s="530">
        <v>0</v>
      </c>
      <c r="L299" s="510">
        <v>0</v>
      </c>
      <c r="M299" s="530">
        <v>31</v>
      </c>
      <c r="N299" s="510">
        <v>0</v>
      </c>
    </row>
    <row r="300" spans="1:14" ht="23.25" customHeight="1" thickBot="1">
      <c r="A300" s="1177"/>
      <c r="B300" s="742" t="s">
        <v>842</v>
      </c>
      <c r="C300" s="530">
        <v>1391</v>
      </c>
      <c r="D300" s="743">
        <v>3022</v>
      </c>
      <c r="E300" s="530">
        <v>6724</v>
      </c>
      <c r="F300" s="743">
        <v>7</v>
      </c>
      <c r="G300" s="530">
        <v>0</v>
      </c>
      <c r="H300" s="743">
        <v>325</v>
      </c>
      <c r="I300" s="530">
        <v>0</v>
      </c>
      <c r="J300" s="743">
        <v>0</v>
      </c>
      <c r="K300" s="530">
        <v>0</v>
      </c>
      <c r="L300" s="510">
        <v>0</v>
      </c>
      <c r="M300" s="530">
        <v>0</v>
      </c>
      <c r="N300" s="510">
        <v>2</v>
      </c>
    </row>
    <row r="301" spans="1:14" ht="23.25" customHeight="1" thickBot="1">
      <c r="A301" s="1177"/>
      <c r="B301" s="742" t="s">
        <v>840</v>
      </c>
      <c r="C301" s="530">
        <v>608</v>
      </c>
      <c r="D301" s="743">
        <v>360</v>
      </c>
      <c r="E301" s="530">
        <v>351</v>
      </c>
      <c r="F301" s="743">
        <v>38</v>
      </c>
      <c r="G301" s="530">
        <v>30</v>
      </c>
      <c r="H301" s="743">
        <v>285</v>
      </c>
      <c r="I301" s="530">
        <v>0</v>
      </c>
      <c r="J301" s="510">
        <v>89</v>
      </c>
      <c r="K301" s="530">
        <v>0</v>
      </c>
      <c r="L301" s="510">
        <v>0</v>
      </c>
      <c r="M301" s="530">
        <v>0</v>
      </c>
      <c r="N301" s="510">
        <v>0</v>
      </c>
    </row>
    <row r="302" spans="1:14" ht="23.25" customHeight="1" thickBot="1">
      <c r="A302" s="1177"/>
      <c r="B302" s="742" t="s">
        <v>830</v>
      </c>
      <c r="C302" s="530">
        <v>3262</v>
      </c>
      <c r="D302" s="743">
        <v>1152</v>
      </c>
      <c r="E302" s="530">
        <v>4066</v>
      </c>
      <c r="F302" s="743">
        <v>794</v>
      </c>
      <c r="G302" s="530">
        <v>0</v>
      </c>
      <c r="H302" s="743">
        <v>317</v>
      </c>
      <c r="I302" s="530">
        <v>313</v>
      </c>
      <c r="J302" s="510">
        <v>111</v>
      </c>
      <c r="K302" s="530">
        <v>0</v>
      </c>
      <c r="L302" s="510">
        <v>0</v>
      </c>
      <c r="M302" s="530">
        <v>0</v>
      </c>
      <c r="N302" s="510">
        <v>0</v>
      </c>
    </row>
    <row r="303" spans="1:14" ht="23.25" customHeight="1" thickBot="1">
      <c r="A303" s="1177"/>
      <c r="B303" s="742" t="s">
        <v>832</v>
      </c>
      <c r="C303" s="530">
        <v>2089</v>
      </c>
      <c r="D303" s="743">
        <v>533</v>
      </c>
      <c r="E303" s="530">
        <v>1641</v>
      </c>
      <c r="F303" s="743">
        <v>0</v>
      </c>
      <c r="G303" s="530">
        <v>0</v>
      </c>
      <c r="H303" s="743">
        <v>307</v>
      </c>
      <c r="I303" s="530">
        <v>0</v>
      </c>
      <c r="J303" s="510">
        <v>10</v>
      </c>
      <c r="K303" s="530">
        <v>0</v>
      </c>
      <c r="L303" s="510">
        <v>0</v>
      </c>
      <c r="M303" s="530">
        <v>0</v>
      </c>
      <c r="N303" s="510">
        <v>0</v>
      </c>
    </row>
    <row r="304" spans="1:14" ht="23.25" customHeight="1" thickBot="1">
      <c r="A304" s="1177"/>
      <c r="B304" s="742" t="s">
        <v>837</v>
      </c>
      <c r="C304" s="530">
        <v>5426</v>
      </c>
      <c r="D304" s="743">
        <v>1217</v>
      </c>
      <c r="E304" s="530">
        <v>10282</v>
      </c>
      <c r="F304" s="743">
        <v>1780</v>
      </c>
      <c r="G304" s="530">
        <v>2</v>
      </c>
      <c r="H304" s="743">
        <v>1258</v>
      </c>
      <c r="I304" s="530">
        <v>0</v>
      </c>
      <c r="J304" s="743">
        <v>0</v>
      </c>
      <c r="K304" s="530">
        <v>0</v>
      </c>
      <c r="L304" s="510">
        <v>0</v>
      </c>
      <c r="M304" s="530">
        <v>0</v>
      </c>
      <c r="N304" s="510">
        <v>19</v>
      </c>
    </row>
    <row r="305" spans="1:14" ht="23.25" customHeight="1" thickBot="1">
      <c r="A305" s="1178"/>
      <c r="B305" s="742" t="s">
        <v>833</v>
      </c>
      <c r="C305" s="530">
        <v>9278</v>
      </c>
      <c r="D305" s="743">
        <v>1089</v>
      </c>
      <c r="E305" s="530">
        <v>11555</v>
      </c>
      <c r="F305" s="743">
        <v>474</v>
      </c>
      <c r="G305" s="530">
        <v>0</v>
      </c>
      <c r="H305" s="743">
        <v>1622</v>
      </c>
      <c r="I305" s="530">
        <v>0</v>
      </c>
      <c r="J305" s="510">
        <v>77</v>
      </c>
      <c r="K305" s="530">
        <v>0</v>
      </c>
      <c r="L305" s="510">
        <v>0</v>
      </c>
      <c r="M305" s="530">
        <v>0</v>
      </c>
      <c r="N305" s="510">
        <v>0</v>
      </c>
    </row>
    <row r="306" spans="1:14" ht="23.25" customHeight="1" thickBot="1">
      <c r="A306" s="1176" t="s">
        <v>224</v>
      </c>
      <c r="B306" s="742" t="s">
        <v>847</v>
      </c>
      <c r="C306" s="530">
        <v>3889</v>
      </c>
      <c r="D306" s="743">
        <v>5164</v>
      </c>
      <c r="E306" s="530">
        <v>4313</v>
      </c>
      <c r="F306" s="743">
        <v>400</v>
      </c>
      <c r="G306" s="530">
        <v>4</v>
      </c>
      <c r="H306" s="743">
        <v>951</v>
      </c>
      <c r="I306" s="530">
        <v>946</v>
      </c>
      <c r="J306" s="743">
        <v>0</v>
      </c>
      <c r="K306" s="530">
        <v>0</v>
      </c>
      <c r="L306" s="510">
        <v>0</v>
      </c>
      <c r="M306" s="530">
        <v>0</v>
      </c>
      <c r="N306" s="510">
        <v>149</v>
      </c>
    </row>
    <row r="307" spans="1:14" ht="23.25" customHeight="1" thickBot="1">
      <c r="A307" s="1177"/>
      <c r="B307" s="742" t="s">
        <v>848</v>
      </c>
      <c r="C307" s="530">
        <v>2388</v>
      </c>
      <c r="D307" s="743">
        <v>1126</v>
      </c>
      <c r="E307" s="530">
        <v>1847</v>
      </c>
      <c r="F307" s="743">
        <v>0</v>
      </c>
      <c r="G307" s="530">
        <v>3</v>
      </c>
      <c r="H307" s="743">
        <v>382</v>
      </c>
      <c r="I307" s="530">
        <v>382</v>
      </c>
      <c r="J307" s="743">
        <v>0</v>
      </c>
      <c r="K307" s="530">
        <v>0</v>
      </c>
      <c r="L307" s="510">
        <v>0</v>
      </c>
      <c r="M307" s="530">
        <v>0</v>
      </c>
      <c r="N307" s="510">
        <v>414</v>
      </c>
    </row>
    <row r="308" spans="1:14" ht="23.25" customHeight="1" thickBot="1">
      <c r="A308" s="1177"/>
      <c r="B308" s="742" t="s">
        <v>852</v>
      </c>
      <c r="C308" s="530">
        <v>3159</v>
      </c>
      <c r="D308" s="743">
        <v>2099</v>
      </c>
      <c r="E308" s="530">
        <v>5572</v>
      </c>
      <c r="F308" s="743">
        <v>140</v>
      </c>
      <c r="G308" s="530">
        <v>0</v>
      </c>
      <c r="H308" s="743">
        <v>0</v>
      </c>
      <c r="I308" s="530">
        <v>0</v>
      </c>
      <c r="J308" s="743">
        <v>0</v>
      </c>
      <c r="K308" s="530">
        <v>0</v>
      </c>
      <c r="L308" s="510">
        <v>0</v>
      </c>
      <c r="M308" s="530">
        <v>0</v>
      </c>
      <c r="N308" s="510">
        <v>0</v>
      </c>
    </row>
    <row r="309" spans="1:14" ht="23.25" customHeight="1" thickBot="1">
      <c r="A309" s="1177"/>
      <c r="B309" s="742" t="s">
        <v>846</v>
      </c>
      <c r="C309" s="530">
        <v>2832</v>
      </c>
      <c r="D309" s="743">
        <v>1325</v>
      </c>
      <c r="E309" s="530">
        <v>972</v>
      </c>
      <c r="F309" s="743">
        <v>749</v>
      </c>
      <c r="G309" s="530">
        <v>0</v>
      </c>
      <c r="H309" s="743">
        <v>826</v>
      </c>
      <c r="I309" s="530">
        <v>810</v>
      </c>
      <c r="J309" s="510">
        <v>51</v>
      </c>
      <c r="K309" s="530">
        <v>0</v>
      </c>
      <c r="L309" s="510">
        <v>0</v>
      </c>
      <c r="M309" s="530">
        <v>0</v>
      </c>
      <c r="N309" s="510">
        <v>0</v>
      </c>
    </row>
    <row r="310" spans="1:14" ht="23.25" customHeight="1" thickBot="1">
      <c r="A310" s="1177"/>
      <c r="B310" s="742" t="s">
        <v>849</v>
      </c>
      <c r="C310" s="530">
        <v>2485</v>
      </c>
      <c r="D310" s="743">
        <v>71</v>
      </c>
      <c r="E310" s="530">
        <v>5047</v>
      </c>
      <c r="F310" s="743">
        <v>428</v>
      </c>
      <c r="G310" s="530">
        <v>682</v>
      </c>
      <c r="H310" s="743">
        <v>29</v>
      </c>
      <c r="I310" s="530">
        <v>0</v>
      </c>
      <c r="J310" s="743">
        <v>0</v>
      </c>
      <c r="K310" s="530">
        <v>0</v>
      </c>
      <c r="L310" s="510">
        <v>0</v>
      </c>
      <c r="M310" s="530">
        <v>0</v>
      </c>
      <c r="N310" s="510">
        <v>0</v>
      </c>
    </row>
    <row r="311" spans="1:14" ht="23.25" customHeight="1" thickBot="1">
      <c r="A311" s="1178"/>
      <c r="B311" s="742" t="s">
        <v>851</v>
      </c>
      <c r="C311" s="530">
        <v>778</v>
      </c>
      <c r="D311" s="743">
        <v>374</v>
      </c>
      <c r="E311" s="530">
        <v>1578</v>
      </c>
      <c r="F311" s="743">
        <v>0</v>
      </c>
      <c r="G311" s="530">
        <v>0</v>
      </c>
      <c r="H311" s="743">
        <v>146</v>
      </c>
      <c r="I311" s="530">
        <v>138</v>
      </c>
      <c r="J311" s="743">
        <v>0</v>
      </c>
      <c r="K311" s="530">
        <v>0</v>
      </c>
      <c r="L311" s="510">
        <v>0</v>
      </c>
      <c r="M311" s="530">
        <v>0</v>
      </c>
      <c r="N311" s="510">
        <v>0</v>
      </c>
    </row>
    <row r="312" spans="1:14" ht="23.25" customHeight="1" thickBot="1">
      <c r="A312" s="1176" t="s">
        <v>26</v>
      </c>
      <c r="B312" s="742" t="s">
        <v>855</v>
      </c>
      <c r="C312" s="530">
        <v>4334</v>
      </c>
      <c r="D312" s="743">
        <v>6284</v>
      </c>
      <c r="E312" s="530">
        <v>3946</v>
      </c>
      <c r="F312" s="743">
        <v>111</v>
      </c>
      <c r="G312" s="530">
        <v>7</v>
      </c>
      <c r="H312" s="743">
        <v>4155</v>
      </c>
      <c r="I312" s="530">
        <v>0</v>
      </c>
      <c r="J312" s="510">
        <v>481</v>
      </c>
      <c r="K312" s="530">
        <v>2</v>
      </c>
      <c r="L312" s="510">
        <v>0</v>
      </c>
      <c r="M312" s="530">
        <v>0</v>
      </c>
      <c r="N312" s="510">
        <v>0</v>
      </c>
    </row>
    <row r="313" spans="1:14" ht="23.25" customHeight="1" thickBot="1">
      <c r="A313" s="1177"/>
      <c r="B313" s="742" t="s">
        <v>860</v>
      </c>
      <c r="C313" s="530">
        <v>1160</v>
      </c>
      <c r="D313" s="743">
        <v>1843</v>
      </c>
      <c r="E313" s="530">
        <v>772</v>
      </c>
      <c r="F313" s="743">
        <v>0</v>
      </c>
      <c r="G313" s="530">
        <v>1</v>
      </c>
      <c r="H313" s="743">
        <v>975</v>
      </c>
      <c r="I313" s="530">
        <v>9</v>
      </c>
      <c r="J313" s="510">
        <v>178</v>
      </c>
      <c r="K313" s="530">
        <v>0</v>
      </c>
      <c r="L313" s="510">
        <v>0</v>
      </c>
      <c r="M313" s="530">
        <v>0</v>
      </c>
      <c r="N313" s="510">
        <v>21</v>
      </c>
    </row>
    <row r="314" spans="1:14" ht="23.25" customHeight="1" thickBot="1">
      <c r="A314" s="1177"/>
      <c r="B314" s="742" t="s">
        <v>862</v>
      </c>
      <c r="C314" s="530">
        <v>257</v>
      </c>
      <c r="D314" s="743">
        <v>3381</v>
      </c>
      <c r="E314" s="530">
        <v>950</v>
      </c>
      <c r="F314" s="743">
        <v>12</v>
      </c>
      <c r="G314" s="530">
        <v>83</v>
      </c>
      <c r="H314" s="743">
        <v>572</v>
      </c>
      <c r="I314" s="530">
        <v>0</v>
      </c>
      <c r="J314" s="510">
        <v>21</v>
      </c>
      <c r="K314" s="530">
        <v>0</v>
      </c>
      <c r="L314" s="510">
        <v>0</v>
      </c>
      <c r="M314" s="530">
        <v>0</v>
      </c>
      <c r="N314" s="510">
        <v>0</v>
      </c>
    </row>
    <row r="315" spans="1:14" ht="23.25" customHeight="1" thickBot="1">
      <c r="A315" s="1177"/>
      <c r="B315" s="742" t="s">
        <v>863</v>
      </c>
      <c r="C315" s="530">
        <v>465</v>
      </c>
      <c r="D315" s="743">
        <v>109</v>
      </c>
      <c r="E315" s="530">
        <v>111</v>
      </c>
      <c r="F315" s="743">
        <v>19</v>
      </c>
      <c r="G315" s="530">
        <v>279</v>
      </c>
      <c r="H315" s="743">
        <v>287</v>
      </c>
      <c r="I315" s="530">
        <v>31</v>
      </c>
      <c r="J315" s="510">
        <v>84</v>
      </c>
      <c r="K315" s="530">
        <v>0</v>
      </c>
      <c r="L315" s="510">
        <v>0</v>
      </c>
      <c r="M315" s="530">
        <v>0</v>
      </c>
      <c r="N315" s="510">
        <v>0</v>
      </c>
    </row>
    <row r="316" spans="1:14" ht="23.25" customHeight="1" thickBot="1">
      <c r="A316" s="1177"/>
      <c r="B316" s="742" t="s">
        <v>859</v>
      </c>
      <c r="C316" s="530">
        <v>869</v>
      </c>
      <c r="D316" s="743">
        <v>2084</v>
      </c>
      <c r="E316" s="530">
        <v>591</v>
      </c>
      <c r="F316" s="743">
        <v>0</v>
      </c>
      <c r="G316" s="530">
        <v>0</v>
      </c>
      <c r="H316" s="743">
        <v>246</v>
      </c>
      <c r="I316" s="530">
        <v>0</v>
      </c>
      <c r="J316" s="510">
        <v>195</v>
      </c>
      <c r="K316" s="530">
        <v>1</v>
      </c>
      <c r="L316" s="510">
        <v>6</v>
      </c>
      <c r="M316" s="530">
        <v>1</v>
      </c>
      <c r="N316" s="510">
        <v>0</v>
      </c>
    </row>
    <row r="317" spans="1:14" ht="23.25" customHeight="1" thickBot="1">
      <c r="A317" s="1177"/>
      <c r="B317" s="742" t="s">
        <v>857</v>
      </c>
      <c r="C317" s="530">
        <v>948</v>
      </c>
      <c r="D317" s="743">
        <v>2054</v>
      </c>
      <c r="E317" s="530">
        <v>5218</v>
      </c>
      <c r="F317" s="743">
        <v>68</v>
      </c>
      <c r="G317" s="530">
        <v>282</v>
      </c>
      <c r="H317" s="743">
        <v>1230</v>
      </c>
      <c r="I317" s="530">
        <v>910</v>
      </c>
      <c r="J317" s="510">
        <v>89</v>
      </c>
      <c r="K317" s="530">
        <v>0</v>
      </c>
      <c r="L317" s="510">
        <v>0</v>
      </c>
      <c r="M317" s="530">
        <v>0</v>
      </c>
      <c r="N317" s="510">
        <v>0</v>
      </c>
    </row>
    <row r="318" spans="1:14" ht="23.25" customHeight="1" thickBot="1">
      <c r="A318" s="1177"/>
      <c r="B318" s="742" t="s">
        <v>858</v>
      </c>
      <c r="C318" s="530">
        <v>2550</v>
      </c>
      <c r="D318" s="743">
        <v>1478</v>
      </c>
      <c r="E318" s="530">
        <v>3702</v>
      </c>
      <c r="F318" s="743">
        <v>248</v>
      </c>
      <c r="G318" s="530">
        <v>140</v>
      </c>
      <c r="H318" s="743">
        <v>789</v>
      </c>
      <c r="I318" s="530">
        <v>0</v>
      </c>
      <c r="J318" s="510">
        <v>25</v>
      </c>
      <c r="K318" s="530">
        <v>0</v>
      </c>
      <c r="L318" s="510">
        <v>0</v>
      </c>
      <c r="M318" s="530">
        <v>0</v>
      </c>
      <c r="N318" s="510">
        <v>0</v>
      </c>
    </row>
    <row r="319" spans="1:14" ht="23.25" customHeight="1" thickBot="1">
      <c r="A319" s="1178"/>
      <c r="B319" s="742" t="s">
        <v>856</v>
      </c>
      <c r="C319" s="530">
        <v>3505</v>
      </c>
      <c r="D319" s="743">
        <v>5573</v>
      </c>
      <c r="E319" s="530">
        <v>5004</v>
      </c>
      <c r="F319" s="743">
        <v>580</v>
      </c>
      <c r="G319" s="530">
        <v>7</v>
      </c>
      <c r="H319" s="743">
        <v>2273</v>
      </c>
      <c r="I319" s="530">
        <v>0</v>
      </c>
      <c r="J319" s="510">
        <v>411</v>
      </c>
      <c r="K319" s="530">
        <v>0</v>
      </c>
      <c r="L319" s="510">
        <v>0</v>
      </c>
      <c r="M319" s="530">
        <v>0</v>
      </c>
      <c r="N319" s="510">
        <v>0</v>
      </c>
    </row>
    <row r="320" spans="1:14" ht="23.25" customHeight="1" thickBot="1">
      <c r="A320" s="1176" t="s">
        <v>27</v>
      </c>
      <c r="B320" s="742" t="s">
        <v>864</v>
      </c>
      <c r="C320" s="530">
        <v>4242</v>
      </c>
      <c r="D320" s="743">
        <v>1827</v>
      </c>
      <c r="E320" s="530">
        <v>4339</v>
      </c>
      <c r="F320" s="743">
        <v>44</v>
      </c>
      <c r="G320" s="530">
        <v>0</v>
      </c>
      <c r="H320" s="743">
        <v>573</v>
      </c>
      <c r="I320" s="530">
        <v>570</v>
      </c>
      <c r="J320" s="510">
        <v>1330</v>
      </c>
      <c r="K320" s="530">
        <v>0</v>
      </c>
      <c r="L320" s="510">
        <v>50</v>
      </c>
      <c r="M320" s="530">
        <v>455</v>
      </c>
      <c r="N320" s="510">
        <v>0</v>
      </c>
    </row>
    <row r="321" spans="1:14" ht="23.25" customHeight="1" thickBot="1">
      <c r="A321" s="1177"/>
      <c r="B321" s="742" t="s">
        <v>869</v>
      </c>
      <c r="C321" s="530">
        <v>1355</v>
      </c>
      <c r="D321" s="743">
        <v>1508</v>
      </c>
      <c r="E321" s="530">
        <v>3362</v>
      </c>
      <c r="F321" s="743">
        <v>18</v>
      </c>
      <c r="G321" s="530">
        <v>3</v>
      </c>
      <c r="H321" s="743">
        <v>125</v>
      </c>
      <c r="I321" s="530">
        <v>116</v>
      </c>
      <c r="J321" s="510">
        <v>202</v>
      </c>
      <c r="K321" s="530">
        <v>8</v>
      </c>
      <c r="L321" s="510">
        <v>65</v>
      </c>
      <c r="M321" s="530">
        <v>40</v>
      </c>
      <c r="N321" s="510">
        <v>0</v>
      </c>
    </row>
    <row r="322" spans="1:14" ht="23.25" customHeight="1" thickBot="1">
      <c r="A322" s="1177"/>
      <c r="B322" s="742" t="s">
        <v>867</v>
      </c>
      <c r="C322" s="530">
        <v>7688</v>
      </c>
      <c r="D322" s="743">
        <v>1682</v>
      </c>
      <c r="E322" s="530">
        <v>2083</v>
      </c>
      <c r="F322" s="743">
        <v>84</v>
      </c>
      <c r="G322" s="530">
        <v>0</v>
      </c>
      <c r="H322" s="743">
        <v>236</v>
      </c>
      <c r="I322" s="530">
        <v>229</v>
      </c>
      <c r="J322" s="743">
        <v>0</v>
      </c>
      <c r="K322" s="530">
        <v>0</v>
      </c>
      <c r="L322" s="510">
        <v>44</v>
      </c>
      <c r="M322" s="530">
        <v>20</v>
      </c>
      <c r="N322" s="510">
        <v>0</v>
      </c>
    </row>
    <row r="323" spans="1:14" ht="23.25" customHeight="1" thickBot="1">
      <c r="A323" s="1177"/>
      <c r="B323" s="742" t="s">
        <v>866</v>
      </c>
      <c r="C323" s="530">
        <v>3211</v>
      </c>
      <c r="D323" s="743">
        <v>1884</v>
      </c>
      <c r="E323" s="530">
        <v>1851</v>
      </c>
      <c r="F323" s="743">
        <v>34</v>
      </c>
      <c r="G323" s="530">
        <v>0</v>
      </c>
      <c r="H323" s="743">
        <v>219</v>
      </c>
      <c r="I323" s="530">
        <v>220</v>
      </c>
      <c r="J323" s="510">
        <v>99</v>
      </c>
      <c r="K323" s="530">
        <v>6</v>
      </c>
      <c r="L323" s="510">
        <v>98</v>
      </c>
      <c r="M323" s="530">
        <v>17</v>
      </c>
      <c r="N323" s="510">
        <v>1</v>
      </c>
    </row>
    <row r="324" spans="1:14" ht="23.25" customHeight="1" thickBot="1">
      <c r="A324" s="1178"/>
      <c r="B324" s="742" t="s">
        <v>872</v>
      </c>
      <c r="C324" s="530">
        <v>239</v>
      </c>
      <c r="D324" s="743">
        <v>110</v>
      </c>
      <c r="E324" s="530">
        <v>128</v>
      </c>
      <c r="F324" s="743">
        <v>57</v>
      </c>
      <c r="G324" s="530">
        <v>1</v>
      </c>
      <c r="H324" s="743">
        <v>36</v>
      </c>
      <c r="I324" s="530">
        <v>0</v>
      </c>
      <c r="J324" s="743">
        <v>0</v>
      </c>
      <c r="K324" s="530">
        <v>0</v>
      </c>
      <c r="L324" s="510">
        <v>2</v>
      </c>
      <c r="M324" s="530">
        <v>0</v>
      </c>
      <c r="N324" s="510">
        <v>6</v>
      </c>
    </row>
    <row r="325" spans="1:14" ht="23.25" customHeight="1" thickBot="1">
      <c r="A325" s="1176" t="s">
        <v>135</v>
      </c>
      <c r="B325" s="742" t="s">
        <v>873</v>
      </c>
      <c r="C325" s="530">
        <v>4742</v>
      </c>
      <c r="D325" s="743">
        <v>3079</v>
      </c>
      <c r="E325" s="530">
        <v>1672</v>
      </c>
      <c r="F325" s="743">
        <v>16</v>
      </c>
      <c r="G325" s="530">
        <v>0</v>
      </c>
      <c r="H325" s="743">
        <v>1230</v>
      </c>
      <c r="I325" s="530">
        <v>1244</v>
      </c>
      <c r="J325" s="510">
        <v>115</v>
      </c>
      <c r="K325" s="530">
        <v>0</v>
      </c>
      <c r="L325" s="510">
        <v>60</v>
      </c>
      <c r="M325" s="530">
        <v>69</v>
      </c>
      <c r="N325" s="510">
        <v>75</v>
      </c>
    </row>
    <row r="326" spans="1:14" ht="23.25" customHeight="1" thickBot="1">
      <c r="A326" s="1177"/>
      <c r="B326" s="742" t="s">
        <v>875</v>
      </c>
      <c r="C326" s="530">
        <v>1936</v>
      </c>
      <c r="D326" s="743">
        <v>1864</v>
      </c>
      <c r="E326" s="530">
        <v>9572</v>
      </c>
      <c r="F326" s="743">
        <v>282</v>
      </c>
      <c r="G326" s="530">
        <v>634</v>
      </c>
      <c r="H326" s="743">
        <v>1064</v>
      </c>
      <c r="I326" s="530">
        <v>12</v>
      </c>
      <c r="J326" s="510">
        <v>2201</v>
      </c>
      <c r="K326" s="530">
        <v>0</v>
      </c>
      <c r="L326" s="510">
        <v>2</v>
      </c>
      <c r="M326" s="530">
        <v>265</v>
      </c>
      <c r="N326" s="510">
        <v>106</v>
      </c>
    </row>
    <row r="327" spans="1:14" ht="23.25" customHeight="1" thickBot="1">
      <c r="A327" s="1177"/>
      <c r="B327" s="742" t="s">
        <v>877</v>
      </c>
      <c r="C327" s="530">
        <v>2770</v>
      </c>
      <c r="D327" s="743">
        <v>3071</v>
      </c>
      <c r="E327" s="530">
        <v>448</v>
      </c>
      <c r="F327" s="743">
        <v>0</v>
      </c>
      <c r="G327" s="530">
        <v>0</v>
      </c>
      <c r="H327" s="743">
        <v>810</v>
      </c>
      <c r="I327" s="530">
        <v>810</v>
      </c>
      <c r="J327" s="743">
        <v>0</v>
      </c>
      <c r="K327" s="530">
        <v>0</v>
      </c>
      <c r="L327" s="510">
        <v>4</v>
      </c>
      <c r="M327" s="530">
        <v>36</v>
      </c>
      <c r="N327" s="510">
        <v>0</v>
      </c>
    </row>
    <row r="328" spans="1:14" ht="23.25" customHeight="1" thickBot="1">
      <c r="A328" s="1177"/>
      <c r="B328" s="742" t="s">
        <v>883</v>
      </c>
      <c r="C328" s="530">
        <v>1422</v>
      </c>
      <c r="D328" s="743">
        <v>3430</v>
      </c>
      <c r="E328" s="530">
        <v>1654</v>
      </c>
      <c r="F328" s="743">
        <v>0</v>
      </c>
      <c r="G328" s="530">
        <v>0</v>
      </c>
      <c r="H328" s="743">
        <v>1069</v>
      </c>
      <c r="I328" s="530">
        <v>1072</v>
      </c>
      <c r="J328" s="510">
        <v>18</v>
      </c>
      <c r="K328" s="530">
        <v>0</v>
      </c>
      <c r="L328" s="510">
        <v>41</v>
      </c>
      <c r="M328" s="530">
        <v>34</v>
      </c>
      <c r="N328" s="510">
        <v>0</v>
      </c>
    </row>
    <row r="329" spans="1:14" ht="23.25" customHeight="1" thickBot="1">
      <c r="A329" s="1177"/>
      <c r="B329" s="742" t="s">
        <v>874</v>
      </c>
      <c r="C329" s="530">
        <v>4865</v>
      </c>
      <c r="D329" s="743">
        <v>1991</v>
      </c>
      <c r="E329" s="530">
        <v>2779</v>
      </c>
      <c r="F329" s="743">
        <v>892</v>
      </c>
      <c r="G329" s="530">
        <v>4</v>
      </c>
      <c r="H329" s="743">
        <v>316</v>
      </c>
      <c r="I329" s="530">
        <v>110</v>
      </c>
      <c r="J329" s="510">
        <v>4</v>
      </c>
      <c r="K329" s="530">
        <v>0</v>
      </c>
      <c r="L329" s="510">
        <v>1</v>
      </c>
      <c r="M329" s="530">
        <v>7</v>
      </c>
      <c r="N329" s="510">
        <v>0</v>
      </c>
    </row>
    <row r="330" spans="1:14" ht="23.25" customHeight="1" thickBot="1">
      <c r="A330" s="1177"/>
      <c r="B330" s="742" t="s">
        <v>878</v>
      </c>
      <c r="C330" s="530">
        <v>1687</v>
      </c>
      <c r="D330" s="743">
        <v>2562</v>
      </c>
      <c r="E330" s="530">
        <v>101</v>
      </c>
      <c r="F330" s="743">
        <v>932</v>
      </c>
      <c r="G330" s="530">
        <v>110</v>
      </c>
      <c r="H330" s="743">
        <v>1283</v>
      </c>
      <c r="I330" s="530">
        <v>171</v>
      </c>
      <c r="J330" s="743">
        <v>0</v>
      </c>
      <c r="K330" s="530">
        <v>0</v>
      </c>
      <c r="L330" s="510">
        <v>7</v>
      </c>
      <c r="M330" s="530">
        <v>0</v>
      </c>
      <c r="N330" s="510">
        <v>0</v>
      </c>
    </row>
    <row r="331" spans="1:14" ht="23.25" customHeight="1" thickBot="1">
      <c r="A331" s="1177"/>
      <c r="B331" s="742" t="s">
        <v>881</v>
      </c>
      <c r="C331" s="530">
        <v>2034</v>
      </c>
      <c r="D331" s="743">
        <v>3792</v>
      </c>
      <c r="E331" s="530">
        <v>1568</v>
      </c>
      <c r="F331" s="743">
        <v>90</v>
      </c>
      <c r="G331" s="530">
        <v>0</v>
      </c>
      <c r="H331" s="743">
        <v>1213</v>
      </c>
      <c r="I331" s="530">
        <v>1178</v>
      </c>
      <c r="J331" s="510">
        <v>465</v>
      </c>
      <c r="K331" s="530">
        <v>0</v>
      </c>
      <c r="L331" s="510">
        <v>107</v>
      </c>
      <c r="M331" s="530">
        <v>108</v>
      </c>
      <c r="N331" s="510">
        <v>213</v>
      </c>
    </row>
    <row r="332" spans="1:14" ht="23.25" customHeight="1" thickBot="1">
      <c r="A332" s="1177"/>
      <c r="B332" s="742" t="s">
        <v>884</v>
      </c>
      <c r="C332" s="530">
        <v>2464</v>
      </c>
      <c r="D332" s="743">
        <v>1309</v>
      </c>
      <c r="E332" s="530">
        <v>755</v>
      </c>
      <c r="F332" s="743">
        <v>126</v>
      </c>
      <c r="G332" s="530">
        <v>43</v>
      </c>
      <c r="H332" s="743">
        <v>201</v>
      </c>
      <c r="I332" s="530">
        <v>203</v>
      </c>
      <c r="J332" s="510">
        <v>3</v>
      </c>
      <c r="K332" s="530">
        <v>1</v>
      </c>
      <c r="L332" s="510">
        <v>0</v>
      </c>
      <c r="M332" s="530">
        <v>1</v>
      </c>
      <c r="N332" s="510">
        <v>2</v>
      </c>
    </row>
    <row r="333" spans="1:14" ht="23.25" customHeight="1" thickBot="1">
      <c r="A333" s="1177"/>
      <c r="B333" s="742" t="s">
        <v>880</v>
      </c>
      <c r="C333" s="530">
        <v>1245</v>
      </c>
      <c r="D333" s="743">
        <v>709</v>
      </c>
      <c r="E333" s="530">
        <v>315</v>
      </c>
      <c r="F333" s="743">
        <v>80</v>
      </c>
      <c r="G333" s="530">
        <v>0</v>
      </c>
      <c r="H333" s="743">
        <v>652</v>
      </c>
      <c r="I333" s="530">
        <v>654</v>
      </c>
      <c r="J333" s="743">
        <v>0</v>
      </c>
      <c r="K333" s="530">
        <v>0</v>
      </c>
      <c r="L333" s="510">
        <v>0</v>
      </c>
      <c r="M333" s="530">
        <v>0</v>
      </c>
      <c r="N333" s="510">
        <v>0</v>
      </c>
    </row>
    <row r="334" spans="1:14" ht="23.25" customHeight="1" thickBot="1">
      <c r="A334" s="1177"/>
      <c r="B334" s="742" t="s">
        <v>879</v>
      </c>
      <c r="C334" s="530">
        <v>1953</v>
      </c>
      <c r="D334" s="743">
        <v>1820</v>
      </c>
      <c r="E334" s="530">
        <v>2555</v>
      </c>
      <c r="F334" s="743">
        <v>28</v>
      </c>
      <c r="G334" s="530">
        <v>115</v>
      </c>
      <c r="H334" s="743">
        <v>527</v>
      </c>
      <c r="I334" s="530">
        <v>530</v>
      </c>
      <c r="J334" s="510">
        <v>235</v>
      </c>
      <c r="K334" s="530">
        <v>0</v>
      </c>
      <c r="L334" s="510">
        <v>0</v>
      </c>
      <c r="M334" s="530">
        <v>25</v>
      </c>
      <c r="N334" s="510">
        <v>85</v>
      </c>
    </row>
    <row r="335" spans="1:14" ht="23.25" customHeight="1" thickBot="1">
      <c r="A335" s="1178"/>
      <c r="B335" s="748" t="s">
        <v>885</v>
      </c>
      <c r="C335" s="535">
        <v>6375</v>
      </c>
      <c r="D335" s="749">
        <v>4318</v>
      </c>
      <c r="E335" s="535">
        <v>4129</v>
      </c>
      <c r="F335" s="749">
        <v>1805</v>
      </c>
      <c r="G335" s="535">
        <v>10</v>
      </c>
      <c r="H335" s="749">
        <v>487</v>
      </c>
      <c r="I335" s="535">
        <v>440</v>
      </c>
      <c r="J335" s="514">
        <v>155</v>
      </c>
      <c r="K335" s="535">
        <v>0</v>
      </c>
      <c r="L335" s="514">
        <v>0</v>
      </c>
      <c r="M335" s="535">
        <v>7</v>
      </c>
      <c r="N335" s="514">
        <v>63</v>
      </c>
    </row>
    <row r="336" spans="1:14" ht="33.75" customHeight="1">
      <c r="D336" s="752">
        <v>0</v>
      </c>
    </row>
    <row r="337" ht="33.75" customHeight="1"/>
  </sheetData>
  <mergeCells count="35">
    <mergeCell ref="A289:A305"/>
    <mergeCell ref="A306:A311"/>
    <mergeCell ref="A312:A319"/>
    <mergeCell ref="A320:A324"/>
    <mergeCell ref="A325:A335"/>
    <mergeCell ref="A231:A246"/>
    <mergeCell ref="A247:A255"/>
    <mergeCell ref="A256:A259"/>
    <mergeCell ref="A260:A267"/>
    <mergeCell ref="A268:A278"/>
    <mergeCell ref="A279:A287"/>
    <mergeCell ref="A187:A207"/>
    <mergeCell ref="A208:A215"/>
    <mergeCell ref="A216:A219"/>
    <mergeCell ref="A220:A222"/>
    <mergeCell ref="A223:A228"/>
    <mergeCell ref="A229:A230"/>
    <mergeCell ref="A137:A140"/>
    <mergeCell ref="A141:A163"/>
    <mergeCell ref="A164:A170"/>
    <mergeCell ref="A171:A172"/>
    <mergeCell ref="A173:A178"/>
    <mergeCell ref="A179:A186"/>
    <mergeCell ref="A62:A65"/>
    <mergeCell ref="A66:A74"/>
    <mergeCell ref="A75:A108"/>
    <mergeCell ref="A109:A113"/>
    <mergeCell ref="A115:A117"/>
    <mergeCell ref="A118:A136"/>
    <mergeCell ref="A1:N1"/>
    <mergeCell ref="A4:A18"/>
    <mergeCell ref="A19:A27"/>
    <mergeCell ref="A28:A33"/>
    <mergeCell ref="A34:A54"/>
    <mergeCell ref="A55:A61"/>
  </mergeCells>
  <printOptions horizontalCentered="1"/>
  <pageMargins left="7.874015748031496E-2" right="0.23622047244094491" top="0.62992125984251968" bottom="0.39370078740157483" header="0.51181102362204722" footer="0.51181102362204722"/>
  <pageSetup paperSize="9" scale="53" fitToHeight="7" orientation="portrait" r:id="rId1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7FD0F-3604-4568-A77F-687985B1A29B}">
  <sheetPr>
    <tabColor rgb="FF339933"/>
  </sheetPr>
  <dimension ref="A1:X35"/>
  <sheetViews>
    <sheetView rightToLeft="1" view="pageBreakPreview" zoomScale="124" zoomScaleNormal="100" zoomScaleSheetLayoutView="124" workbookViewId="0">
      <selection sqref="A1:G1"/>
    </sheetView>
  </sheetViews>
  <sheetFormatPr defaultColWidth="10.5703125" defaultRowHeight="20.25" customHeight="1"/>
  <cols>
    <col min="1" max="1" width="24" style="762" customWidth="1"/>
    <col min="2" max="7" width="16.7109375" style="763" customWidth="1"/>
    <col min="8" max="17" width="10.5703125" style="348"/>
    <col min="18" max="16384" width="10.5703125" style="753"/>
  </cols>
  <sheetData>
    <row r="1" spans="1:17" ht="30" customHeight="1" thickBot="1">
      <c r="A1" s="1182" t="s">
        <v>1129</v>
      </c>
      <c r="B1" s="1182"/>
      <c r="C1" s="1182"/>
      <c r="D1" s="1182"/>
      <c r="E1" s="1182"/>
      <c r="F1" s="1182"/>
      <c r="G1" s="1182"/>
    </row>
    <row r="2" spans="1:17" s="755" customFormat="1" ht="88.5" customHeight="1">
      <c r="A2" s="406" t="s">
        <v>1130</v>
      </c>
      <c r="B2" s="754" t="s">
        <v>1131</v>
      </c>
      <c r="C2" s="754" t="s">
        <v>1132</v>
      </c>
      <c r="D2" s="754" t="s">
        <v>1133</v>
      </c>
      <c r="E2" s="754" t="s">
        <v>1134</v>
      </c>
      <c r="F2" s="754" t="s">
        <v>1135</v>
      </c>
      <c r="G2" s="754" t="s">
        <v>1136</v>
      </c>
      <c r="H2" s="348"/>
      <c r="I2" s="348"/>
      <c r="J2" s="348"/>
      <c r="K2" s="348"/>
      <c r="L2" s="348"/>
      <c r="M2" s="348"/>
      <c r="N2" s="348"/>
      <c r="O2" s="348"/>
      <c r="P2" s="348"/>
      <c r="Q2" s="348"/>
    </row>
    <row r="3" spans="1:17" ht="20.25" customHeight="1" thickBot="1">
      <c r="A3" s="501">
        <v>1401</v>
      </c>
      <c r="B3" s="756">
        <v>3.4259657499760579</v>
      </c>
      <c r="C3" s="756">
        <v>5.9439803133302052</v>
      </c>
      <c r="D3" s="756">
        <v>1.8754197073509187</v>
      </c>
      <c r="E3" s="756">
        <v>1.2330838066561538</v>
      </c>
      <c r="F3" s="756">
        <v>1.3454635684761405</v>
      </c>
      <c r="G3" s="757">
        <v>2.1532729591020896</v>
      </c>
    </row>
    <row r="4" spans="1:17" s="725" customFormat="1" ht="21" customHeight="1" thickBot="1">
      <c r="A4" s="794" t="s">
        <v>259</v>
      </c>
      <c r="B4" s="758">
        <v>3.4206561489755165</v>
      </c>
      <c r="C4" s="759">
        <v>5.9741782116482529</v>
      </c>
      <c r="D4" s="758">
        <v>2.0785474639826327</v>
      </c>
      <c r="E4" s="759">
        <v>1.2195778145695364</v>
      </c>
      <c r="F4" s="758">
        <v>1.3156512159986442</v>
      </c>
      <c r="G4" s="759">
        <v>1.542586442664583</v>
      </c>
      <c r="H4" s="348"/>
      <c r="I4" s="348"/>
      <c r="J4" s="348"/>
      <c r="K4" s="348"/>
      <c r="L4" s="348"/>
      <c r="M4" s="348"/>
      <c r="N4" s="348"/>
      <c r="O4" s="348"/>
      <c r="P4" s="348"/>
      <c r="Q4" s="348"/>
    </row>
    <row r="5" spans="1:17" s="725" customFormat="1" ht="21" customHeight="1" thickBot="1">
      <c r="A5" s="652" t="s">
        <v>260</v>
      </c>
      <c r="B5" s="758">
        <v>3.5097172877695573</v>
      </c>
      <c r="C5" s="759">
        <v>6.8056808154976478</v>
      </c>
      <c r="D5" s="758">
        <v>1.4784567727400733</v>
      </c>
      <c r="E5" s="759">
        <v>1.1429888235971886</v>
      </c>
      <c r="F5" s="758">
        <v>1.2776950963556573</v>
      </c>
      <c r="G5" s="759">
        <v>1.4464539543323756</v>
      </c>
      <c r="H5" s="348"/>
      <c r="I5" s="348"/>
      <c r="J5" s="348"/>
      <c r="K5" s="348"/>
      <c r="L5" s="348"/>
      <c r="M5" s="348"/>
      <c r="N5" s="348"/>
      <c r="O5" s="348"/>
      <c r="P5" s="348"/>
      <c r="Q5" s="348"/>
    </row>
    <row r="6" spans="1:17" s="725" customFormat="1" ht="21" customHeight="1" thickBot="1">
      <c r="A6" s="652" t="s">
        <v>13</v>
      </c>
      <c r="B6" s="758">
        <v>3.635637635429898</v>
      </c>
      <c r="C6" s="759">
        <v>5.6944866734543016</v>
      </c>
      <c r="D6" s="758">
        <v>2</v>
      </c>
      <c r="E6" s="759">
        <v>1.1633947674636838</v>
      </c>
      <c r="F6" s="758">
        <v>1.1287208366854384</v>
      </c>
      <c r="G6" s="759">
        <v>1.9252659915395463</v>
      </c>
      <c r="H6" s="348"/>
      <c r="I6" s="348"/>
      <c r="J6" s="348"/>
      <c r="K6" s="348"/>
      <c r="L6" s="348"/>
      <c r="M6" s="348"/>
      <c r="N6" s="348"/>
      <c r="O6" s="348"/>
      <c r="P6" s="348"/>
      <c r="Q6" s="348"/>
    </row>
    <row r="7" spans="1:17" s="725" customFormat="1" ht="21" customHeight="1" thickBot="1">
      <c r="A7" s="652" t="s">
        <v>14</v>
      </c>
      <c r="B7" s="758">
        <v>3.464451920367011</v>
      </c>
      <c r="C7" s="759">
        <v>5.0760880465302849</v>
      </c>
      <c r="D7" s="758">
        <v>2.1059102857627408</v>
      </c>
      <c r="E7" s="759">
        <v>1.1548704260360101</v>
      </c>
      <c r="F7" s="758">
        <v>1.2006461402907631</v>
      </c>
      <c r="G7" s="759">
        <v>2.1085384725968899</v>
      </c>
      <c r="H7" s="348"/>
      <c r="I7" s="348"/>
      <c r="J7" s="348"/>
      <c r="K7" s="348"/>
      <c r="L7" s="348"/>
      <c r="M7" s="348"/>
      <c r="N7" s="348"/>
      <c r="O7" s="348"/>
      <c r="P7" s="348"/>
      <c r="Q7" s="348"/>
    </row>
    <row r="8" spans="1:17" s="725" customFormat="1" ht="21" customHeight="1" thickBot="1">
      <c r="A8" s="652" t="s">
        <v>33</v>
      </c>
      <c r="B8" s="758">
        <v>3.4719409301350015</v>
      </c>
      <c r="C8" s="759">
        <v>5.7518714188897784</v>
      </c>
      <c r="D8" s="758">
        <v>1.0377155172413792</v>
      </c>
      <c r="E8" s="759">
        <v>1.1321834732834053</v>
      </c>
      <c r="F8" s="758">
        <v>1.1083743842364533</v>
      </c>
      <c r="G8" s="759">
        <v>3.7841049764793264</v>
      </c>
      <c r="H8" s="348"/>
      <c r="I8" s="348"/>
      <c r="J8" s="348"/>
      <c r="K8" s="348"/>
      <c r="L8" s="348"/>
      <c r="M8" s="348"/>
      <c r="N8" s="348"/>
      <c r="O8" s="348"/>
      <c r="P8" s="348"/>
      <c r="Q8" s="348"/>
    </row>
    <row r="9" spans="1:17" s="725" customFormat="1" ht="21" customHeight="1" thickBot="1">
      <c r="A9" s="652" t="s">
        <v>15</v>
      </c>
      <c r="B9" s="758">
        <v>3.0785032512021706</v>
      </c>
      <c r="C9" s="759">
        <v>7.8793513913871545</v>
      </c>
      <c r="D9" s="760">
        <v>0</v>
      </c>
      <c r="E9" s="759">
        <v>1.3450356315306256</v>
      </c>
      <c r="F9" s="758">
        <v>1.0062947067238912</v>
      </c>
      <c r="G9" s="761">
        <v>0</v>
      </c>
      <c r="H9" s="348"/>
      <c r="I9" s="348"/>
      <c r="J9" s="348"/>
      <c r="K9" s="348"/>
      <c r="L9" s="348"/>
      <c r="M9" s="348"/>
      <c r="N9" s="348"/>
      <c r="O9" s="348"/>
      <c r="P9" s="348"/>
      <c r="Q9" s="348"/>
    </row>
    <row r="10" spans="1:17" s="725" customFormat="1" ht="21" customHeight="1" thickBot="1">
      <c r="A10" s="652" t="s">
        <v>16</v>
      </c>
      <c r="B10" s="758">
        <v>3.3425257870489338</v>
      </c>
      <c r="C10" s="759">
        <v>5.2725426888127016</v>
      </c>
      <c r="D10" s="758">
        <v>2.1366742596810901</v>
      </c>
      <c r="E10" s="759">
        <v>1.1850999874351218</v>
      </c>
      <c r="F10" s="758">
        <v>2.0437761132231715</v>
      </c>
      <c r="G10" s="759">
        <v>2.0001733703190014</v>
      </c>
      <c r="H10" s="348"/>
      <c r="I10" s="348"/>
      <c r="J10" s="348"/>
      <c r="K10" s="348"/>
      <c r="L10" s="348"/>
      <c r="M10" s="348"/>
      <c r="N10" s="348"/>
      <c r="O10" s="348"/>
      <c r="P10" s="348"/>
      <c r="Q10" s="348"/>
    </row>
    <row r="11" spans="1:17" s="725" customFormat="1" ht="21" customHeight="1" thickBot="1">
      <c r="A11" s="652" t="s">
        <v>469</v>
      </c>
      <c r="B11" s="758">
        <v>3.4558327973644065</v>
      </c>
      <c r="C11" s="759">
        <v>6.9389216972878387</v>
      </c>
      <c r="D11" s="758">
        <v>2.5363845900559765</v>
      </c>
      <c r="E11" s="759">
        <v>1.21614098727909</v>
      </c>
      <c r="F11" s="758">
        <v>1.2090184013012208</v>
      </c>
      <c r="G11" s="759">
        <v>1.8299482817525299</v>
      </c>
      <c r="H11" s="348"/>
      <c r="I11" s="348"/>
      <c r="J11" s="348"/>
      <c r="K11" s="348"/>
      <c r="L11" s="348"/>
      <c r="M11" s="348"/>
      <c r="N11" s="348"/>
      <c r="O11" s="348"/>
      <c r="P11" s="348"/>
      <c r="Q11" s="348"/>
    </row>
    <row r="12" spans="1:17" s="725" customFormat="1" ht="21" customHeight="1" thickBot="1">
      <c r="A12" s="652" t="s">
        <v>261</v>
      </c>
      <c r="B12" s="758">
        <v>3.5378627797449478</v>
      </c>
      <c r="C12" s="759">
        <v>5.086126492635703</v>
      </c>
      <c r="D12" s="758">
        <v>1.0091185410334347</v>
      </c>
      <c r="E12" s="759">
        <v>1.1360771916775141</v>
      </c>
      <c r="F12" s="758">
        <v>1.2725976618192187</v>
      </c>
      <c r="G12" s="759">
        <v>1.3012300944025936</v>
      </c>
      <c r="H12" s="348"/>
      <c r="I12" s="348"/>
      <c r="J12" s="348"/>
      <c r="K12" s="348"/>
      <c r="L12" s="348"/>
      <c r="M12" s="348"/>
      <c r="N12" s="348"/>
      <c r="O12" s="348"/>
      <c r="P12" s="348"/>
      <c r="Q12" s="348"/>
    </row>
    <row r="13" spans="1:17" s="725" customFormat="1" ht="21" customHeight="1" thickBot="1">
      <c r="A13" s="652" t="s">
        <v>215</v>
      </c>
      <c r="B13" s="758">
        <v>3.7848182353113016</v>
      </c>
      <c r="C13" s="759">
        <v>6.4618570686370722</v>
      </c>
      <c r="D13" s="758">
        <v>2.1315789473684212</v>
      </c>
      <c r="E13" s="759">
        <v>1.3220658287805798</v>
      </c>
      <c r="F13" s="758">
        <v>1.458608695652174</v>
      </c>
      <c r="G13" s="667">
        <v>0</v>
      </c>
      <c r="H13" s="348"/>
      <c r="I13" s="348"/>
      <c r="J13" s="348"/>
      <c r="K13" s="348"/>
      <c r="L13" s="348"/>
      <c r="M13" s="348"/>
      <c r="N13" s="348"/>
      <c r="O13" s="348"/>
      <c r="P13" s="348"/>
      <c r="Q13" s="348"/>
    </row>
    <row r="14" spans="1:17" s="725" customFormat="1" ht="21" customHeight="1" thickBot="1">
      <c r="A14" s="794" t="s">
        <v>30</v>
      </c>
      <c r="B14" s="758">
        <v>3.7545468285761192</v>
      </c>
      <c r="C14" s="759">
        <v>5.700346563247793</v>
      </c>
      <c r="D14" s="758">
        <v>1.0607519911094647</v>
      </c>
      <c r="E14" s="759">
        <v>1.22748973551036</v>
      </c>
      <c r="F14" s="758">
        <v>1.7813422484617847</v>
      </c>
      <c r="G14" s="759">
        <v>3.3219083350555616</v>
      </c>
      <c r="H14" s="348"/>
      <c r="I14" s="348"/>
      <c r="J14" s="348"/>
      <c r="K14" s="348"/>
      <c r="L14" s="348"/>
      <c r="M14" s="348"/>
      <c r="N14" s="348"/>
      <c r="O14" s="348"/>
      <c r="P14" s="348"/>
      <c r="Q14" s="348"/>
    </row>
    <row r="15" spans="1:17" s="725" customFormat="1" ht="21" customHeight="1" thickBot="1">
      <c r="A15" s="652" t="s">
        <v>217</v>
      </c>
      <c r="B15" s="758">
        <v>3.2888522998132057</v>
      </c>
      <c r="C15" s="759">
        <v>4.6232553469223818</v>
      </c>
      <c r="D15" s="760">
        <v>0</v>
      </c>
      <c r="E15" s="759">
        <v>1.3418257027357336</v>
      </c>
      <c r="F15" s="758">
        <v>1.7367205542725173</v>
      </c>
      <c r="G15" s="667">
        <v>0</v>
      </c>
      <c r="H15" s="348"/>
      <c r="I15" s="348"/>
      <c r="J15" s="348"/>
      <c r="K15" s="348"/>
      <c r="L15" s="348"/>
      <c r="M15" s="348"/>
      <c r="N15" s="348"/>
      <c r="O15" s="348"/>
      <c r="P15" s="348"/>
      <c r="Q15" s="348"/>
    </row>
    <row r="16" spans="1:17" s="725" customFormat="1" ht="21" customHeight="1" thickBot="1">
      <c r="A16" s="652" t="s">
        <v>17</v>
      </c>
      <c r="B16" s="758">
        <v>3.4638823979284696</v>
      </c>
      <c r="C16" s="759">
        <v>6.144261726598649</v>
      </c>
      <c r="D16" s="760">
        <v>0</v>
      </c>
      <c r="E16" s="759">
        <v>1.2537203777928343</v>
      </c>
      <c r="F16" s="758">
        <v>1.1182147165259348</v>
      </c>
      <c r="G16" s="759">
        <v>3.1528099061096748</v>
      </c>
      <c r="H16" s="348"/>
      <c r="I16" s="348"/>
      <c r="J16" s="348"/>
      <c r="K16" s="348"/>
      <c r="L16" s="348"/>
      <c r="M16" s="348"/>
      <c r="N16" s="348"/>
      <c r="O16" s="348"/>
      <c r="P16" s="348"/>
      <c r="Q16" s="348"/>
    </row>
    <row r="17" spans="1:24" s="725" customFormat="1" ht="21" customHeight="1" thickBot="1">
      <c r="A17" s="652" t="s">
        <v>18</v>
      </c>
      <c r="B17" s="758">
        <v>3.0582755960107812</v>
      </c>
      <c r="C17" s="759">
        <v>4.6948829352813641</v>
      </c>
      <c r="D17" s="760">
        <v>0</v>
      </c>
      <c r="E17" s="759">
        <v>1.4379070910655032</v>
      </c>
      <c r="F17" s="758">
        <v>1.2548505506030414</v>
      </c>
      <c r="G17" s="667">
        <v>0</v>
      </c>
      <c r="H17" s="348"/>
      <c r="I17" s="348"/>
      <c r="J17" s="348"/>
      <c r="K17" s="348"/>
      <c r="L17" s="348"/>
      <c r="M17" s="348"/>
      <c r="N17" s="348"/>
      <c r="O17" s="348"/>
      <c r="P17" s="348"/>
      <c r="Q17" s="348"/>
    </row>
    <row r="18" spans="1:24" s="725" customFormat="1" ht="21" customHeight="1" thickBot="1">
      <c r="A18" s="652" t="s">
        <v>19</v>
      </c>
      <c r="B18" s="758">
        <v>3.4552752684932169</v>
      </c>
      <c r="C18" s="759">
        <v>5.6833968129664569</v>
      </c>
      <c r="D18" s="758">
        <v>1.6063708759954494</v>
      </c>
      <c r="E18" s="759">
        <v>1.2069268078676059</v>
      </c>
      <c r="F18" s="758">
        <v>1.3781553398058253</v>
      </c>
      <c r="G18" s="759">
        <v>1.9164663461538463</v>
      </c>
      <c r="H18" s="348"/>
      <c r="I18" s="348"/>
      <c r="J18" s="348"/>
      <c r="K18" s="348"/>
      <c r="L18" s="348"/>
      <c r="M18" s="348"/>
      <c r="N18" s="348"/>
      <c r="O18" s="348"/>
      <c r="P18" s="348"/>
      <c r="Q18" s="348"/>
    </row>
    <row r="19" spans="1:24" s="725" customFormat="1" ht="21" customHeight="1" thickBot="1">
      <c r="A19" s="794" t="s">
        <v>262</v>
      </c>
      <c r="B19" s="758">
        <v>3.2212505630634878</v>
      </c>
      <c r="C19" s="759">
        <v>5.2741387615953759</v>
      </c>
      <c r="D19" s="758">
        <v>2.0833333333333335</v>
      </c>
      <c r="E19" s="759">
        <v>1.2156572746415322</v>
      </c>
      <c r="F19" s="758">
        <v>1.1715046375815872</v>
      </c>
      <c r="G19" s="759">
        <v>2.6381858083394296</v>
      </c>
      <c r="H19" s="348"/>
      <c r="I19" s="348"/>
      <c r="J19" s="348"/>
      <c r="K19" s="348"/>
      <c r="L19" s="348"/>
      <c r="M19" s="348"/>
      <c r="N19" s="348"/>
      <c r="O19" s="348"/>
      <c r="P19" s="348"/>
      <c r="Q19" s="348"/>
    </row>
    <row r="20" spans="1:24" s="725" customFormat="1" ht="21" customHeight="1" thickBot="1">
      <c r="A20" s="652" t="s">
        <v>20</v>
      </c>
      <c r="B20" s="758">
        <v>3.1241970892533093</v>
      </c>
      <c r="C20" s="759">
        <v>6.142261677796137</v>
      </c>
      <c r="D20" s="758">
        <v>1.368421052631579</v>
      </c>
      <c r="E20" s="759">
        <v>1.2793414763674986</v>
      </c>
      <c r="F20" s="758">
        <v>1.1533175136367839</v>
      </c>
      <c r="G20" s="759">
        <v>2.089926449672884</v>
      </c>
      <c r="H20" s="348"/>
      <c r="I20" s="348"/>
      <c r="J20" s="348"/>
      <c r="K20" s="348"/>
      <c r="L20" s="348"/>
      <c r="M20" s="348"/>
      <c r="N20" s="348"/>
      <c r="O20" s="348"/>
      <c r="P20" s="348"/>
      <c r="Q20" s="348"/>
    </row>
    <row r="21" spans="1:24" s="725" customFormat="1" ht="21" customHeight="1" thickBot="1">
      <c r="A21" s="652" t="s">
        <v>21</v>
      </c>
      <c r="B21" s="758">
        <v>3.2954419479492576</v>
      </c>
      <c r="C21" s="759">
        <v>4.9425715206294836</v>
      </c>
      <c r="D21" s="758">
        <v>1.0785754663651781</v>
      </c>
      <c r="E21" s="759">
        <v>1.3501412489530542</v>
      </c>
      <c r="F21" s="758">
        <v>1.5050905583538743</v>
      </c>
      <c r="G21" s="759">
        <v>2.3283292978208232</v>
      </c>
      <c r="H21" s="348"/>
      <c r="I21" s="348"/>
      <c r="J21" s="348"/>
      <c r="K21" s="348"/>
      <c r="L21" s="348"/>
      <c r="M21" s="348"/>
      <c r="N21" s="348"/>
      <c r="O21" s="348"/>
      <c r="P21" s="348"/>
      <c r="Q21" s="348"/>
    </row>
    <row r="22" spans="1:24" s="725" customFormat="1" ht="21" customHeight="1" thickBot="1">
      <c r="A22" s="652" t="s">
        <v>22</v>
      </c>
      <c r="B22" s="758">
        <v>3.3878851423231193</v>
      </c>
      <c r="C22" s="759">
        <v>4.9759788276050045</v>
      </c>
      <c r="D22" s="758">
        <v>1.2972677595628415</v>
      </c>
      <c r="E22" s="759">
        <v>1.2691967966081734</v>
      </c>
      <c r="F22" s="758">
        <v>1.2520883054892602</v>
      </c>
      <c r="G22" s="759">
        <v>1.1956782713085234</v>
      </c>
      <c r="H22" s="348"/>
      <c r="I22" s="348"/>
      <c r="J22" s="348"/>
      <c r="K22" s="348"/>
      <c r="L22" s="348"/>
      <c r="M22" s="348"/>
      <c r="N22" s="348"/>
      <c r="O22" s="348"/>
      <c r="P22" s="348"/>
      <c r="Q22" s="348"/>
    </row>
    <row r="23" spans="1:24" s="725" customFormat="1" ht="21" customHeight="1" thickBot="1">
      <c r="A23" s="652" t="s">
        <v>741</v>
      </c>
      <c r="B23" s="758">
        <v>3.7595747916119491</v>
      </c>
      <c r="C23" s="759">
        <v>8.5413442767779539</v>
      </c>
      <c r="D23" s="760">
        <v>0</v>
      </c>
      <c r="E23" s="759">
        <v>1.3576536877844398</v>
      </c>
      <c r="F23" s="758">
        <v>1.1320507786938883</v>
      </c>
      <c r="G23" s="759">
        <v>1.2926748971193416</v>
      </c>
      <c r="H23" s="348"/>
      <c r="I23" s="348"/>
      <c r="J23" s="348"/>
      <c r="K23" s="348"/>
      <c r="L23" s="348"/>
      <c r="M23" s="348"/>
      <c r="N23" s="348"/>
      <c r="O23" s="348"/>
      <c r="P23" s="348"/>
      <c r="Q23" s="348"/>
    </row>
    <row r="24" spans="1:24" s="725" customFormat="1" ht="21" customHeight="1" thickBot="1">
      <c r="A24" s="794" t="s">
        <v>220</v>
      </c>
      <c r="B24" s="758">
        <v>3.3296598432835651</v>
      </c>
      <c r="C24" s="759">
        <v>5.6708947700761057</v>
      </c>
      <c r="D24" s="758">
        <v>1.4946236559139785</v>
      </c>
      <c r="E24" s="759">
        <v>1.2376198567787353</v>
      </c>
      <c r="F24" s="758">
        <v>1.2627737226277371</v>
      </c>
      <c r="G24" s="759">
        <v>1.6185546082013804</v>
      </c>
      <c r="H24" s="348"/>
      <c r="I24" s="348"/>
      <c r="J24" s="348"/>
      <c r="K24" s="348"/>
      <c r="L24" s="348"/>
      <c r="M24" s="348"/>
      <c r="N24" s="348"/>
      <c r="O24" s="348"/>
      <c r="P24" s="348"/>
      <c r="Q24" s="348"/>
    </row>
    <row r="25" spans="1:24" s="725" customFormat="1" ht="21" customHeight="1" thickBot="1">
      <c r="A25" s="652" t="s">
        <v>221</v>
      </c>
      <c r="B25" s="758">
        <v>3.3984001657176997</v>
      </c>
      <c r="C25" s="759">
        <v>5.7593696305841924</v>
      </c>
      <c r="D25" s="758">
        <v>1.0517946388005452</v>
      </c>
      <c r="E25" s="759">
        <v>1.2129082685186372</v>
      </c>
      <c r="F25" s="758">
        <v>1.2365042174320524</v>
      </c>
      <c r="G25" s="759">
        <v>1.6362645653449577</v>
      </c>
      <c r="H25" s="348"/>
      <c r="I25" s="348"/>
      <c r="J25" s="348"/>
      <c r="K25" s="348"/>
      <c r="L25" s="348"/>
      <c r="M25" s="348"/>
      <c r="N25" s="348"/>
      <c r="O25" s="348"/>
      <c r="P25" s="348"/>
      <c r="Q25" s="348"/>
    </row>
    <row r="26" spans="1:24" s="725" customFormat="1" ht="21" customHeight="1" thickBot="1">
      <c r="A26" s="652" t="s">
        <v>222</v>
      </c>
      <c r="B26" s="758">
        <v>2.9296063089579314</v>
      </c>
      <c r="C26" s="759">
        <v>5.1925389879950634</v>
      </c>
      <c r="D26" s="758">
        <v>2.08</v>
      </c>
      <c r="E26" s="759">
        <v>1.2106170073971962</v>
      </c>
      <c r="F26" s="758">
        <v>1.3366608796296295</v>
      </c>
      <c r="G26" s="759">
        <v>2.1161217075386012</v>
      </c>
      <c r="H26" s="348"/>
      <c r="I26" s="348"/>
      <c r="J26" s="348"/>
      <c r="K26" s="348"/>
      <c r="L26" s="348"/>
      <c r="M26" s="348"/>
      <c r="N26" s="348"/>
      <c r="O26" s="348"/>
      <c r="P26" s="348"/>
      <c r="Q26" s="348"/>
    </row>
    <row r="27" spans="1:24" s="725" customFormat="1" ht="21" customHeight="1" thickBot="1">
      <c r="A27" s="652" t="s">
        <v>979</v>
      </c>
      <c r="B27" s="758">
        <v>3.4915612641072635</v>
      </c>
      <c r="C27" s="759">
        <v>5.2957725708667871</v>
      </c>
      <c r="D27" s="758">
        <v>3.0627208480565371</v>
      </c>
      <c r="E27" s="759">
        <v>1.1620064089311557</v>
      </c>
      <c r="F27" s="758">
        <v>1.1916437938395852</v>
      </c>
      <c r="G27" s="759">
        <v>1.793710263396912</v>
      </c>
      <c r="H27" s="348"/>
      <c r="I27" s="348"/>
      <c r="J27" s="348"/>
      <c r="K27" s="348"/>
      <c r="L27" s="348"/>
      <c r="M27" s="348"/>
      <c r="N27" s="348"/>
      <c r="O27" s="348"/>
      <c r="P27" s="348"/>
      <c r="Q27" s="348"/>
    </row>
    <row r="28" spans="1:24" s="725" customFormat="1" ht="21" customHeight="1" thickBot="1">
      <c r="A28" s="652" t="s">
        <v>132</v>
      </c>
      <c r="B28" s="758">
        <v>3.3917554626721591</v>
      </c>
      <c r="C28" s="759">
        <v>5.9258074418754951</v>
      </c>
      <c r="D28" s="758">
        <v>2.1358454718176061</v>
      </c>
      <c r="E28" s="759">
        <v>1.2914456684346525</v>
      </c>
      <c r="F28" s="758">
        <v>1.1535353535353536</v>
      </c>
      <c r="G28" s="759">
        <v>2.4206213216121584</v>
      </c>
      <c r="H28" s="348"/>
      <c r="I28" s="348"/>
      <c r="J28" s="348"/>
      <c r="K28" s="348"/>
      <c r="L28" s="348"/>
      <c r="M28" s="348"/>
      <c r="N28" s="348"/>
      <c r="O28" s="348"/>
      <c r="P28" s="348"/>
      <c r="Q28" s="348"/>
    </row>
    <row r="29" spans="1:24" s="725" customFormat="1" ht="21" customHeight="1" thickBot="1">
      <c r="A29" s="794" t="s">
        <v>23</v>
      </c>
      <c r="B29" s="758">
        <v>3.9871815276876554</v>
      </c>
      <c r="C29" s="759">
        <v>6.1671100176129867</v>
      </c>
      <c r="D29" s="758">
        <v>1.5892277741726153</v>
      </c>
      <c r="E29" s="759">
        <v>1.2846331529998176</v>
      </c>
      <c r="F29" s="758">
        <v>1.3529411764705883</v>
      </c>
      <c r="G29" s="759">
        <v>1.6722522713614028</v>
      </c>
      <c r="H29" s="348"/>
      <c r="I29" s="348"/>
      <c r="J29" s="348"/>
      <c r="K29" s="348"/>
      <c r="L29" s="348"/>
      <c r="M29" s="348"/>
      <c r="N29" s="348"/>
      <c r="O29" s="348"/>
      <c r="P29" s="348"/>
      <c r="Q29" s="348"/>
    </row>
    <row r="30" spans="1:24" s="725" customFormat="1" ht="21" customHeight="1" thickBot="1">
      <c r="A30" s="652" t="s">
        <v>24</v>
      </c>
      <c r="B30" s="758">
        <v>3.0813994406248435</v>
      </c>
      <c r="C30" s="759">
        <v>5.7023281372477719</v>
      </c>
      <c r="D30" s="758">
        <v>1.5894224077940153</v>
      </c>
      <c r="E30" s="759">
        <v>1.1741376103472452</v>
      </c>
      <c r="F30" s="758">
        <v>1.2002572110968217</v>
      </c>
      <c r="G30" s="759">
        <v>1.3231450719822813</v>
      </c>
      <c r="H30" s="348"/>
      <c r="I30" s="348"/>
      <c r="J30" s="348"/>
      <c r="K30" s="348"/>
      <c r="L30" s="348"/>
      <c r="M30" s="348"/>
      <c r="N30" s="348"/>
      <c r="O30" s="348"/>
      <c r="P30" s="348"/>
      <c r="Q30" s="348"/>
    </row>
    <row r="31" spans="1:24" s="725" customFormat="1" ht="21" customHeight="1" thickBot="1">
      <c r="A31" s="652" t="s">
        <v>25</v>
      </c>
      <c r="B31" s="758">
        <v>3.7631831222666592</v>
      </c>
      <c r="C31" s="759">
        <v>6.884239231773261</v>
      </c>
      <c r="D31" s="758">
        <v>2.6715750723113332</v>
      </c>
      <c r="E31" s="759">
        <v>1.3559837439963622</v>
      </c>
      <c r="F31" s="758">
        <v>1.8852977048453265</v>
      </c>
      <c r="G31" s="759">
        <v>6.3912855287837251</v>
      </c>
      <c r="H31" s="348"/>
      <c r="I31" s="348"/>
      <c r="J31" s="348"/>
      <c r="K31" s="348"/>
      <c r="L31" s="348"/>
      <c r="M31" s="348"/>
      <c r="N31" s="348"/>
      <c r="O31" s="348"/>
      <c r="P31" s="348"/>
      <c r="Q31" s="348"/>
    </row>
    <row r="32" spans="1:24" s="725" customFormat="1" ht="21" customHeight="1" thickBot="1">
      <c r="A32" s="652" t="s">
        <v>224</v>
      </c>
      <c r="B32" s="758">
        <v>3.3455373117222669</v>
      </c>
      <c r="C32" s="759">
        <v>4.9018555461427047</v>
      </c>
      <c r="D32" s="758">
        <v>1.2923579688285571</v>
      </c>
      <c r="E32" s="759">
        <v>1.2768901229670766</v>
      </c>
      <c r="F32" s="758">
        <v>1.387575306082788</v>
      </c>
      <c r="G32" s="759">
        <v>1.4950034859400418</v>
      </c>
      <c r="H32" s="348"/>
      <c r="I32" s="348"/>
      <c r="J32" s="348"/>
      <c r="K32" s="348"/>
      <c r="L32" s="348"/>
      <c r="M32" s="348"/>
      <c r="N32" s="348"/>
      <c r="O32" s="348"/>
      <c r="P32" s="348"/>
      <c r="Q32" s="348"/>
      <c r="R32" s="1148"/>
      <c r="S32" s="1148"/>
      <c r="T32" s="1148"/>
      <c r="U32" s="1148"/>
      <c r="V32" s="1148"/>
      <c r="W32" s="1148"/>
      <c r="X32" s="1148"/>
    </row>
    <row r="33" spans="1:17" s="725" customFormat="1" ht="21" customHeight="1" thickBot="1">
      <c r="A33" s="652" t="s">
        <v>26</v>
      </c>
      <c r="B33" s="758">
        <v>3.5471879214472879</v>
      </c>
      <c r="C33" s="759">
        <v>5.8668335801772571</v>
      </c>
      <c r="D33" s="758">
        <v>1.0064214827787508</v>
      </c>
      <c r="E33" s="759">
        <v>1.3464156988386062</v>
      </c>
      <c r="F33" s="758">
        <v>1.3385826771653544</v>
      </c>
      <c r="G33" s="759">
        <v>5.0618869687062125</v>
      </c>
      <c r="H33" s="348"/>
      <c r="I33" s="348"/>
      <c r="J33" s="348"/>
      <c r="K33" s="348"/>
      <c r="L33" s="348"/>
      <c r="M33" s="348"/>
      <c r="N33" s="348"/>
      <c r="O33" s="348"/>
      <c r="P33" s="348"/>
      <c r="Q33" s="348"/>
    </row>
    <row r="34" spans="1:17" s="725" customFormat="1" ht="21" customHeight="1" thickBot="1">
      <c r="A34" s="794" t="s">
        <v>27</v>
      </c>
      <c r="B34" s="758">
        <v>3.3584331693708736</v>
      </c>
      <c r="C34" s="759">
        <v>5.2448315343016176</v>
      </c>
      <c r="D34" s="758">
        <v>2.5846858094049106</v>
      </c>
      <c r="E34" s="759">
        <v>1.2918741424761435</v>
      </c>
      <c r="F34" s="758">
        <v>1.2613176297386823</v>
      </c>
      <c r="G34" s="759">
        <v>1.7046221322537112</v>
      </c>
      <c r="H34" s="348"/>
      <c r="I34" s="348"/>
      <c r="J34" s="348"/>
      <c r="K34" s="348"/>
      <c r="L34" s="348"/>
      <c r="M34" s="348"/>
      <c r="N34" s="348"/>
      <c r="O34" s="348"/>
      <c r="P34" s="348"/>
      <c r="Q34" s="348"/>
    </row>
    <row r="35" spans="1:17" s="725" customFormat="1" ht="21" customHeight="1" thickBot="1">
      <c r="A35" s="652" t="s">
        <v>12</v>
      </c>
      <c r="B35" s="758">
        <v>3.1972121862593204</v>
      </c>
      <c r="C35" s="759">
        <v>6.0576978263899708</v>
      </c>
      <c r="D35" s="758">
        <v>1.0512820512820513</v>
      </c>
      <c r="E35" s="759">
        <v>1.1907409137624965</v>
      </c>
      <c r="F35" s="758">
        <v>1.1631768623694174</v>
      </c>
      <c r="G35" s="759">
        <v>1.3235095255140596</v>
      </c>
      <c r="H35" s="348"/>
      <c r="I35" s="348"/>
      <c r="J35" s="348"/>
      <c r="K35" s="348"/>
      <c r="L35" s="348"/>
      <c r="M35" s="348"/>
      <c r="N35" s="348"/>
      <c r="O35" s="348"/>
      <c r="P35" s="348"/>
      <c r="Q35" s="348"/>
    </row>
  </sheetData>
  <mergeCells count="2">
    <mergeCell ref="A1:G1"/>
    <mergeCell ref="R32:X32"/>
  </mergeCells>
  <printOptions horizontalCentered="1"/>
  <pageMargins left="0.40748031499999998" right="0.4" top="0.84055118100000004" bottom="0.59055118110236204" header="0.511811023622047" footer="0.511811023622047"/>
  <pageSetup paperSize="9" scale="74" fitToHeight="2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CDC74-E260-46D0-8092-FE83F19C675E}">
  <sheetPr>
    <tabColor indexed="24"/>
    <pageSetUpPr fitToPage="1"/>
  </sheetPr>
  <dimension ref="A1:L49"/>
  <sheetViews>
    <sheetView rightToLeft="1" view="pageBreakPreview" zoomScale="60" zoomScaleNormal="100" workbookViewId="0">
      <selection sqref="A1:G1"/>
    </sheetView>
  </sheetViews>
  <sheetFormatPr defaultColWidth="16.140625" defaultRowHeight="22.5"/>
  <cols>
    <col min="1" max="1" width="22.5703125" style="28" customWidth="1"/>
    <col min="2" max="2" width="13.7109375" style="28" customWidth="1"/>
    <col min="3" max="7" width="13.7109375" style="19" customWidth="1"/>
    <col min="8" max="250" width="15.7109375" style="19" customWidth="1"/>
    <col min="251" max="251" width="18.5703125" style="19" customWidth="1"/>
    <col min="252" max="252" width="18" style="19" customWidth="1"/>
    <col min="253" max="255" width="16.140625" style="19"/>
    <col min="256" max="256" width="18.5703125" style="19" customWidth="1"/>
    <col min="257" max="260" width="18" style="19" customWidth="1"/>
    <col min="261" max="261" width="22" style="19" customWidth="1"/>
    <col min="262" max="506" width="15.7109375" style="19" customWidth="1"/>
    <col min="507" max="507" width="18.5703125" style="19" customWidth="1"/>
    <col min="508" max="508" width="18" style="19" customWidth="1"/>
    <col min="509" max="511" width="16.140625" style="19"/>
    <col min="512" max="512" width="18.5703125" style="19" customWidth="1"/>
    <col min="513" max="516" width="18" style="19" customWidth="1"/>
    <col min="517" max="517" width="22" style="19" customWidth="1"/>
    <col min="518" max="762" width="15.7109375" style="19" customWidth="1"/>
    <col min="763" max="763" width="18.5703125" style="19" customWidth="1"/>
    <col min="764" max="764" width="18" style="19" customWidth="1"/>
    <col min="765" max="767" width="16.140625" style="19"/>
    <col min="768" max="768" width="18.5703125" style="19" customWidth="1"/>
    <col min="769" max="772" width="18" style="19" customWidth="1"/>
    <col min="773" max="773" width="22" style="19" customWidth="1"/>
    <col min="774" max="1018" width="15.7109375" style="19" customWidth="1"/>
    <col min="1019" max="1019" width="18.5703125" style="19" customWidth="1"/>
    <col min="1020" max="1020" width="18" style="19" customWidth="1"/>
    <col min="1021" max="1023" width="16.140625" style="19"/>
    <col min="1024" max="1024" width="18.5703125" style="19" customWidth="1"/>
    <col min="1025" max="1028" width="18" style="19" customWidth="1"/>
    <col min="1029" max="1029" width="22" style="19" customWidth="1"/>
    <col min="1030" max="1274" width="15.7109375" style="19" customWidth="1"/>
    <col min="1275" max="1275" width="18.5703125" style="19" customWidth="1"/>
    <col min="1276" max="1276" width="18" style="19" customWidth="1"/>
    <col min="1277" max="1279" width="16.140625" style="19"/>
    <col min="1280" max="1280" width="18.5703125" style="19" customWidth="1"/>
    <col min="1281" max="1284" width="18" style="19" customWidth="1"/>
    <col min="1285" max="1285" width="22" style="19" customWidth="1"/>
    <col min="1286" max="1530" width="15.7109375" style="19" customWidth="1"/>
    <col min="1531" max="1531" width="18.5703125" style="19" customWidth="1"/>
    <col min="1532" max="1532" width="18" style="19" customWidth="1"/>
    <col min="1533" max="1535" width="16.140625" style="19"/>
    <col min="1536" max="1536" width="18.5703125" style="19" customWidth="1"/>
    <col min="1537" max="1540" width="18" style="19" customWidth="1"/>
    <col min="1541" max="1541" width="22" style="19" customWidth="1"/>
    <col min="1542" max="1786" width="15.7109375" style="19" customWidth="1"/>
    <col min="1787" max="1787" width="18.5703125" style="19" customWidth="1"/>
    <col min="1788" max="1788" width="18" style="19" customWidth="1"/>
    <col min="1789" max="1791" width="16.140625" style="19"/>
    <col min="1792" max="1792" width="18.5703125" style="19" customWidth="1"/>
    <col min="1793" max="1796" width="18" style="19" customWidth="1"/>
    <col min="1797" max="1797" width="22" style="19" customWidth="1"/>
    <col min="1798" max="2042" width="15.7109375" style="19" customWidth="1"/>
    <col min="2043" max="2043" width="18.5703125" style="19" customWidth="1"/>
    <col min="2044" max="2044" width="18" style="19" customWidth="1"/>
    <col min="2045" max="2047" width="16.140625" style="19"/>
    <col min="2048" max="2048" width="18.5703125" style="19" customWidth="1"/>
    <col min="2049" max="2052" width="18" style="19" customWidth="1"/>
    <col min="2053" max="2053" width="22" style="19" customWidth="1"/>
    <col min="2054" max="2298" width="15.7109375" style="19" customWidth="1"/>
    <col min="2299" max="2299" width="18.5703125" style="19" customWidth="1"/>
    <col min="2300" max="2300" width="18" style="19" customWidth="1"/>
    <col min="2301" max="2303" width="16.140625" style="19"/>
    <col min="2304" max="2304" width="18.5703125" style="19" customWidth="1"/>
    <col min="2305" max="2308" width="18" style="19" customWidth="1"/>
    <col min="2309" max="2309" width="22" style="19" customWidth="1"/>
    <col min="2310" max="2554" width="15.7109375" style="19" customWidth="1"/>
    <col min="2555" max="2555" width="18.5703125" style="19" customWidth="1"/>
    <col min="2556" max="2556" width="18" style="19" customWidth="1"/>
    <col min="2557" max="2559" width="16.140625" style="19"/>
    <col min="2560" max="2560" width="18.5703125" style="19" customWidth="1"/>
    <col min="2561" max="2564" width="18" style="19" customWidth="1"/>
    <col min="2565" max="2565" width="22" style="19" customWidth="1"/>
    <col min="2566" max="2810" width="15.7109375" style="19" customWidth="1"/>
    <col min="2811" max="2811" width="18.5703125" style="19" customWidth="1"/>
    <col min="2812" max="2812" width="18" style="19" customWidth="1"/>
    <col min="2813" max="2815" width="16.140625" style="19"/>
    <col min="2816" max="2816" width="18.5703125" style="19" customWidth="1"/>
    <col min="2817" max="2820" width="18" style="19" customWidth="1"/>
    <col min="2821" max="2821" width="22" style="19" customWidth="1"/>
    <col min="2822" max="3066" width="15.7109375" style="19" customWidth="1"/>
    <col min="3067" max="3067" width="18.5703125" style="19" customWidth="1"/>
    <col min="3068" max="3068" width="18" style="19" customWidth="1"/>
    <col min="3069" max="3071" width="16.140625" style="19"/>
    <col min="3072" max="3072" width="18.5703125" style="19" customWidth="1"/>
    <col min="3073" max="3076" width="18" style="19" customWidth="1"/>
    <col min="3077" max="3077" width="22" style="19" customWidth="1"/>
    <col min="3078" max="3322" width="15.7109375" style="19" customWidth="1"/>
    <col min="3323" max="3323" width="18.5703125" style="19" customWidth="1"/>
    <col min="3324" max="3324" width="18" style="19" customWidth="1"/>
    <col min="3325" max="3327" width="16.140625" style="19"/>
    <col min="3328" max="3328" width="18.5703125" style="19" customWidth="1"/>
    <col min="3329" max="3332" width="18" style="19" customWidth="1"/>
    <col min="3333" max="3333" width="22" style="19" customWidth="1"/>
    <col min="3334" max="3578" width="15.7109375" style="19" customWidth="1"/>
    <col min="3579" max="3579" width="18.5703125" style="19" customWidth="1"/>
    <col min="3580" max="3580" width="18" style="19" customWidth="1"/>
    <col min="3581" max="3583" width="16.140625" style="19"/>
    <col min="3584" max="3584" width="18.5703125" style="19" customWidth="1"/>
    <col min="3585" max="3588" width="18" style="19" customWidth="1"/>
    <col min="3589" max="3589" width="22" style="19" customWidth="1"/>
    <col min="3590" max="3834" width="15.7109375" style="19" customWidth="1"/>
    <col min="3835" max="3835" width="18.5703125" style="19" customWidth="1"/>
    <col min="3836" max="3836" width="18" style="19" customWidth="1"/>
    <col min="3837" max="3839" width="16.140625" style="19"/>
    <col min="3840" max="3840" width="18.5703125" style="19" customWidth="1"/>
    <col min="3841" max="3844" width="18" style="19" customWidth="1"/>
    <col min="3845" max="3845" width="22" style="19" customWidth="1"/>
    <col min="3846" max="4090" width="15.7109375" style="19" customWidth="1"/>
    <col min="4091" max="4091" width="18.5703125" style="19" customWidth="1"/>
    <col min="4092" max="4092" width="18" style="19" customWidth="1"/>
    <col min="4093" max="4095" width="16.140625" style="19"/>
    <col min="4096" max="4096" width="18.5703125" style="19" customWidth="1"/>
    <col min="4097" max="4100" width="18" style="19" customWidth="1"/>
    <col min="4101" max="4101" width="22" style="19" customWidth="1"/>
    <col min="4102" max="4346" width="15.7109375" style="19" customWidth="1"/>
    <col min="4347" max="4347" width="18.5703125" style="19" customWidth="1"/>
    <col min="4348" max="4348" width="18" style="19" customWidth="1"/>
    <col min="4349" max="4351" width="16.140625" style="19"/>
    <col min="4352" max="4352" width="18.5703125" style="19" customWidth="1"/>
    <col min="4353" max="4356" width="18" style="19" customWidth="1"/>
    <col min="4357" max="4357" width="22" style="19" customWidth="1"/>
    <col min="4358" max="4602" width="15.7109375" style="19" customWidth="1"/>
    <col min="4603" max="4603" width="18.5703125" style="19" customWidth="1"/>
    <col min="4604" max="4604" width="18" style="19" customWidth="1"/>
    <col min="4605" max="4607" width="16.140625" style="19"/>
    <col min="4608" max="4608" width="18.5703125" style="19" customWidth="1"/>
    <col min="4609" max="4612" width="18" style="19" customWidth="1"/>
    <col min="4613" max="4613" width="22" style="19" customWidth="1"/>
    <col min="4614" max="4858" width="15.7109375" style="19" customWidth="1"/>
    <col min="4859" max="4859" width="18.5703125" style="19" customWidth="1"/>
    <col min="4860" max="4860" width="18" style="19" customWidth="1"/>
    <col min="4861" max="4863" width="16.140625" style="19"/>
    <col min="4864" max="4864" width="18.5703125" style="19" customWidth="1"/>
    <col min="4865" max="4868" width="18" style="19" customWidth="1"/>
    <col min="4869" max="4869" width="22" style="19" customWidth="1"/>
    <col min="4870" max="5114" width="15.7109375" style="19" customWidth="1"/>
    <col min="5115" max="5115" width="18.5703125" style="19" customWidth="1"/>
    <col min="5116" max="5116" width="18" style="19" customWidth="1"/>
    <col min="5117" max="5119" width="16.140625" style="19"/>
    <col min="5120" max="5120" width="18.5703125" style="19" customWidth="1"/>
    <col min="5121" max="5124" width="18" style="19" customWidth="1"/>
    <col min="5125" max="5125" width="22" style="19" customWidth="1"/>
    <col min="5126" max="5370" width="15.7109375" style="19" customWidth="1"/>
    <col min="5371" max="5371" width="18.5703125" style="19" customWidth="1"/>
    <col min="5372" max="5372" width="18" style="19" customWidth="1"/>
    <col min="5373" max="5375" width="16.140625" style="19"/>
    <col min="5376" max="5376" width="18.5703125" style="19" customWidth="1"/>
    <col min="5377" max="5380" width="18" style="19" customWidth="1"/>
    <col min="5381" max="5381" width="22" style="19" customWidth="1"/>
    <col min="5382" max="5626" width="15.7109375" style="19" customWidth="1"/>
    <col min="5627" max="5627" width="18.5703125" style="19" customWidth="1"/>
    <col min="5628" max="5628" width="18" style="19" customWidth="1"/>
    <col min="5629" max="5631" width="16.140625" style="19"/>
    <col min="5632" max="5632" width="18.5703125" style="19" customWidth="1"/>
    <col min="5633" max="5636" width="18" style="19" customWidth="1"/>
    <col min="5637" max="5637" width="22" style="19" customWidth="1"/>
    <col min="5638" max="5882" width="15.7109375" style="19" customWidth="1"/>
    <col min="5883" max="5883" width="18.5703125" style="19" customWidth="1"/>
    <col min="5884" max="5884" width="18" style="19" customWidth="1"/>
    <col min="5885" max="5887" width="16.140625" style="19"/>
    <col min="5888" max="5888" width="18.5703125" style="19" customWidth="1"/>
    <col min="5889" max="5892" width="18" style="19" customWidth="1"/>
    <col min="5893" max="5893" width="22" style="19" customWidth="1"/>
    <col min="5894" max="6138" width="15.7109375" style="19" customWidth="1"/>
    <col min="6139" max="6139" width="18.5703125" style="19" customWidth="1"/>
    <col min="6140" max="6140" width="18" style="19" customWidth="1"/>
    <col min="6141" max="6143" width="16.140625" style="19"/>
    <col min="6144" max="6144" width="18.5703125" style="19" customWidth="1"/>
    <col min="6145" max="6148" width="18" style="19" customWidth="1"/>
    <col min="6149" max="6149" width="22" style="19" customWidth="1"/>
    <col min="6150" max="6394" width="15.7109375" style="19" customWidth="1"/>
    <col min="6395" max="6395" width="18.5703125" style="19" customWidth="1"/>
    <col min="6396" max="6396" width="18" style="19" customWidth="1"/>
    <col min="6397" max="6399" width="16.140625" style="19"/>
    <col min="6400" max="6400" width="18.5703125" style="19" customWidth="1"/>
    <col min="6401" max="6404" width="18" style="19" customWidth="1"/>
    <col min="6405" max="6405" width="22" style="19" customWidth="1"/>
    <col min="6406" max="6650" width="15.7109375" style="19" customWidth="1"/>
    <col min="6651" max="6651" width="18.5703125" style="19" customWidth="1"/>
    <col min="6652" max="6652" width="18" style="19" customWidth="1"/>
    <col min="6653" max="6655" width="16.140625" style="19"/>
    <col min="6656" max="6656" width="18.5703125" style="19" customWidth="1"/>
    <col min="6657" max="6660" width="18" style="19" customWidth="1"/>
    <col min="6661" max="6661" width="22" style="19" customWidth="1"/>
    <col min="6662" max="6906" width="15.7109375" style="19" customWidth="1"/>
    <col min="6907" max="6907" width="18.5703125" style="19" customWidth="1"/>
    <col min="6908" max="6908" width="18" style="19" customWidth="1"/>
    <col min="6909" max="6911" width="16.140625" style="19"/>
    <col min="6912" max="6912" width="18.5703125" style="19" customWidth="1"/>
    <col min="6913" max="6916" width="18" style="19" customWidth="1"/>
    <col min="6917" max="6917" width="22" style="19" customWidth="1"/>
    <col min="6918" max="7162" width="15.7109375" style="19" customWidth="1"/>
    <col min="7163" max="7163" width="18.5703125" style="19" customWidth="1"/>
    <col min="7164" max="7164" width="18" style="19" customWidth="1"/>
    <col min="7165" max="7167" width="16.140625" style="19"/>
    <col min="7168" max="7168" width="18.5703125" style="19" customWidth="1"/>
    <col min="7169" max="7172" width="18" style="19" customWidth="1"/>
    <col min="7173" max="7173" width="22" style="19" customWidth="1"/>
    <col min="7174" max="7418" width="15.7109375" style="19" customWidth="1"/>
    <col min="7419" max="7419" width="18.5703125" style="19" customWidth="1"/>
    <col min="7420" max="7420" width="18" style="19" customWidth="1"/>
    <col min="7421" max="7423" width="16.140625" style="19"/>
    <col min="7424" max="7424" width="18.5703125" style="19" customWidth="1"/>
    <col min="7425" max="7428" width="18" style="19" customWidth="1"/>
    <col min="7429" max="7429" width="22" style="19" customWidth="1"/>
    <col min="7430" max="7674" width="15.7109375" style="19" customWidth="1"/>
    <col min="7675" max="7675" width="18.5703125" style="19" customWidth="1"/>
    <col min="7676" max="7676" width="18" style="19" customWidth="1"/>
    <col min="7677" max="7679" width="16.140625" style="19"/>
    <col min="7680" max="7680" width="18.5703125" style="19" customWidth="1"/>
    <col min="7681" max="7684" width="18" style="19" customWidth="1"/>
    <col min="7685" max="7685" width="22" style="19" customWidth="1"/>
    <col min="7686" max="7930" width="15.7109375" style="19" customWidth="1"/>
    <col min="7931" max="7931" width="18.5703125" style="19" customWidth="1"/>
    <col min="7932" max="7932" width="18" style="19" customWidth="1"/>
    <col min="7933" max="7935" width="16.140625" style="19"/>
    <col min="7936" max="7936" width="18.5703125" style="19" customWidth="1"/>
    <col min="7937" max="7940" width="18" style="19" customWidth="1"/>
    <col min="7941" max="7941" width="22" style="19" customWidth="1"/>
    <col min="7942" max="8186" width="15.7109375" style="19" customWidth="1"/>
    <col min="8187" max="8187" width="18.5703125" style="19" customWidth="1"/>
    <col min="8188" max="8188" width="18" style="19" customWidth="1"/>
    <col min="8189" max="8191" width="16.140625" style="19"/>
    <col min="8192" max="8192" width="18.5703125" style="19" customWidth="1"/>
    <col min="8193" max="8196" width="18" style="19" customWidth="1"/>
    <col min="8197" max="8197" width="22" style="19" customWidth="1"/>
    <col min="8198" max="8442" width="15.7109375" style="19" customWidth="1"/>
    <col min="8443" max="8443" width="18.5703125" style="19" customWidth="1"/>
    <col min="8444" max="8444" width="18" style="19" customWidth="1"/>
    <col min="8445" max="8447" width="16.140625" style="19"/>
    <col min="8448" max="8448" width="18.5703125" style="19" customWidth="1"/>
    <col min="8449" max="8452" width="18" style="19" customWidth="1"/>
    <col min="8453" max="8453" width="22" style="19" customWidth="1"/>
    <col min="8454" max="8698" width="15.7109375" style="19" customWidth="1"/>
    <col min="8699" max="8699" width="18.5703125" style="19" customWidth="1"/>
    <col min="8700" max="8700" width="18" style="19" customWidth="1"/>
    <col min="8701" max="8703" width="16.140625" style="19"/>
    <col min="8704" max="8704" width="18.5703125" style="19" customWidth="1"/>
    <col min="8705" max="8708" width="18" style="19" customWidth="1"/>
    <col min="8709" max="8709" width="22" style="19" customWidth="1"/>
    <col min="8710" max="8954" width="15.7109375" style="19" customWidth="1"/>
    <col min="8955" max="8955" width="18.5703125" style="19" customWidth="1"/>
    <col min="8956" max="8956" width="18" style="19" customWidth="1"/>
    <col min="8957" max="8959" width="16.140625" style="19"/>
    <col min="8960" max="8960" width="18.5703125" style="19" customWidth="1"/>
    <col min="8961" max="8964" width="18" style="19" customWidth="1"/>
    <col min="8965" max="8965" width="22" style="19" customWidth="1"/>
    <col min="8966" max="9210" width="15.7109375" style="19" customWidth="1"/>
    <col min="9211" max="9211" width="18.5703125" style="19" customWidth="1"/>
    <col min="9212" max="9212" width="18" style="19" customWidth="1"/>
    <col min="9213" max="9215" width="16.140625" style="19"/>
    <col min="9216" max="9216" width="18.5703125" style="19" customWidth="1"/>
    <col min="9217" max="9220" width="18" style="19" customWidth="1"/>
    <col min="9221" max="9221" width="22" style="19" customWidth="1"/>
    <col min="9222" max="9466" width="15.7109375" style="19" customWidth="1"/>
    <col min="9467" max="9467" width="18.5703125" style="19" customWidth="1"/>
    <col min="9468" max="9468" width="18" style="19" customWidth="1"/>
    <col min="9469" max="9471" width="16.140625" style="19"/>
    <col min="9472" max="9472" width="18.5703125" style="19" customWidth="1"/>
    <col min="9473" max="9476" width="18" style="19" customWidth="1"/>
    <col min="9477" max="9477" width="22" style="19" customWidth="1"/>
    <col min="9478" max="9722" width="15.7109375" style="19" customWidth="1"/>
    <col min="9723" max="9723" width="18.5703125" style="19" customWidth="1"/>
    <col min="9724" max="9724" width="18" style="19" customWidth="1"/>
    <col min="9725" max="9727" width="16.140625" style="19"/>
    <col min="9728" max="9728" width="18.5703125" style="19" customWidth="1"/>
    <col min="9729" max="9732" width="18" style="19" customWidth="1"/>
    <col min="9733" max="9733" width="22" style="19" customWidth="1"/>
    <col min="9734" max="9978" width="15.7109375" style="19" customWidth="1"/>
    <col min="9979" max="9979" width="18.5703125" style="19" customWidth="1"/>
    <col min="9980" max="9980" width="18" style="19" customWidth="1"/>
    <col min="9981" max="9983" width="16.140625" style="19"/>
    <col min="9984" max="9984" width="18.5703125" style="19" customWidth="1"/>
    <col min="9985" max="9988" width="18" style="19" customWidth="1"/>
    <col min="9989" max="9989" width="22" style="19" customWidth="1"/>
    <col min="9990" max="10234" width="15.7109375" style="19" customWidth="1"/>
    <col min="10235" max="10235" width="18.5703125" style="19" customWidth="1"/>
    <col min="10236" max="10236" width="18" style="19" customWidth="1"/>
    <col min="10237" max="10239" width="16.140625" style="19"/>
    <col min="10240" max="10240" width="18.5703125" style="19" customWidth="1"/>
    <col min="10241" max="10244" width="18" style="19" customWidth="1"/>
    <col min="10245" max="10245" width="22" style="19" customWidth="1"/>
    <col min="10246" max="10490" width="15.7109375" style="19" customWidth="1"/>
    <col min="10491" max="10491" width="18.5703125" style="19" customWidth="1"/>
    <col min="10492" max="10492" width="18" style="19" customWidth="1"/>
    <col min="10493" max="10495" width="16.140625" style="19"/>
    <col min="10496" max="10496" width="18.5703125" style="19" customWidth="1"/>
    <col min="10497" max="10500" width="18" style="19" customWidth="1"/>
    <col min="10501" max="10501" width="22" style="19" customWidth="1"/>
    <col min="10502" max="10746" width="15.7109375" style="19" customWidth="1"/>
    <col min="10747" max="10747" width="18.5703125" style="19" customWidth="1"/>
    <col min="10748" max="10748" width="18" style="19" customWidth="1"/>
    <col min="10749" max="10751" width="16.140625" style="19"/>
    <col min="10752" max="10752" width="18.5703125" style="19" customWidth="1"/>
    <col min="10753" max="10756" width="18" style="19" customWidth="1"/>
    <col min="10757" max="10757" width="22" style="19" customWidth="1"/>
    <col min="10758" max="11002" width="15.7109375" style="19" customWidth="1"/>
    <col min="11003" max="11003" width="18.5703125" style="19" customWidth="1"/>
    <col min="11004" max="11004" width="18" style="19" customWidth="1"/>
    <col min="11005" max="11007" width="16.140625" style="19"/>
    <col min="11008" max="11008" width="18.5703125" style="19" customWidth="1"/>
    <col min="11009" max="11012" width="18" style="19" customWidth="1"/>
    <col min="11013" max="11013" width="22" style="19" customWidth="1"/>
    <col min="11014" max="11258" width="15.7109375" style="19" customWidth="1"/>
    <col min="11259" max="11259" width="18.5703125" style="19" customWidth="1"/>
    <col min="11260" max="11260" width="18" style="19" customWidth="1"/>
    <col min="11261" max="11263" width="16.140625" style="19"/>
    <col min="11264" max="11264" width="18.5703125" style="19" customWidth="1"/>
    <col min="11265" max="11268" width="18" style="19" customWidth="1"/>
    <col min="11269" max="11269" width="22" style="19" customWidth="1"/>
    <col min="11270" max="11514" width="15.7109375" style="19" customWidth="1"/>
    <col min="11515" max="11515" width="18.5703125" style="19" customWidth="1"/>
    <col min="11516" max="11516" width="18" style="19" customWidth="1"/>
    <col min="11517" max="11519" width="16.140625" style="19"/>
    <col min="11520" max="11520" width="18.5703125" style="19" customWidth="1"/>
    <col min="11521" max="11524" width="18" style="19" customWidth="1"/>
    <col min="11525" max="11525" width="22" style="19" customWidth="1"/>
    <col min="11526" max="11770" width="15.7109375" style="19" customWidth="1"/>
    <col min="11771" max="11771" width="18.5703125" style="19" customWidth="1"/>
    <col min="11772" max="11772" width="18" style="19" customWidth="1"/>
    <col min="11773" max="11775" width="16.140625" style="19"/>
    <col min="11776" max="11776" width="18.5703125" style="19" customWidth="1"/>
    <col min="11777" max="11780" width="18" style="19" customWidth="1"/>
    <col min="11781" max="11781" width="22" style="19" customWidth="1"/>
    <col min="11782" max="12026" width="15.7109375" style="19" customWidth="1"/>
    <col min="12027" max="12027" width="18.5703125" style="19" customWidth="1"/>
    <col min="12028" max="12028" width="18" style="19" customWidth="1"/>
    <col min="12029" max="12031" width="16.140625" style="19"/>
    <col min="12032" max="12032" width="18.5703125" style="19" customWidth="1"/>
    <col min="12033" max="12036" width="18" style="19" customWidth="1"/>
    <col min="12037" max="12037" width="22" style="19" customWidth="1"/>
    <col min="12038" max="12282" width="15.7109375" style="19" customWidth="1"/>
    <col min="12283" max="12283" width="18.5703125" style="19" customWidth="1"/>
    <col min="12284" max="12284" width="18" style="19" customWidth="1"/>
    <col min="12285" max="12287" width="16.140625" style="19"/>
    <col min="12288" max="12288" width="18.5703125" style="19" customWidth="1"/>
    <col min="12289" max="12292" width="18" style="19" customWidth="1"/>
    <col min="12293" max="12293" width="22" style="19" customWidth="1"/>
    <col min="12294" max="12538" width="15.7109375" style="19" customWidth="1"/>
    <col min="12539" max="12539" width="18.5703125" style="19" customWidth="1"/>
    <col min="12540" max="12540" width="18" style="19" customWidth="1"/>
    <col min="12541" max="12543" width="16.140625" style="19"/>
    <col min="12544" max="12544" width="18.5703125" style="19" customWidth="1"/>
    <col min="12545" max="12548" width="18" style="19" customWidth="1"/>
    <col min="12549" max="12549" width="22" style="19" customWidth="1"/>
    <col min="12550" max="12794" width="15.7109375" style="19" customWidth="1"/>
    <col min="12795" max="12795" width="18.5703125" style="19" customWidth="1"/>
    <col min="12796" max="12796" width="18" style="19" customWidth="1"/>
    <col min="12797" max="12799" width="16.140625" style="19"/>
    <col min="12800" max="12800" width="18.5703125" style="19" customWidth="1"/>
    <col min="12801" max="12804" width="18" style="19" customWidth="1"/>
    <col min="12805" max="12805" width="22" style="19" customWidth="1"/>
    <col min="12806" max="13050" width="15.7109375" style="19" customWidth="1"/>
    <col min="13051" max="13051" width="18.5703125" style="19" customWidth="1"/>
    <col min="13052" max="13052" width="18" style="19" customWidth="1"/>
    <col min="13053" max="13055" width="16.140625" style="19"/>
    <col min="13056" max="13056" width="18.5703125" style="19" customWidth="1"/>
    <col min="13057" max="13060" width="18" style="19" customWidth="1"/>
    <col min="13061" max="13061" width="22" style="19" customWidth="1"/>
    <col min="13062" max="13306" width="15.7109375" style="19" customWidth="1"/>
    <col min="13307" max="13307" width="18.5703125" style="19" customWidth="1"/>
    <col min="13308" max="13308" width="18" style="19" customWidth="1"/>
    <col min="13309" max="13311" width="16.140625" style="19"/>
    <col min="13312" max="13312" width="18.5703125" style="19" customWidth="1"/>
    <col min="13313" max="13316" width="18" style="19" customWidth="1"/>
    <col min="13317" max="13317" width="22" style="19" customWidth="1"/>
    <col min="13318" max="13562" width="15.7109375" style="19" customWidth="1"/>
    <col min="13563" max="13563" width="18.5703125" style="19" customWidth="1"/>
    <col min="13564" max="13564" width="18" style="19" customWidth="1"/>
    <col min="13565" max="13567" width="16.140625" style="19"/>
    <col min="13568" max="13568" width="18.5703125" style="19" customWidth="1"/>
    <col min="13569" max="13572" width="18" style="19" customWidth="1"/>
    <col min="13573" max="13573" width="22" style="19" customWidth="1"/>
    <col min="13574" max="13818" width="15.7109375" style="19" customWidth="1"/>
    <col min="13819" max="13819" width="18.5703125" style="19" customWidth="1"/>
    <col min="13820" max="13820" width="18" style="19" customWidth="1"/>
    <col min="13821" max="13823" width="16.140625" style="19"/>
    <col min="13824" max="13824" width="18.5703125" style="19" customWidth="1"/>
    <col min="13825" max="13828" width="18" style="19" customWidth="1"/>
    <col min="13829" max="13829" width="22" style="19" customWidth="1"/>
    <col min="13830" max="14074" width="15.7109375" style="19" customWidth="1"/>
    <col min="14075" max="14075" width="18.5703125" style="19" customWidth="1"/>
    <col min="14076" max="14076" width="18" style="19" customWidth="1"/>
    <col min="14077" max="14079" width="16.140625" style="19"/>
    <col min="14080" max="14080" width="18.5703125" style="19" customWidth="1"/>
    <col min="14081" max="14084" width="18" style="19" customWidth="1"/>
    <col min="14085" max="14085" width="22" style="19" customWidth="1"/>
    <col min="14086" max="14330" width="15.7109375" style="19" customWidth="1"/>
    <col min="14331" max="14331" width="18.5703125" style="19" customWidth="1"/>
    <col min="14332" max="14332" width="18" style="19" customWidth="1"/>
    <col min="14333" max="14335" width="16.140625" style="19"/>
    <col min="14336" max="14336" width="18.5703125" style="19" customWidth="1"/>
    <col min="14337" max="14340" width="18" style="19" customWidth="1"/>
    <col min="14341" max="14341" width="22" style="19" customWidth="1"/>
    <col min="14342" max="14586" width="15.7109375" style="19" customWidth="1"/>
    <col min="14587" max="14587" width="18.5703125" style="19" customWidth="1"/>
    <col min="14588" max="14588" width="18" style="19" customWidth="1"/>
    <col min="14589" max="14591" width="16.140625" style="19"/>
    <col min="14592" max="14592" width="18.5703125" style="19" customWidth="1"/>
    <col min="14593" max="14596" width="18" style="19" customWidth="1"/>
    <col min="14597" max="14597" width="22" style="19" customWidth="1"/>
    <col min="14598" max="14842" width="15.7109375" style="19" customWidth="1"/>
    <col min="14843" max="14843" width="18.5703125" style="19" customWidth="1"/>
    <col min="14844" max="14844" width="18" style="19" customWidth="1"/>
    <col min="14845" max="14847" width="16.140625" style="19"/>
    <col min="14848" max="14848" width="18.5703125" style="19" customWidth="1"/>
    <col min="14849" max="14852" width="18" style="19" customWidth="1"/>
    <col min="14853" max="14853" width="22" style="19" customWidth="1"/>
    <col min="14854" max="15098" width="15.7109375" style="19" customWidth="1"/>
    <col min="15099" max="15099" width="18.5703125" style="19" customWidth="1"/>
    <col min="15100" max="15100" width="18" style="19" customWidth="1"/>
    <col min="15101" max="15103" width="16.140625" style="19"/>
    <col min="15104" max="15104" width="18.5703125" style="19" customWidth="1"/>
    <col min="15105" max="15108" width="18" style="19" customWidth="1"/>
    <col min="15109" max="15109" width="22" style="19" customWidth="1"/>
    <col min="15110" max="15354" width="15.7109375" style="19" customWidth="1"/>
    <col min="15355" max="15355" width="18.5703125" style="19" customWidth="1"/>
    <col min="15356" max="15356" width="18" style="19" customWidth="1"/>
    <col min="15357" max="15359" width="16.140625" style="19"/>
    <col min="15360" max="15360" width="18.5703125" style="19" customWidth="1"/>
    <col min="15361" max="15364" width="18" style="19" customWidth="1"/>
    <col min="15365" max="15365" width="22" style="19" customWidth="1"/>
    <col min="15366" max="15610" width="15.7109375" style="19" customWidth="1"/>
    <col min="15611" max="15611" width="18.5703125" style="19" customWidth="1"/>
    <col min="15612" max="15612" width="18" style="19" customWidth="1"/>
    <col min="15613" max="15615" width="16.140625" style="19"/>
    <col min="15616" max="15616" width="18.5703125" style="19" customWidth="1"/>
    <col min="15617" max="15620" width="18" style="19" customWidth="1"/>
    <col min="15621" max="15621" width="22" style="19" customWidth="1"/>
    <col min="15622" max="15866" width="15.7109375" style="19" customWidth="1"/>
    <col min="15867" max="15867" width="18.5703125" style="19" customWidth="1"/>
    <col min="15868" max="15868" width="18" style="19" customWidth="1"/>
    <col min="15869" max="15871" width="16.140625" style="19"/>
    <col min="15872" max="15872" width="18.5703125" style="19" customWidth="1"/>
    <col min="15873" max="15876" width="18" style="19" customWidth="1"/>
    <col min="15877" max="15877" width="22" style="19" customWidth="1"/>
    <col min="15878" max="16122" width="15.7109375" style="19" customWidth="1"/>
    <col min="16123" max="16123" width="18.5703125" style="19" customWidth="1"/>
    <col min="16124" max="16124" width="18" style="19" customWidth="1"/>
    <col min="16125" max="16127" width="16.140625" style="19"/>
    <col min="16128" max="16128" width="18.5703125" style="19" customWidth="1"/>
    <col min="16129" max="16132" width="18" style="19" customWidth="1"/>
    <col min="16133" max="16133" width="22" style="19" customWidth="1"/>
    <col min="16134" max="16378" width="15.7109375" style="19" customWidth="1"/>
    <col min="16379" max="16379" width="18.5703125" style="19" customWidth="1"/>
    <col min="16380" max="16380" width="18" style="19" customWidth="1"/>
    <col min="16381" max="16384" width="16.140625" style="19"/>
  </cols>
  <sheetData>
    <row r="1" spans="1:12" ht="33.75" customHeight="1" thickBot="1">
      <c r="A1" s="1017" t="s">
        <v>437</v>
      </c>
      <c r="B1" s="1017"/>
      <c r="C1" s="1017"/>
      <c r="D1" s="1017"/>
      <c r="E1" s="1017"/>
      <c r="F1" s="1017"/>
      <c r="G1" s="1017"/>
    </row>
    <row r="2" spans="1:12" ht="23.25" thickBot="1">
      <c r="A2" s="1024" t="s">
        <v>61</v>
      </c>
      <c r="B2" s="1021" t="s">
        <v>172</v>
      </c>
      <c r="C2" s="1022"/>
      <c r="D2" s="1023"/>
      <c r="E2" s="1021" t="s">
        <v>451</v>
      </c>
      <c r="F2" s="1022"/>
      <c r="G2" s="1023"/>
    </row>
    <row r="3" spans="1:12" ht="23.25" thickBot="1">
      <c r="A3" s="1025"/>
      <c r="B3" s="147" t="s">
        <v>32</v>
      </c>
      <c r="C3" s="147" t="s">
        <v>106</v>
      </c>
      <c r="D3" s="147" t="s">
        <v>104</v>
      </c>
      <c r="E3" s="147" t="s">
        <v>32</v>
      </c>
      <c r="F3" s="147" t="s">
        <v>106</v>
      </c>
      <c r="G3" s="147" t="s">
        <v>104</v>
      </c>
    </row>
    <row r="4" spans="1:12" ht="21" customHeight="1">
      <c r="A4" s="2">
        <v>1395</v>
      </c>
      <c r="B4" s="123">
        <f>C4+D4</f>
        <v>10008234</v>
      </c>
      <c r="C4" s="123">
        <v>8176206</v>
      </c>
      <c r="D4" s="123">
        <v>1832028</v>
      </c>
      <c r="E4" s="123">
        <f>F4+G4</f>
        <v>9408019</v>
      </c>
      <c r="F4" s="123">
        <v>7641677</v>
      </c>
      <c r="G4" s="123">
        <v>1766342</v>
      </c>
    </row>
    <row r="5" spans="1:12" ht="21" customHeight="1">
      <c r="A5" s="2">
        <v>1396</v>
      </c>
      <c r="B5" s="123">
        <f t="shared" ref="B5:B8" si="0">C5+D5</f>
        <v>10160378</v>
      </c>
      <c r="C5" s="123">
        <v>8218207</v>
      </c>
      <c r="D5" s="123">
        <v>1942171</v>
      </c>
      <c r="E5" s="123">
        <f t="shared" ref="E5:E7" si="1">F5+G5</f>
        <v>9608020</v>
      </c>
      <c r="F5" s="123">
        <v>7739590</v>
      </c>
      <c r="G5" s="123">
        <v>1868430</v>
      </c>
      <c r="L5" s="326"/>
    </row>
    <row r="6" spans="1:12" ht="21" customHeight="1">
      <c r="A6" s="2">
        <v>1397</v>
      </c>
      <c r="B6" s="123">
        <f t="shared" si="0"/>
        <v>10450728</v>
      </c>
      <c r="C6" s="123">
        <v>8451341</v>
      </c>
      <c r="D6" s="123">
        <v>1999387</v>
      </c>
      <c r="E6" s="123">
        <f t="shared" si="1"/>
        <v>9605188</v>
      </c>
      <c r="F6" s="123">
        <v>7708908</v>
      </c>
      <c r="G6" s="123">
        <v>1896280</v>
      </c>
      <c r="L6" s="326"/>
    </row>
    <row r="7" spans="1:12" ht="21" customHeight="1">
      <c r="A7" s="2">
        <v>1398</v>
      </c>
      <c r="B7" s="123">
        <f t="shared" si="0"/>
        <v>10798942</v>
      </c>
      <c r="C7" s="123">
        <v>8707950</v>
      </c>
      <c r="D7" s="123">
        <v>2090992</v>
      </c>
      <c r="E7" s="123">
        <f t="shared" si="1"/>
        <v>9926267</v>
      </c>
      <c r="F7" s="123">
        <v>7946105</v>
      </c>
      <c r="G7" s="123">
        <v>1980162</v>
      </c>
      <c r="L7" s="326"/>
    </row>
    <row r="8" spans="1:12" ht="21" customHeight="1">
      <c r="A8" s="2">
        <v>1399</v>
      </c>
      <c r="B8" s="123">
        <f t="shared" si="0"/>
        <v>10689239</v>
      </c>
      <c r="C8" s="123">
        <v>8608931</v>
      </c>
      <c r="D8" s="123">
        <v>2080308</v>
      </c>
      <c r="E8" s="123">
        <v>10078073</v>
      </c>
      <c r="F8" s="123">
        <v>8068434</v>
      </c>
      <c r="G8" s="123">
        <v>2009639</v>
      </c>
      <c r="L8" s="326"/>
    </row>
    <row r="9" spans="1:12" ht="21" customHeight="1">
      <c r="A9" s="2">
        <v>1400</v>
      </c>
      <c r="B9" s="123">
        <v>11068557</v>
      </c>
      <c r="C9" s="123">
        <v>8793278</v>
      </c>
      <c r="D9" s="123">
        <v>2275279</v>
      </c>
      <c r="E9" s="123">
        <v>10446759</v>
      </c>
      <c r="F9" s="123">
        <v>8250884</v>
      </c>
      <c r="G9" s="123">
        <v>2195875</v>
      </c>
      <c r="L9" s="326"/>
    </row>
    <row r="10" spans="1:12" ht="21" customHeight="1" thickBot="1">
      <c r="A10" s="2">
        <v>1401</v>
      </c>
      <c r="B10" s="123">
        <f>SUM(B11:B43)</f>
        <v>11388131</v>
      </c>
      <c r="C10" s="123">
        <f>SUM(C11:C43)</f>
        <v>8967999</v>
      </c>
      <c r="D10" s="123">
        <f>SUM(D11:D43)</f>
        <v>2420132</v>
      </c>
      <c r="E10" s="123">
        <f t="shared" ref="E10:E43" si="2">F10+G10</f>
        <v>10777569</v>
      </c>
      <c r="F10" s="123">
        <f>SUM(F11:F43)</f>
        <v>8430024</v>
      </c>
      <c r="G10" s="123">
        <f>SUM(G11:G43)</f>
        <v>2347545</v>
      </c>
      <c r="L10" s="326"/>
    </row>
    <row r="11" spans="1:12" ht="21" customHeight="1" thickBot="1">
      <c r="A11" s="151" t="s">
        <v>41</v>
      </c>
      <c r="B11" s="10">
        <f t="shared" ref="B11:B43" si="3">C11+D11</f>
        <v>461000</v>
      </c>
      <c r="C11" s="7">
        <v>370991</v>
      </c>
      <c r="D11" s="6">
        <v>90009</v>
      </c>
      <c r="E11" s="273">
        <f t="shared" si="2"/>
        <v>440684</v>
      </c>
      <c r="F11" s="6">
        <v>354168</v>
      </c>
      <c r="G11" s="7">
        <v>86516</v>
      </c>
      <c r="L11" s="326"/>
    </row>
    <row r="12" spans="1:12" ht="21" customHeight="1" thickBot="1">
      <c r="A12" s="152" t="s">
        <v>42</v>
      </c>
      <c r="B12" s="10">
        <f t="shared" si="3"/>
        <v>244112</v>
      </c>
      <c r="C12" s="21">
        <v>190447</v>
      </c>
      <c r="D12" s="22">
        <v>53665</v>
      </c>
      <c r="E12" s="274">
        <f>F12+G12</f>
        <v>227960</v>
      </c>
      <c r="F12" s="22">
        <v>176979</v>
      </c>
      <c r="G12" s="21">
        <v>50981</v>
      </c>
      <c r="L12" s="326"/>
    </row>
    <row r="13" spans="1:12" ht="21" customHeight="1" thickBot="1">
      <c r="A13" s="152" t="s">
        <v>43</v>
      </c>
      <c r="B13" s="10">
        <f t="shared" si="3"/>
        <v>124499</v>
      </c>
      <c r="C13" s="21">
        <v>102905</v>
      </c>
      <c r="D13" s="22">
        <v>21594</v>
      </c>
      <c r="E13" s="274">
        <f t="shared" si="2"/>
        <v>119212</v>
      </c>
      <c r="F13" s="22">
        <v>98270</v>
      </c>
      <c r="G13" s="21">
        <v>20942</v>
      </c>
      <c r="J13" s="271"/>
      <c r="L13" s="326"/>
    </row>
    <row r="14" spans="1:12" ht="21" customHeight="1" thickBot="1">
      <c r="A14" s="152" t="s">
        <v>0</v>
      </c>
      <c r="B14" s="10">
        <f t="shared" si="3"/>
        <v>864928</v>
      </c>
      <c r="C14" s="21">
        <v>693556</v>
      </c>
      <c r="D14" s="22">
        <v>171372</v>
      </c>
      <c r="E14" s="274">
        <f t="shared" si="2"/>
        <v>822715</v>
      </c>
      <c r="F14" s="22">
        <v>656095</v>
      </c>
      <c r="G14" s="21">
        <v>166620</v>
      </c>
      <c r="L14" s="326"/>
    </row>
    <row r="15" spans="1:12" ht="21" customHeight="1" thickBot="1">
      <c r="A15" s="152" t="s">
        <v>33</v>
      </c>
      <c r="B15" s="10">
        <f t="shared" si="3"/>
        <v>349622</v>
      </c>
      <c r="C15" s="21">
        <v>258313</v>
      </c>
      <c r="D15" s="22">
        <v>91309</v>
      </c>
      <c r="E15" s="274">
        <f t="shared" si="2"/>
        <v>337776</v>
      </c>
      <c r="F15" s="22">
        <v>248506</v>
      </c>
      <c r="G15" s="21">
        <v>89270</v>
      </c>
      <c r="L15" s="326"/>
    </row>
    <row r="16" spans="1:12" ht="21" customHeight="1" thickBot="1">
      <c r="A16" s="152" t="s">
        <v>44</v>
      </c>
      <c r="B16" s="10">
        <f t="shared" si="3"/>
        <v>82633</v>
      </c>
      <c r="C16" s="21">
        <v>68559</v>
      </c>
      <c r="D16" s="22">
        <v>14074</v>
      </c>
      <c r="E16" s="274">
        <f t="shared" si="2"/>
        <v>76362</v>
      </c>
      <c r="F16" s="22">
        <v>62949</v>
      </c>
      <c r="G16" s="21">
        <v>13413</v>
      </c>
      <c r="L16" s="326"/>
    </row>
    <row r="17" spans="1:12" ht="21" customHeight="1" thickBot="1">
      <c r="A17" s="152" t="s">
        <v>1</v>
      </c>
      <c r="B17" s="10">
        <f t="shared" si="3"/>
        <v>345648</v>
      </c>
      <c r="C17" s="21">
        <v>311968</v>
      </c>
      <c r="D17" s="22">
        <v>33680</v>
      </c>
      <c r="E17" s="274">
        <f t="shared" si="2"/>
        <v>300615</v>
      </c>
      <c r="F17" s="22">
        <v>268331</v>
      </c>
      <c r="G17" s="21">
        <v>32284</v>
      </c>
      <c r="L17" s="326"/>
    </row>
    <row r="18" spans="1:12" ht="21" customHeight="1" thickBot="1">
      <c r="A18" s="152" t="s">
        <v>45</v>
      </c>
      <c r="B18" s="10">
        <f t="shared" si="3"/>
        <v>93340</v>
      </c>
      <c r="C18" s="21">
        <v>70370</v>
      </c>
      <c r="D18" s="22">
        <v>22970</v>
      </c>
      <c r="E18" s="274">
        <f t="shared" si="2"/>
        <v>87706</v>
      </c>
      <c r="F18" s="22">
        <v>65760</v>
      </c>
      <c r="G18" s="21">
        <v>21946</v>
      </c>
      <c r="L18" s="326"/>
    </row>
    <row r="19" spans="1:12" ht="21" customHeight="1" thickBot="1">
      <c r="A19" s="152" t="s">
        <v>46</v>
      </c>
      <c r="B19" s="10">
        <f t="shared" si="3"/>
        <v>100563</v>
      </c>
      <c r="C19" s="21">
        <v>83502</v>
      </c>
      <c r="D19" s="22">
        <v>17061</v>
      </c>
      <c r="E19" s="274">
        <f t="shared" si="2"/>
        <v>92743</v>
      </c>
      <c r="F19" s="22">
        <v>76590</v>
      </c>
      <c r="G19" s="21">
        <v>16153</v>
      </c>
      <c r="L19" s="326"/>
    </row>
    <row r="20" spans="1:12" ht="21" customHeight="1" thickBot="1">
      <c r="A20" s="152" t="s">
        <v>47</v>
      </c>
      <c r="B20" s="10">
        <f t="shared" si="3"/>
        <v>751585</v>
      </c>
      <c r="C20" s="21">
        <v>590387</v>
      </c>
      <c r="D20" s="22">
        <v>161198</v>
      </c>
      <c r="E20" s="274">
        <f t="shared" si="2"/>
        <v>698517</v>
      </c>
      <c r="F20" s="22">
        <v>544293</v>
      </c>
      <c r="G20" s="21">
        <v>154224</v>
      </c>
      <c r="L20" s="326"/>
    </row>
    <row r="21" spans="1:12" ht="21" customHeight="1" thickBot="1">
      <c r="A21" s="152" t="s">
        <v>28</v>
      </c>
      <c r="B21" s="10">
        <f t="shared" si="3"/>
        <v>77905</v>
      </c>
      <c r="C21" s="21">
        <v>59914</v>
      </c>
      <c r="D21" s="22">
        <v>17991</v>
      </c>
      <c r="E21" s="274">
        <f t="shared" si="2"/>
        <v>71115</v>
      </c>
      <c r="F21" s="22">
        <v>53937</v>
      </c>
      <c r="G21" s="21">
        <v>17178</v>
      </c>
      <c r="L21" s="326"/>
    </row>
    <row r="22" spans="1:12" ht="21" customHeight="1" thickBot="1">
      <c r="A22" s="152" t="s">
        <v>2</v>
      </c>
      <c r="B22" s="10">
        <f t="shared" si="3"/>
        <v>824801</v>
      </c>
      <c r="C22" s="21">
        <v>712149</v>
      </c>
      <c r="D22" s="22">
        <v>112652</v>
      </c>
      <c r="E22" s="274">
        <f t="shared" si="2"/>
        <v>727357</v>
      </c>
      <c r="F22" s="22">
        <v>620233</v>
      </c>
      <c r="G22" s="21">
        <v>107124</v>
      </c>
      <c r="L22" s="326"/>
    </row>
    <row r="23" spans="1:12" ht="21" customHeight="1" thickBot="1">
      <c r="A23" s="152" t="s">
        <v>3</v>
      </c>
      <c r="B23" s="10">
        <f t="shared" si="3"/>
        <v>134731</v>
      </c>
      <c r="C23" s="21">
        <v>107817</v>
      </c>
      <c r="D23" s="22">
        <v>26914</v>
      </c>
      <c r="E23" s="274">
        <f t="shared" si="2"/>
        <v>127420</v>
      </c>
      <c r="F23" s="22">
        <v>101671</v>
      </c>
      <c r="G23" s="21">
        <v>25749</v>
      </c>
      <c r="L23" s="326"/>
    </row>
    <row r="24" spans="1:12" ht="21" customHeight="1" thickBot="1">
      <c r="A24" s="152" t="s">
        <v>4</v>
      </c>
      <c r="B24" s="10">
        <f t="shared" si="3"/>
        <v>137440</v>
      </c>
      <c r="C24" s="21">
        <v>110023</v>
      </c>
      <c r="D24" s="22">
        <v>27417</v>
      </c>
      <c r="E24" s="274">
        <f t="shared" si="2"/>
        <v>130633</v>
      </c>
      <c r="F24" s="22">
        <v>104097</v>
      </c>
      <c r="G24" s="21">
        <v>26536</v>
      </c>
      <c r="L24" s="326"/>
    </row>
    <row r="25" spans="1:12" ht="21" customHeight="1" thickBot="1">
      <c r="A25" s="152" t="s">
        <v>48</v>
      </c>
      <c r="B25" s="10">
        <f t="shared" si="3"/>
        <v>208626</v>
      </c>
      <c r="C25" s="21">
        <v>164974</v>
      </c>
      <c r="D25" s="22">
        <v>43652</v>
      </c>
      <c r="E25" s="274">
        <f t="shared" si="2"/>
        <v>197015</v>
      </c>
      <c r="F25" s="22">
        <v>155401</v>
      </c>
      <c r="G25" s="21">
        <v>41614</v>
      </c>
      <c r="L25" s="326"/>
    </row>
    <row r="26" spans="1:12" ht="21" customHeight="1" thickBot="1">
      <c r="A26" s="152" t="s">
        <v>49</v>
      </c>
      <c r="B26" s="10">
        <f t="shared" si="3"/>
        <v>1128774</v>
      </c>
      <c r="C26" s="21">
        <v>819803</v>
      </c>
      <c r="D26" s="22">
        <v>308971</v>
      </c>
      <c r="E26" s="274">
        <f t="shared" si="2"/>
        <v>1094049</v>
      </c>
      <c r="F26" s="22">
        <v>792184</v>
      </c>
      <c r="G26" s="21">
        <v>301865</v>
      </c>
      <c r="H26" s="24"/>
      <c r="L26" s="326"/>
    </row>
    <row r="27" spans="1:12" ht="21" customHeight="1" thickBot="1">
      <c r="A27" s="152" t="s">
        <v>50</v>
      </c>
      <c r="B27" s="10">
        <f t="shared" si="3"/>
        <v>541182</v>
      </c>
      <c r="C27" s="21">
        <v>434253</v>
      </c>
      <c r="D27" s="22">
        <v>106929</v>
      </c>
      <c r="E27" s="274">
        <f t="shared" si="2"/>
        <v>525635</v>
      </c>
      <c r="F27" s="22">
        <v>420778</v>
      </c>
      <c r="G27" s="21">
        <v>104857</v>
      </c>
      <c r="L27" s="326"/>
    </row>
    <row r="28" spans="1:12" ht="21" customHeight="1" thickBot="1">
      <c r="A28" s="152" t="s">
        <v>51</v>
      </c>
      <c r="B28" s="10">
        <f t="shared" si="3"/>
        <v>1188350</v>
      </c>
      <c r="C28" s="21">
        <v>856201</v>
      </c>
      <c r="D28" s="22">
        <v>332149</v>
      </c>
      <c r="E28" s="274">
        <f t="shared" si="2"/>
        <v>1159308</v>
      </c>
      <c r="F28" s="22">
        <v>832640</v>
      </c>
      <c r="G28" s="21">
        <v>326668</v>
      </c>
      <c r="L28" s="326"/>
    </row>
    <row r="29" spans="1:12" ht="21" customHeight="1" thickBot="1">
      <c r="A29" s="152" t="s">
        <v>5</v>
      </c>
      <c r="B29" s="10">
        <f t="shared" si="3"/>
        <v>536674</v>
      </c>
      <c r="C29" s="21">
        <v>407092</v>
      </c>
      <c r="D29" s="22">
        <v>129582</v>
      </c>
      <c r="E29" s="274">
        <f t="shared" si="2"/>
        <v>509769</v>
      </c>
      <c r="F29" s="22">
        <v>384101</v>
      </c>
      <c r="G29" s="21">
        <v>125668</v>
      </c>
      <c r="L29" s="326"/>
    </row>
    <row r="30" spans="1:12" ht="21" customHeight="1" thickBot="1">
      <c r="A30" s="152" t="s">
        <v>52</v>
      </c>
      <c r="B30" s="10">
        <f t="shared" si="3"/>
        <v>189936</v>
      </c>
      <c r="C30" s="21">
        <v>153446</v>
      </c>
      <c r="D30" s="22">
        <v>36490</v>
      </c>
      <c r="E30" s="274">
        <f t="shared" si="2"/>
        <v>183044</v>
      </c>
      <c r="F30" s="22">
        <v>147556</v>
      </c>
      <c r="G30" s="21">
        <v>35488</v>
      </c>
      <c r="L30" s="326"/>
    </row>
    <row r="31" spans="1:12" ht="21" customHeight="1" thickBot="1">
      <c r="A31" s="152" t="s">
        <v>6</v>
      </c>
      <c r="B31" s="10">
        <f t="shared" si="3"/>
        <v>157605</v>
      </c>
      <c r="C31" s="21">
        <v>128449</v>
      </c>
      <c r="D31" s="22">
        <v>29156</v>
      </c>
      <c r="E31" s="274">
        <f t="shared" si="2"/>
        <v>149965</v>
      </c>
      <c r="F31" s="22">
        <v>121953</v>
      </c>
      <c r="G31" s="21">
        <v>28012</v>
      </c>
      <c r="L31" s="326"/>
    </row>
    <row r="32" spans="1:12" ht="21" customHeight="1" thickBot="1">
      <c r="A32" s="152" t="s">
        <v>53</v>
      </c>
      <c r="B32" s="10">
        <f t="shared" si="3"/>
        <v>126066</v>
      </c>
      <c r="C32" s="21">
        <v>99473</v>
      </c>
      <c r="D32" s="22">
        <v>26593</v>
      </c>
      <c r="E32" s="274">
        <f t="shared" si="2"/>
        <v>118135</v>
      </c>
      <c r="F32" s="22">
        <v>92739</v>
      </c>
      <c r="G32" s="21">
        <v>25396</v>
      </c>
      <c r="L32" s="326"/>
    </row>
    <row r="33" spans="1:12" ht="21" customHeight="1" thickBot="1">
      <c r="A33" s="152" t="s">
        <v>54</v>
      </c>
      <c r="B33" s="10">
        <f t="shared" si="3"/>
        <v>438613</v>
      </c>
      <c r="C33" s="21">
        <v>349953</v>
      </c>
      <c r="D33" s="22">
        <v>88660</v>
      </c>
      <c r="E33" s="274">
        <f t="shared" si="2"/>
        <v>410424</v>
      </c>
      <c r="F33" s="22">
        <v>325320</v>
      </c>
      <c r="G33" s="21">
        <v>85104</v>
      </c>
      <c r="L33" s="326"/>
    </row>
    <row r="34" spans="1:12" ht="21" customHeight="1" thickBot="1">
      <c r="A34" s="152" t="s">
        <v>55</v>
      </c>
      <c r="B34" s="10">
        <f t="shared" si="3"/>
        <v>154638</v>
      </c>
      <c r="C34" s="21">
        <v>124226</v>
      </c>
      <c r="D34" s="22">
        <v>30412</v>
      </c>
      <c r="E34" s="274">
        <f t="shared" si="2"/>
        <v>150917</v>
      </c>
      <c r="F34" s="22">
        <v>120554</v>
      </c>
      <c r="G34" s="21">
        <v>30363</v>
      </c>
      <c r="L34" s="326"/>
    </row>
    <row r="35" spans="1:12" ht="21" customHeight="1" thickBot="1">
      <c r="A35" s="152" t="s">
        <v>56</v>
      </c>
      <c r="B35" s="10">
        <f t="shared" si="3"/>
        <v>98919</v>
      </c>
      <c r="C35" s="21">
        <v>82608</v>
      </c>
      <c r="D35" s="22">
        <v>16311</v>
      </c>
      <c r="E35" s="274">
        <f t="shared" si="2"/>
        <v>83269</v>
      </c>
      <c r="F35" s="22">
        <v>68091</v>
      </c>
      <c r="G35" s="21">
        <v>15178</v>
      </c>
      <c r="L35" s="326"/>
    </row>
    <row r="36" spans="1:12" ht="21" customHeight="1" thickBot="1">
      <c r="A36" s="152" t="s">
        <v>7</v>
      </c>
      <c r="B36" s="10">
        <f t="shared" si="3"/>
        <v>195646</v>
      </c>
      <c r="C36" s="21">
        <v>152296</v>
      </c>
      <c r="D36" s="22">
        <v>43350</v>
      </c>
      <c r="E36" s="274">
        <f t="shared" si="2"/>
        <v>184885</v>
      </c>
      <c r="F36" s="22">
        <v>143338</v>
      </c>
      <c r="G36" s="21">
        <v>41547</v>
      </c>
      <c r="L36" s="326"/>
    </row>
    <row r="37" spans="1:12" ht="21" customHeight="1" thickBot="1">
      <c r="A37" s="152" t="s">
        <v>57</v>
      </c>
      <c r="B37" s="10">
        <f t="shared" si="3"/>
        <v>271555</v>
      </c>
      <c r="C37" s="21">
        <v>202560</v>
      </c>
      <c r="D37" s="22">
        <v>68995</v>
      </c>
      <c r="E37" s="274">
        <f t="shared" si="2"/>
        <v>267948</v>
      </c>
      <c r="F37" s="22">
        <v>199116</v>
      </c>
      <c r="G37" s="21">
        <v>68832</v>
      </c>
      <c r="L37" s="326"/>
    </row>
    <row r="38" spans="1:12" ht="21" customHeight="1" thickBot="1">
      <c r="A38" s="152" t="s">
        <v>8</v>
      </c>
      <c r="B38" s="10">
        <f t="shared" si="3"/>
        <v>147032</v>
      </c>
      <c r="C38" s="21">
        <v>115542</v>
      </c>
      <c r="D38" s="22">
        <v>31490</v>
      </c>
      <c r="E38" s="274">
        <f t="shared" si="2"/>
        <v>136808</v>
      </c>
      <c r="F38" s="22">
        <v>106372</v>
      </c>
      <c r="G38" s="21">
        <v>30436</v>
      </c>
      <c r="L38" s="326"/>
    </row>
    <row r="39" spans="1:12" ht="21" customHeight="1" thickBot="1">
      <c r="A39" s="152" t="s">
        <v>9</v>
      </c>
      <c r="B39" s="10">
        <f t="shared" si="3"/>
        <v>429586</v>
      </c>
      <c r="C39" s="21">
        <v>340626</v>
      </c>
      <c r="D39" s="22">
        <v>88960</v>
      </c>
      <c r="E39" s="274">
        <f t="shared" si="2"/>
        <v>411735</v>
      </c>
      <c r="F39" s="22">
        <v>325658</v>
      </c>
      <c r="G39" s="21">
        <v>86077</v>
      </c>
    </row>
    <row r="40" spans="1:12" ht="21" customHeight="1" thickBot="1">
      <c r="A40" s="152" t="s">
        <v>58</v>
      </c>
      <c r="B40" s="10">
        <f t="shared" si="3"/>
        <v>243241</v>
      </c>
      <c r="C40" s="21">
        <v>200250</v>
      </c>
      <c r="D40" s="22">
        <v>42991</v>
      </c>
      <c r="E40" s="274">
        <f t="shared" si="2"/>
        <v>230217</v>
      </c>
      <c r="F40" s="22">
        <v>188635</v>
      </c>
      <c r="G40" s="21">
        <v>41582</v>
      </c>
    </row>
    <row r="41" spans="1:12" ht="21" customHeight="1" thickBot="1">
      <c r="A41" s="152" t="s">
        <v>10</v>
      </c>
      <c r="B41" s="10">
        <f t="shared" si="3"/>
        <v>314041</v>
      </c>
      <c r="C41" s="21">
        <v>263267</v>
      </c>
      <c r="D41" s="22">
        <v>50774</v>
      </c>
      <c r="E41" s="274">
        <f t="shared" si="2"/>
        <v>294711</v>
      </c>
      <c r="F41" s="22">
        <v>245752</v>
      </c>
      <c r="G41" s="21">
        <v>48959</v>
      </c>
    </row>
    <row r="42" spans="1:12" ht="21" customHeight="1" thickBot="1">
      <c r="A42" s="152" t="s">
        <v>11</v>
      </c>
      <c r="B42" s="10">
        <f t="shared" si="3"/>
        <v>147031</v>
      </c>
      <c r="C42" s="21">
        <v>117469</v>
      </c>
      <c r="D42" s="22">
        <v>29562</v>
      </c>
      <c r="E42" s="274">
        <f t="shared" si="2"/>
        <v>141102</v>
      </c>
      <c r="F42" s="22">
        <v>111814</v>
      </c>
      <c r="G42" s="21">
        <v>29288</v>
      </c>
    </row>
    <row r="43" spans="1:12" ht="21" customHeight="1" thickBot="1">
      <c r="A43" s="152" t="s">
        <v>59</v>
      </c>
      <c r="B43" s="10">
        <f t="shared" si="3"/>
        <v>277809</v>
      </c>
      <c r="C43" s="21">
        <v>224610</v>
      </c>
      <c r="D43" s="22">
        <v>53199</v>
      </c>
      <c r="E43" s="274">
        <f t="shared" si="2"/>
        <v>267818</v>
      </c>
      <c r="F43" s="22">
        <v>216143</v>
      </c>
      <c r="G43" s="21">
        <v>51675</v>
      </c>
    </row>
    <row r="44" spans="1:12" ht="30.75" customHeight="1">
      <c r="A44" s="26"/>
      <c r="B44" s="26"/>
      <c r="C44" s="148"/>
      <c r="D44" s="148"/>
      <c r="E44" s="148"/>
      <c r="F44" s="148"/>
      <c r="G44" s="148"/>
    </row>
    <row r="45" spans="1:12" ht="27.75" customHeight="1">
      <c r="A45" s="148"/>
      <c r="B45" s="148"/>
      <c r="C45" s="148"/>
      <c r="D45" s="148"/>
      <c r="E45" s="148"/>
      <c r="F45" s="148"/>
      <c r="G45" s="148"/>
    </row>
    <row r="46" spans="1:12" ht="12.75" customHeight="1">
      <c r="A46" s="26"/>
      <c r="B46" s="26"/>
      <c r="C46" s="148"/>
      <c r="D46" s="148"/>
      <c r="E46" s="148"/>
      <c r="F46" s="148"/>
      <c r="G46" s="148"/>
    </row>
    <row r="47" spans="1:12" ht="12.75" customHeight="1">
      <c r="A47" s="26"/>
      <c r="B47" s="26"/>
      <c r="C47" s="148"/>
      <c r="D47" s="148"/>
      <c r="E47" s="148"/>
      <c r="F47" s="148"/>
      <c r="G47" s="148"/>
    </row>
    <row r="48" spans="1:12" ht="12.75" customHeight="1">
      <c r="A48" s="26"/>
      <c r="B48" s="26"/>
      <c r="C48" s="148"/>
      <c r="D48" s="148"/>
      <c r="E48" s="148"/>
      <c r="F48" s="148"/>
      <c r="G48" s="148"/>
    </row>
    <row r="49" spans="1:7" ht="12.75" customHeight="1">
      <c r="A49" s="26"/>
      <c r="B49" s="26"/>
      <c r="C49" s="148"/>
      <c r="D49" s="148"/>
      <c r="E49" s="148"/>
      <c r="F49" s="148"/>
      <c r="G49" s="148"/>
    </row>
  </sheetData>
  <mergeCells count="4">
    <mergeCell ref="E2:G2"/>
    <mergeCell ref="B2:D2"/>
    <mergeCell ref="A1:G1"/>
    <mergeCell ref="A2:A3"/>
  </mergeCells>
  <printOptions horizontalCentered="1" verticalCentered="1"/>
  <pageMargins left="0.39370078740157483" right="0.59055118110236227" top="0.19685039370078741" bottom="0.39370078740157483" header="0" footer="0"/>
  <pageSetup paperSize="9" scale="89" orientation="portrait" r:id="rId1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A4B24-1DE5-4982-B434-A271AFB9B280}">
  <sheetPr>
    <tabColor rgb="FF91DB91"/>
  </sheetPr>
  <dimension ref="A1:H398"/>
  <sheetViews>
    <sheetView rightToLeft="1" view="pageBreakPreview" zoomScale="98" zoomScaleNormal="100" zoomScaleSheetLayoutView="98" workbookViewId="0">
      <selection sqref="A1:XFD1048576"/>
    </sheetView>
  </sheetViews>
  <sheetFormatPr defaultColWidth="9" defaultRowHeight="21.75"/>
  <cols>
    <col min="1" max="1" width="18.42578125" style="771" customWidth="1"/>
    <col min="2" max="2" width="31.42578125" style="772" customWidth="1"/>
    <col min="3" max="4" width="14.7109375" style="773" customWidth="1"/>
    <col min="5" max="5" width="15.85546875" style="773" customWidth="1"/>
    <col min="6" max="6" width="17.42578125" style="773" customWidth="1"/>
    <col min="7" max="7" width="17.7109375" style="773" customWidth="1"/>
    <col min="8" max="8" width="20.28515625" style="774" customWidth="1"/>
    <col min="9" max="228" width="9" style="753"/>
    <col min="229" max="229" width="15.85546875" style="753" customWidth="1"/>
    <col min="230" max="230" width="26" style="753" customWidth="1"/>
    <col min="231" max="231" width="11.5703125" style="753" customWidth="1"/>
    <col min="232" max="232" width="11" style="753" customWidth="1"/>
    <col min="233" max="233" width="13.85546875" style="753" customWidth="1"/>
    <col min="234" max="234" width="11.5703125" style="753" customWidth="1"/>
    <col min="235" max="235" width="8" style="753" customWidth="1"/>
    <col min="236" max="236" width="8.7109375" style="753" customWidth="1"/>
    <col min="237" max="237" width="9.140625" style="753" customWidth="1"/>
    <col min="238" max="238" width="12.42578125" style="753" customWidth="1"/>
    <col min="239" max="239" width="9.85546875" style="753" customWidth="1"/>
    <col min="240" max="240" width="9" style="753"/>
    <col min="241" max="241" width="9.42578125" style="753" customWidth="1"/>
    <col min="242" max="242" width="9.28515625" style="753" customWidth="1"/>
    <col min="243" max="484" width="9" style="753"/>
    <col min="485" max="485" width="15.85546875" style="753" customWidth="1"/>
    <col min="486" max="486" width="26" style="753" customWidth="1"/>
    <col min="487" max="487" width="11.5703125" style="753" customWidth="1"/>
    <col min="488" max="488" width="11" style="753" customWidth="1"/>
    <col min="489" max="489" width="13.85546875" style="753" customWidth="1"/>
    <col min="490" max="490" width="11.5703125" style="753" customWidth="1"/>
    <col min="491" max="491" width="8" style="753" customWidth="1"/>
    <col min="492" max="492" width="8.7109375" style="753" customWidth="1"/>
    <col min="493" max="493" width="9.140625" style="753" customWidth="1"/>
    <col min="494" max="494" width="12.42578125" style="753" customWidth="1"/>
    <col min="495" max="495" width="9.85546875" style="753" customWidth="1"/>
    <col min="496" max="496" width="9" style="753"/>
    <col min="497" max="497" width="9.42578125" style="753" customWidth="1"/>
    <col min="498" max="498" width="9.28515625" style="753" customWidth="1"/>
    <col min="499" max="740" width="9" style="753"/>
    <col min="741" max="741" width="15.85546875" style="753" customWidth="1"/>
    <col min="742" max="742" width="26" style="753" customWidth="1"/>
    <col min="743" max="743" width="11.5703125" style="753" customWidth="1"/>
    <col min="744" max="744" width="11" style="753" customWidth="1"/>
    <col min="745" max="745" width="13.85546875" style="753" customWidth="1"/>
    <col min="746" max="746" width="11.5703125" style="753" customWidth="1"/>
    <col min="747" max="747" width="8" style="753" customWidth="1"/>
    <col min="748" max="748" width="8.7109375" style="753" customWidth="1"/>
    <col min="749" max="749" width="9.140625" style="753" customWidth="1"/>
    <col min="750" max="750" width="12.42578125" style="753" customWidth="1"/>
    <col min="751" max="751" width="9.85546875" style="753" customWidth="1"/>
    <col min="752" max="752" width="9" style="753"/>
    <col min="753" max="753" width="9.42578125" style="753" customWidth="1"/>
    <col min="754" max="754" width="9.28515625" style="753" customWidth="1"/>
    <col min="755" max="996" width="9" style="753"/>
    <col min="997" max="997" width="15.85546875" style="753" customWidth="1"/>
    <col min="998" max="998" width="26" style="753" customWidth="1"/>
    <col min="999" max="999" width="11.5703125" style="753" customWidth="1"/>
    <col min="1000" max="1000" width="11" style="753" customWidth="1"/>
    <col min="1001" max="1001" width="13.85546875" style="753" customWidth="1"/>
    <col min="1002" max="1002" width="11.5703125" style="753" customWidth="1"/>
    <col min="1003" max="1003" width="8" style="753" customWidth="1"/>
    <col min="1004" max="1004" width="8.7109375" style="753" customWidth="1"/>
    <col min="1005" max="1005" width="9.140625" style="753" customWidth="1"/>
    <col min="1006" max="1006" width="12.42578125" style="753" customWidth="1"/>
    <col min="1007" max="1007" width="9.85546875" style="753" customWidth="1"/>
    <col min="1008" max="1008" width="9" style="753"/>
    <col min="1009" max="1009" width="9.42578125" style="753" customWidth="1"/>
    <col min="1010" max="1010" width="9.28515625" style="753" customWidth="1"/>
    <col min="1011" max="1252" width="9" style="753"/>
    <col min="1253" max="1253" width="15.85546875" style="753" customWidth="1"/>
    <col min="1254" max="1254" width="26" style="753" customWidth="1"/>
    <col min="1255" max="1255" width="11.5703125" style="753" customWidth="1"/>
    <col min="1256" max="1256" width="11" style="753" customWidth="1"/>
    <col min="1257" max="1257" width="13.85546875" style="753" customWidth="1"/>
    <col min="1258" max="1258" width="11.5703125" style="753" customWidth="1"/>
    <col min="1259" max="1259" width="8" style="753" customWidth="1"/>
    <col min="1260" max="1260" width="8.7109375" style="753" customWidth="1"/>
    <col min="1261" max="1261" width="9.140625" style="753" customWidth="1"/>
    <col min="1262" max="1262" width="12.42578125" style="753" customWidth="1"/>
    <col min="1263" max="1263" width="9.85546875" style="753" customWidth="1"/>
    <col min="1264" max="1264" width="9" style="753"/>
    <col min="1265" max="1265" width="9.42578125" style="753" customWidth="1"/>
    <col min="1266" max="1266" width="9.28515625" style="753" customWidth="1"/>
    <col min="1267" max="1508" width="9" style="753"/>
    <col min="1509" max="1509" width="15.85546875" style="753" customWidth="1"/>
    <col min="1510" max="1510" width="26" style="753" customWidth="1"/>
    <col min="1511" max="1511" width="11.5703125" style="753" customWidth="1"/>
    <col min="1512" max="1512" width="11" style="753" customWidth="1"/>
    <col min="1513" max="1513" width="13.85546875" style="753" customWidth="1"/>
    <col min="1514" max="1514" width="11.5703125" style="753" customWidth="1"/>
    <col min="1515" max="1515" width="8" style="753" customWidth="1"/>
    <col min="1516" max="1516" width="8.7109375" style="753" customWidth="1"/>
    <col min="1517" max="1517" width="9.140625" style="753" customWidth="1"/>
    <col min="1518" max="1518" width="12.42578125" style="753" customWidth="1"/>
    <col min="1519" max="1519" width="9.85546875" style="753" customWidth="1"/>
    <col min="1520" max="1520" width="9" style="753"/>
    <col min="1521" max="1521" width="9.42578125" style="753" customWidth="1"/>
    <col min="1522" max="1522" width="9.28515625" style="753" customWidth="1"/>
    <col min="1523" max="1764" width="9" style="753"/>
    <col min="1765" max="1765" width="15.85546875" style="753" customWidth="1"/>
    <col min="1766" max="1766" width="26" style="753" customWidth="1"/>
    <col min="1767" max="1767" width="11.5703125" style="753" customWidth="1"/>
    <col min="1768" max="1768" width="11" style="753" customWidth="1"/>
    <col min="1769" max="1769" width="13.85546875" style="753" customWidth="1"/>
    <col min="1770" max="1770" width="11.5703125" style="753" customWidth="1"/>
    <col min="1771" max="1771" width="8" style="753" customWidth="1"/>
    <col min="1772" max="1772" width="8.7109375" style="753" customWidth="1"/>
    <col min="1773" max="1773" width="9.140625" style="753" customWidth="1"/>
    <col min="1774" max="1774" width="12.42578125" style="753" customWidth="1"/>
    <col min="1775" max="1775" width="9.85546875" style="753" customWidth="1"/>
    <col min="1776" max="1776" width="9" style="753"/>
    <col min="1777" max="1777" width="9.42578125" style="753" customWidth="1"/>
    <col min="1778" max="1778" width="9.28515625" style="753" customWidth="1"/>
    <col min="1779" max="2020" width="9" style="753"/>
    <col min="2021" max="2021" width="15.85546875" style="753" customWidth="1"/>
    <col min="2022" max="2022" width="26" style="753" customWidth="1"/>
    <col min="2023" max="2023" width="11.5703125" style="753" customWidth="1"/>
    <col min="2024" max="2024" width="11" style="753" customWidth="1"/>
    <col min="2025" max="2025" width="13.85546875" style="753" customWidth="1"/>
    <col min="2026" max="2026" width="11.5703125" style="753" customWidth="1"/>
    <col min="2027" max="2027" width="8" style="753" customWidth="1"/>
    <col min="2028" max="2028" width="8.7109375" style="753" customWidth="1"/>
    <col min="2029" max="2029" width="9.140625" style="753" customWidth="1"/>
    <col min="2030" max="2030" width="12.42578125" style="753" customWidth="1"/>
    <col min="2031" max="2031" width="9.85546875" style="753" customWidth="1"/>
    <col min="2032" max="2032" width="9" style="753"/>
    <col min="2033" max="2033" width="9.42578125" style="753" customWidth="1"/>
    <col min="2034" max="2034" width="9.28515625" style="753" customWidth="1"/>
    <col min="2035" max="2276" width="9" style="753"/>
    <col min="2277" max="2277" width="15.85546875" style="753" customWidth="1"/>
    <col min="2278" max="2278" width="26" style="753" customWidth="1"/>
    <col min="2279" max="2279" width="11.5703125" style="753" customWidth="1"/>
    <col min="2280" max="2280" width="11" style="753" customWidth="1"/>
    <col min="2281" max="2281" width="13.85546875" style="753" customWidth="1"/>
    <col min="2282" max="2282" width="11.5703125" style="753" customWidth="1"/>
    <col min="2283" max="2283" width="8" style="753" customWidth="1"/>
    <col min="2284" max="2284" width="8.7109375" style="753" customWidth="1"/>
    <col min="2285" max="2285" width="9.140625" style="753" customWidth="1"/>
    <col min="2286" max="2286" width="12.42578125" style="753" customWidth="1"/>
    <col min="2287" max="2287" width="9.85546875" style="753" customWidth="1"/>
    <col min="2288" max="2288" width="9" style="753"/>
    <col min="2289" max="2289" width="9.42578125" style="753" customWidth="1"/>
    <col min="2290" max="2290" width="9.28515625" style="753" customWidth="1"/>
    <col min="2291" max="2532" width="9" style="753"/>
    <col min="2533" max="2533" width="15.85546875" style="753" customWidth="1"/>
    <col min="2534" max="2534" width="26" style="753" customWidth="1"/>
    <col min="2535" max="2535" width="11.5703125" style="753" customWidth="1"/>
    <col min="2536" max="2536" width="11" style="753" customWidth="1"/>
    <col min="2537" max="2537" width="13.85546875" style="753" customWidth="1"/>
    <col min="2538" max="2538" width="11.5703125" style="753" customWidth="1"/>
    <col min="2539" max="2539" width="8" style="753" customWidth="1"/>
    <col min="2540" max="2540" width="8.7109375" style="753" customWidth="1"/>
    <col min="2541" max="2541" width="9.140625" style="753" customWidth="1"/>
    <col min="2542" max="2542" width="12.42578125" style="753" customWidth="1"/>
    <col min="2543" max="2543" width="9.85546875" style="753" customWidth="1"/>
    <col min="2544" max="2544" width="9" style="753"/>
    <col min="2545" max="2545" width="9.42578125" style="753" customWidth="1"/>
    <col min="2546" max="2546" width="9.28515625" style="753" customWidth="1"/>
    <col min="2547" max="2788" width="9" style="753"/>
    <col min="2789" max="2789" width="15.85546875" style="753" customWidth="1"/>
    <col min="2790" max="2790" width="26" style="753" customWidth="1"/>
    <col min="2791" max="2791" width="11.5703125" style="753" customWidth="1"/>
    <col min="2792" max="2792" width="11" style="753" customWidth="1"/>
    <col min="2793" max="2793" width="13.85546875" style="753" customWidth="1"/>
    <col min="2794" max="2794" width="11.5703125" style="753" customWidth="1"/>
    <col min="2795" max="2795" width="8" style="753" customWidth="1"/>
    <col min="2796" max="2796" width="8.7109375" style="753" customWidth="1"/>
    <col min="2797" max="2797" width="9.140625" style="753" customWidth="1"/>
    <col min="2798" max="2798" width="12.42578125" style="753" customWidth="1"/>
    <col min="2799" max="2799" width="9.85546875" style="753" customWidth="1"/>
    <col min="2800" max="2800" width="9" style="753"/>
    <col min="2801" max="2801" width="9.42578125" style="753" customWidth="1"/>
    <col min="2802" max="2802" width="9.28515625" style="753" customWidth="1"/>
    <col min="2803" max="3044" width="9" style="753"/>
    <col min="3045" max="3045" width="15.85546875" style="753" customWidth="1"/>
    <col min="3046" max="3046" width="26" style="753" customWidth="1"/>
    <col min="3047" max="3047" width="11.5703125" style="753" customWidth="1"/>
    <col min="3048" max="3048" width="11" style="753" customWidth="1"/>
    <col min="3049" max="3049" width="13.85546875" style="753" customWidth="1"/>
    <col min="3050" max="3050" width="11.5703125" style="753" customWidth="1"/>
    <col min="3051" max="3051" width="8" style="753" customWidth="1"/>
    <col min="3052" max="3052" width="8.7109375" style="753" customWidth="1"/>
    <col min="3053" max="3053" width="9.140625" style="753" customWidth="1"/>
    <col min="3054" max="3054" width="12.42578125" style="753" customWidth="1"/>
    <col min="3055" max="3055" width="9.85546875" style="753" customWidth="1"/>
    <col min="3056" max="3056" width="9" style="753"/>
    <col min="3057" max="3057" width="9.42578125" style="753" customWidth="1"/>
    <col min="3058" max="3058" width="9.28515625" style="753" customWidth="1"/>
    <col min="3059" max="3300" width="9" style="753"/>
    <col min="3301" max="3301" width="15.85546875" style="753" customWidth="1"/>
    <col min="3302" max="3302" width="26" style="753" customWidth="1"/>
    <col min="3303" max="3303" width="11.5703125" style="753" customWidth="1"/>
    <col min="3304" max="3304" width="11" style="753" customWidth="1"/>
    <col min="3305" max="3305" width="13.85546875" style="753" customWidth="1"/>
    <col min="3306" max="3306" width="11.5703125" style="753" customWidth="1"/>
    <col min="3307" max="3307" width="8" style="753" customWidth="1"/>
    <col min="3308" max="3308" width="8.7109375" style="753" customWidth="1"/>
    <col min="3309" max="3309" width="9.140625" style="753" customWidth="1"/>
    <col min="3310" max="3310" width="12.42578125" style="753" customWidth="1"/>
    <col min="3311" max="3311" width="9.85546875" style="753" customWidth="1"/>
    <col min="3312" max="3312" width="9" style="753"/>
    <col min="3313" max="3313" width="9.42578125" style="753" customWidth="1"/>
    <col min="3314" max="3314" width="9.28515625" style="753" customWidth="1"/>
    <col min="3315" max="3556" width="9" style="753"/>
    <col min="3557" max="3557" width="15.85546875" style="753" customWidth="1"/>
    <col min="3558" max="3558" width="26" style="753" customWidth="1"/>
    <col min="3559" max="3559" width="11.5703125" style="753" customWidth="1"/>
    <col min="3560" max="3560" width="11" style="753" customWidth="1"/>
    <col min="3561" max="3561" width="13.85546875" style="753" customWidth="1"/>
    <col min="3562" max="3562" width="11.5703125" style="753" customWidth="1"/>
    <col min="3563" max="3563" width="8" style="753" customWidth="1"/>
    <col min="3564" max="3564" width="8.7109375" style="753" customWidth="1"/>
    <col min="3565" max="3565" width="9.140625" style="753" customWidth="1"/>
    <col min="3566" max="3566" width="12.42578125" style="753" customWidth="1"/>
    <col min="3567" max="3567" width="9.85546875" style="753" customWidth="1"/>
    <col min="3568" max="3568" width="9" style="753"/>
    <col min="3569" max="3569" width="9.42578125" style="753" customWidth="1"/>
    <col min="3570" max="3570" width="9.28515625" style="753" customWidth="1"/>
    <col min="3571" max="3812" width="9" style="753"/>
    <col min="3813" max="3813" width="15.85546875" style="753" customWidth="1"/>
    <col min="3814" max="3814" width="26" style="753" customWidth="1"/>
    <col min="3815" max="3815" width="11.5703125" style="753" customWidth="1"/>
    <col min="3816" max="3816" width="11" style="753" customWidth="1"/>
    <col min="3817" max="3817" width="13.85546875" style="753" customWidth="1"/>
    <col min="3818" max="3818" width="11.5703125" style="753" customWidth="1"/>
    <col min="3819" max="3819" width="8" style="753" customWidth="1"/>
    <col min="3820" max="3820" width="8.7109375" style="753" customWidth="1"/>
    <col min="3821" max="3821" width="9.140625" style="753" customWidth="1"/>
    <col min="3822" max="3822" width="12.42578125" style="753" customWidth="1"/>
    <col min="3823" max="3823" width="9.85546875" style="753" customWidth="1"/>
    <col min="3824" max="3824" width="9" style="753"/>
    <col min="3825" max="3825" width="9.42578125" style="753" customWidth="1"/>
    <col min="3826" max="3826" width="9.28515625" style="753" customWidth="1"/>
    <col min="3827" max="4068" width="9" style="753"/>
    <col min="4069" max="4069" width="15.85546875" style="753" customWidth="1"/>
    <col min="4070" max="4070" width="26" style="753" customWidth="1"/>
    <col min="4071" max="4071" width="11.5703125" style="753" customWidth="1"/>
    <col min="4072" max="4072" width="11" style="753" customWidth="1"/>
    <col min="4073" max="4073" width="13.85546875" style="753" customWidth="1"/>
    <col min="4074" max="4074" width="11.5703125" style="753" customWidth="1"/>
    <col min="4075" max="4075" width="8" style="753" customWidth="1"/>
    <col min="4076" max="4076" width="8.7109375" style="753" customWidth="1"/>
    <col min="4077" max="4077" width="9.140625" style="753" customWidth="1"/>
    <col min="4078" max="4078" width="12.42578125" style="753" customWidth="1"/>
    <col min="4079" max="4079" width="9.85546875" style="753" customWidth="1"/>
    <col min="4080" max="4080" width="9" style="753"/>
    <col min="4081" max="4081" width="9.42578125" style="753" customWidth="1"/>
    <col min="4082" max="4082" width="9.28515625" style="753" customWidth="1"/>
    <col min="4083" max="4324" width="9" style="753"/>
    <col min="4325" max="4325" width="15.85546875" style="753" customWidth="1"/>
    <col min="4326" max="4326" width="26" style="753" customWidth="1"/>
    <col min="4327" max="4327" width="11.5703125" style="753" customWidth="1"/>
    <col min="4328" max="4328" width="11" style="753" customWidth="1"/>
    <col min="4329" max="4329" width="13.85546875" style="753" customWidth="1"/>
    <col min="4330" max="4330" width="11.5703125" style="753" customWidth="1"/>
    <col min="4331" max="4331" width="8" style="753" customWidth="1"/>
    <col min="4332" max="4332" width="8.7109375" style="753" customWidth="1"/>
    <col min="4333" max="4333" width="9.140625" style="753" customWidth="1"/>
    <col min="4334" max="4334" width="12.42578125" style="753" customWidth="1"/>
    <col min="4335" max="4335" width="9.85546875" style="753" customWidth="1"/>
    <col min="4336" max="4336" width="9" style="753"/>
    <col min="4337" max="4337" width="9.42578125" style="753" customWidth="1"/>
    <col min="4338" max="4338" width="9.28515625" style="753" customWidth="1"/>
    <col min="4339" max="4580" width="9" style="753"/>
    <col min="4581" max="4581" width="15.85546875" style="753" customWidth="1"/>
    <col min="4582" max="4582" width="26" style="753" customWidth="1"/>
    <col min="4583" max="4583" width="11.5703125" style="753" customWidth="1"/>
    <col min="4584" max="4584" width="11" style="753" customWidth="1"/>
    <col min="4585" max="4585" width="13.85546875" style="753" customWidth="1"/>
    <col min="4586" max="4586" width="11.5703125" style="753" customWidth="1"/>
    <col min="4587" max="4587" width="8" style="753" customWidth="1"/>
    <col min="4588" max="4588" width="8.7109375" style="753" customWidth="1"/>
    <col min="4589" max="4589" width="9.140625" style="753" customWidth="1"/>
    <col min="4590" max="4590" width="12.42578125" style="753" customWidth="1"/>
    <col min="4591" max="4591" width="9.85546875" style="753" customWidth="1"/>
    <col min="4592" max="4592" width="9" style="753"/>
    <col min="4593" max="4593" width="9.42578125" style="753" customWidth="1"/>
    <col min="4594" max="4594" width="9.28515625" style="753" customWidth="1"/>
    <col min="4595" max="4836" width="9" style="753"/>
    <col min="4837" max="4837" width="15.85546875" style="753" customWidth="1"/>
    <col min="4838" max="4838" width="26" style="753" customWidth="1"/>
    <col min="4839" max="4839" width="11.5703125" style="753" customWidth="1"/>
    <col min="4840" max="4840" width="11" style="753" customWidth="1"/>
    <col min="4841" max="4841" width="13.85546875" style="753" customWidth="1"/>
    <col min="4842" max="4842" width="11.5703125" style="753" customWidth="1"/>
    <col min="4843" max="4843" width="8" style="753" customWidth="1"/>
    <col min="4844" max="4844" width="8.7109375" style="753" customWidth="1"/>
    <col min="4845" max="4845" width="9.140625" style="753" customWidth="1"/>
    <col min="4846" max="4846" width="12.42578125" style="753" customWidth="1"/>
    <col min="4847" max="4847" width="9.85546875" style="753" customWidth="1"/>
    <col min="4848" max="4848" width="9" style="753"/>
    <col min="4849" max="4849" width="9.42578125" style="753" customWidth="1"/>
    <col min="4850" max="4850" width="9.28515625" style="753" customWidth="1"/>
    <col min="4851" max="5092" width="9" style="753"/>
    <col min="5093" max="5093" width="15.85546875" style="753" customWidth="1"/>
    <col min="5094" max="5094" width="26" style="753" customWidth="1"/>
    <col min="5095" max="5095" width="11.5703125" style="753" customWidth="1"/>
    <col min="5096" max="5096" width="11" style="753" customWidth="1"/>
    <col min="5097" max="5097" width="13.85546875" style="753" customWidth="1"/>
    <col min="5098" max="5098" width="11.5703125" style="753" customWidth="1"/>
    <col min="5099" max="5099" width="8" style="753" customWidth="1"/>
    <col min="5100" max="5100" width="8.7109375" style="753" customWidth="1"/>
    <col min="5101" max="5101" width="9.140625" style="753" customWidth="1"/>
    <col min="5102" max="5102" width="12.42578125" style="753" customWidth="1"/>
    <col min="5103" max="5103" width="9.85546875" style="753" customWidth="1"/>
    <col min="5104" max="5104" width="9" style="753"/>
    <col min="5105" max="5105" width="9.42578125" style="753" customWidth="1"/>
    <col min="5106" max="5106" width="9.28515625" style="753" customWidth="1"/>
    <col min="5107" max="5348" width="9" style="753"/>
    <col min="5349" max="5349" width="15.85546875" style="753" customWidth="1"/>
    <col min="5350" max="5350" width="26" style="753" customWidth="1"/>
    <col min="5351" max="5351" width="11.5703125" style="753" customWidth="1"/>
    <col min="5352" max="5352" width="11" style="753" customWidth="1"/>
    <col min="5353" max="5353" width="13.85546875" style="753" customWidth="1"/>
    <col min="5354" max="5354" width="11.5703125" style="753" customWidth="1"/>
    <col min="5355" max="5355" width="8" style="753" customWidth="1"/>
    <col min="5356" max="5356" width="8.7109375" style="753" customWidth="1"/>
    <col min="5357" max="5357" width="9.140625" style="753" customWidth="1"/>
    <col min="5358" max="5358" width="12.42578125" style="753" customWidth="1"/>
    <col min="5359" max="5359" width="9.85546875" style="753" customWidth="1"/>
    <col min="5360" max="5360" width="9" style="753"/>
    <col min="5361" max="5361" width="9.42578125" style="753" customWidth="1"/>
    <col min="5362" max="5362" width="9.28515625" style="753" customWidth="1"/>
    <col min="5363" max="5604" width="9" style="753"/>
    <col min="5605" max="5605" width="15.85546875" style="753" customWidth="1"/>
    <col min="5606" max="5606" width="26" style="753" customWidth="1"/>
    <col min="5607" max="5607" width="11.5703125" style="753" customWidth="1"/>
    <col min="5608" max="5608" width="11" style="753" customWidth="1"/>
    <col min="5609" max="5609" width="13.85546875" style="753" customWidth="1"/>
    <col min="5610" max="5610" width="11.5703125" style="753" customWidth="1"/>
    <col min="5611" max="5611" width="8" style="753" customWidth="1"/>
    <col min="5612" max="5612" width="8.7109375" style="753" customWidth="1"/>
    <col min="5613" max="5613" width="9.140625" style="753" customWidth="1"/>
    <col min="5614" max="5614" width="12.42578125" style="753" customWidth="1"/>
    <col min="5615" max="5615" width="9.85546875" style="753" customWidth="1"/>
    <col min="5616" max="5616" width="9" style="753"/>
    <col min="5617" max="5617" width="9.42578125" style="753" customWidth="1"/>
    <col min="5618" max="5618" width="9.28515625" style="753" customWidth="1"/>
    <col min="5619" max="5860" width="9" style="753"/>
    <col min="5861" max="5861" width="15.85546875" style="753" customWidth="1"/>
    <col min="5862" max="5862" width="26" style="753" customWidth="1"/>
    <col min="5863" max="5863" width="11.5703125" style="753" customWidth="1"/>
    <col min="5864" max="5864" width="11" style="753" customWidth="1"/>
    <col min="5865" max="5865" width="13.85546875" style="753" customWidth="1"/>
    <col min="5866" max="5866" width="11.5703125" style="753" customWidth="1"/>
    <col min="5867" max="5867" width="8" style="753" customWidth="1"/>
    <col min="5868" max="5868" width="8.7109375" style="753" customWidth="1"/>
    <col min="5869" max="5869" width="9.140625" style="753" customWidth="1"/>
    <col min="5870" max="5870" width="12.42578125" style="753" customWidth="1"/>
    <col min="5871" max="5871" width="9.85546875" style="753" customWidth="1"/>
    <col min="5872" max="5872" width="9" style="753"/>
    <col min="5873" max="5873" width="9.42578125" style="753" customWidth="1"/>
    <col min="5874" max="5874" width="9.28515625" style="753" customWidth="1"/>
    <col min="5875" max="6116" width="9" style="753"/>
    <col min="6117" max="6117" width="15.85546875" style="753" customWidth="1"/>
    <col min="6118" max="6118" width="26" style="753" customWidth="1"/>
    <col min="6119" max="6119" width="11.5703125" style="753" customWidth="1"/>
    <col min="6120" max="6120" width="11" style="753" customWidth="1"/>
    <col min="6121" max="6121" width="13.85546875" style="753" customWidth="1"/>
    <col min="6122" max="6122" width="11.5703125" style="753" customWidth="1"/>
    <col min="6123" max="6123" width="8" style="753" customWidth="1"/>
    <col min="6124" max="6124" width="8.7109375" style="753" customWidth="1"/>
    <col min="6125" max="6125" width="9.140625" style="753" customWidth="1"/>
    <col min="6126" max="6126" width="12.42578125" style="753" customWidth="1"/>
    <col min="6127" max="6127" width="9.85546875" style="753" customWidth="1"/>
    <col min="6128" max="6128" width="9" style="753"/>
    <col min="6129" max="6129" width="9.42578125" style="753" customWidth="1"/>
    <col min="6130" max="6130" width="9.28515625" style="753" customWidth="1"/>
    <col min="6131" max="6372" width="9" style="753"/>
    <col min="6373" max="6373" width="15.85546875" style="753" customWidth="1"/>
    <col min="6374" max="6374" width="26" style="753" customWidth="1"/>
    <col min="6375" max="6375" width="11.5703125" style="753" customWidth="1"/>
    <col min="6376" max="6376" width="11" style="753" customWidth="1"/>
    <col min="6377" max="6377" width="13.85546875" style="753" customWidth="1"/>
    <col min="6378" max="6378" width="11.5703125" style="753" customWidth="1"/>
    <col min="6379" max="6379" width="8" style="753" customWidth="1"/>
    <col min="6380" max="6380" width="8.7109375" style="753" customWidth="1"/>
    <col min="6381" max="6381" width="9.140625" style="753" customWidth="1"/>
    <col min="6382" max="6382" width="12.42578125" style="753" customWidth="1"/>
    <col min="6383" max="6383" width="9.85546875" style="753" customWidth="1"/>
    <col min="6384" max="6384" width="9" style="753"/>
    <col min="6385" max="6385" width="9.42578125" style="753" customWidth="1"/>
    <col min="6386" max="6386" width="9.28515625" style="753" customWidth="1"/>
    <col min="6387" max="6628" width="9" style="753"/>
    <col min="6629" max="6629" width="15.85546875" style="753" customWidth="1"/>
    <col min="6630" max="6630" width="26" style="753" customWidth="1"/>
    <col min="6631" max="6631" width="11.5703125" style="753" customWidth="1"/>
    <col min="6632" max="6632" width="11" style="753" customWidth="1"/>
    <col min="6633" max="6633" width="13.85546875" style="753" customWidth="1"/>
    <col min="6634" max="6634" width="11.5703125" style="753" customWidth="1"/>
    <col min="6635" max="6635" width="8" style="753" customWidth="1"/>
    <col min="6636" max="6636" width="8.7109375" style="753" customWidth="1"/>
    <col min="6637" max="6637" width="9.140625" style="753" customWidth="1"/>
    <col min="6638" max="6638" width="12.42578125" style="753" customWidth="1"/>
    <col min="6639" max="6639" width="9.85546875" style="753" customWidth="1"/>
    <col min="6640" max="6640" width="9" style="753"/>
    <col min="6641" max="6641" width="9.42578125" style="753" customWidth="1"/>
    <col min="6642" max="6642" width="9.28515625" style="753" customWidth="1"/>
    <col min="6643" max="6884" width="9" style="753"/>
    <col min="6885" max="6885" width="15.85546875" style="753" customWidth="1"/>
    <col min="6886" max="6886" width="26" style="753" customWidth="1"/>
    <col min="6887" max="6887" width="11.5703125" style="753" customWidth="1"/>
    <col min="6888" max="6888" width="11" style="753" customWidth="1"/>
    <col min="6889" max="6889" width="13.85546875" style="753" customWidth="1"/>
    <col min="6890" max="6890" width="11.5703125" style="753" customWidth="1"/>
    <col min="6891" max="6891" width="8" style="753" customWidth="1"/>
    <col min="6892" max="6892" width="8.7109375" style="753" customWidth="1"/>
    <col min="6893" max="6893" width="9.140625" style="753" customWidth="1"/>
    <col min="6894" max="6894" width="12.42578125" style="753" customWidth="1"/>
    <col min="6895" max="6895" width="9.85546875" style="753" customWidth="1"/>
    <col min="6896" max="6896" width="9" style="753"/>
    <col min="6897" max="6897" width="9.42578125" style="753" customWidth="1"/>
    <col min="6898" max="6898" width="9.28515625" style="753" customWidth="1"/>
    <col min="6899" max="7140" width="9" style="753"/>
    <col min="7141" max="7141" width="15.85546875" style="753" customWidth="1"/>
    <col min="7142" max="7142" width="26" style="753" customWidth="1"/>
    <col min="7143" max="7143" width="11.5703125" style="753" customWidth="1"/>
    <col min="7144" max="7144" width="11" style="753" customWidth="1"/>
    <col min="7145" max="7145" width="13.85546875" style="753" customWidth="1"/>
    <col min="7146" max="7146" width="11.5703125" style="753" customWidth="1"/>
    <col min="7147" max="7147" width="8" style="753" customWidth="1"/>
    <col min="7148" max="7148" width="8.7109375" style="753" customWidth="1"/>
    <col min="7149" max="7149" width="9.140625" style="753" customWidth="1"/>
    <col min="7150" max="7150" width="12.42578125" style="753" customWidth="1"/>
    <col min="7151" max="7151" width="9.85546875" style="753" customWidth="1"/>
    <col min="7152" max="7152" width="9" style="753"/>
    <col min="7153" max="7153" width="9.42578125" style="753" customWidth="1"/>
    <col min="7154" max="7154" width="9.28515625" style="753" customWidth="1"/>
    <col min="7155" max="7396" width="9" style="753"/>
    <col min="7397" max="7397" width="15.85546875" style="753" customWidth="1"/>
    <col min="7398" max="7398" width="26" style="753" customWidth="1"/>
    <col min="7399" max="7399" width="11.5703125" style="753" customWidth="1"/>
    <col min="7400" max="7400" width="11" style="753" customWidth="1"/>
    <col min="7401" max="7401" width="13.85546875" style="753" customWidth="1"/>
    <col min="7402" max="7402" width="11.5703125" style="753" customWidth="1"/>
    <col min="7403" max="7403" width="8" style="753" customWidth="1"/>
    <col min="7404" max="7404" width="8.7109375" style="753" customWidth="1"/>
    <col min="7405" max="7405" width="9.140625" style="753" customWidth="1"/>
    <col min="7406" max="7406" width="12.42578125" style="753" customWidth="1"/>
    <col min="7407" max="7407" width="9.85546875" style="753" customWidth="1"/>
    <col min="7408" max="7408" width="9" style="753"/>
    <col min="7409" max="7409" width="9.42578125" style="753" customWidth="1"/>
    <col min="7410" max="7410" width="9.28515625" style="753" customWidth="1"/>
    <col min="7411" max="7652" width="9" style="753"/>
    <col min="7653" max="7653" width="15.85546875" style="753" customWidth="1"/>
    <col min="7654" max="7654" width="26" style="753" customWidth="1"/>
    <col min="7655" max="7655" width="11.5703125" style="753" customWidth="1"/>
    <col min="7656" max="7656" width="11" style="753" customWidth="1"/>
    <col min="7657" max="7657" width="13.85546875" style="753" customWidth="1"/>
    <col min="7658" max="7658" width="11.5703125" style="753" customWidth="1"/>
    <col min="7659" max="7659" width="8" style="753" customWidth="1"/>
    <col min="7660" max="7660" width="8.7109375" style="753" customWidth="1"/>
    <col min="7661" max="7661" width="9.140625" style="753" customWidth="1"/>
    <col min="7662" max="7662" width="12.42578125" style="753" customWidth="1"/>
    <col min="7663" max="7663" width="9.85546875" style="753" customWidth="1"/>
    <col min="7664" max="7664" width="9" style="753"/>
    <col min="7665" max="7665" width="9.42578125" style="753" customWidth="1"/>
    <col min="7666" max="7666" width="9.28515625" style="753" customWidth="1"/>
    <col min="7667" max="7908" width="9" style="753"/>
    <col min="7909" max="7909" width="15.85546875" style="753" customWidth="1"/>
    <col min="7910" max="7910" width="26" style="753" customWidth="1"/>
    <col min="7911" max="7911" width="11.5703125" style="753" customWidth="1"/>
    <col min="7912" max="7912" width="11" style="753" customWidth="1"/>
    <col min="7913" max="7913" width="13.85546875" style="753" customWidth="1"/>
    <col min="7914" max="7914" width="11.5703125" style="753" customWidth="1"/>
    <col min="7915" max="7915" width="8" style="753" customWidth="1"/>
    <col min="7916" max="7916" width="8.7109375" style="753" customWidth="1"/>
    <col min="7917" max="7917" width="9.140625" style="753" customWidth="1"/>
    <col min="7918" max="7918" width="12.42578125" style="753" customWidth="1"/>
    <col min="7919" max="7919" width="9.85546875" style="753" customWidth="1"/>
    <col min="7920" max="7920" width="9" style="753"/>
    <col min="7921" max="7921" width="9.42578125" style="753" customWidth="1"/>
    <col min="7922" max="7922" width="9.28515625" style="753" customWidth="1"/>
    <col min="7923" max="8164" width="9" style="753"/>
    <col min="8165" max="8165" width="15.85546875" style="753" customWidth="1"/>
    <col min="8166" max="8166" width="26" style="753" customWidth="1"/>
    <col min="8167" max="8167" width="11.5703125" style="753" customWidth="1"/>
    <col min="8168" max="8168" width="11" style="753" customWidth="1"/>
    <col min="8169" max="8169" width="13.85546875" style="753" customWidth="1"/>
    <col min="8170" max="8170" width="11.5703125" style="753" customWidth="1"/>
    <col min="8171" max="8171" width="8" style="753" customWidth="1"/>
    <col min="8172" max="8172" width="8.7109375" style="753" customWidth="1"/>
    <col min="8173" max="8173" width="9.140625" style="753" customWidth="1"/>
    <col min="8174" max="8174" width="12.42578125" style="753" customWidth="1"/>
    <col min="8175" max="8175" width="9.85546875" style="753" customWidth="1"/>
    <col min="8176" max="8176" width="9" style="753"/>
    <col min="8177" max="8177" width="9.42578125" style="753" customWidth="1"/>
    <col min="8178" max="8178" width="9.28515625" style="753" customWidth="1"/>
    <col min="8179" max="8420" width="9" style="753"/>
    <col min="8421" max="8421" width="15.85546875" style="753" customWidth="1"/>
    <col min="8422" max="8422" width="26" style="753" customWidth="1"/>
    <col min="8423" max="8423" width="11.5703125" style="753" customWidth="1"/>
    <col min="8424" max="8424" width="11" style="753" customWidth="1"/>
    <col min="8425" max="8425" width="13.85546875" style="753" customWidth="1"/>
    <col min="8426" max="8426" width="11.5703125" style="753" customWidth="1"/>
    <col min="8427" max="8427" width="8" style="753" customWidth="1"/>
    <col min="8428" max="8428" width="8.7109375" style="753" customWidth="1"/>
    <col min="8429" max="8429" width="9.140625" style="753" customWidth="1"/>
    <col min="8430" max="8430" width="12.42578125" style="753" customWidth="1"/>
    <col min="8431" max="8431" width="9.85546875" style="753" customWidth="1"/>
    <col min="8432" max="8432" width="9" style="753"/>
    <col min="8433" max="8433" width="9.42578125" style="753" customWidth="1"/>
    <col min="8434" max="8434" width="9.28515625" style="753" customWidth="1"/>
    <col min="8435" max="8676" width="9" style="753"/>
    <col min="8677" max="8677" width="15.85546875" style="753" customWidth="1"/>
    <col min="8678" max="8678" width="26" style="753" customWidth="1"/>
    <col min="8679" max="8679" width="11.5703125" style="753" customWidth="1"/>
    <col min="8680" max="8680" width="11" style="753" customWidth="1"/>
    <col min="8681" max="8681" width="13.85546875" style="753" customWidth="1"/>
    <col min="8682" max="8682" width="11.5703125" style="753" customWidth="1"/>
    <col min="8683" max="8683" width="8" style="753" customWidth="1"/>
    <col min="8684" max="8684" width="8.7109375" style="753" customWidth="1"/>
    <col min="8685" max="8685" width="9.140625" style="753" customWidth="1"/>
    <col min="8686" max="8686" width="12.42578125" style="753" customWidth="1"/>
    <col min="8687" max="8687" width="9.85546875" style="753" customWidth="1"/>
    <col min="8688" max="8688" width="9" style="753"/>
    <col min="8689" max="8689" width="9.42578125" style="753" customWidth="1"/>
    <col min="8690" max="8690" width="9.28515625" style="753" customWidth="1"/>
    <col min="8691" max="8932" width="9" style="753"/>
    <col min="8933" max="8933" width="15.85546875" style="753" customWidth="1"/>
    <col min="8934" max="8934" width="26" style="753" customWidth="1"/>
    <col min="8935" max="8935" width="11.5703125" style="753" customWidth="1"/>
    <col min="8936" max="8936" width="11" style="753" customWidth="1"/>
    <col min="8937" max="8937" width="13.85546875" style="753" customWidth="1"/>
    <col min="8938" max="8938" width="11.5703125" style="753" customWidth="1"/>
    <col min="8939" max="8939" width="8" style="753" customWidth="1"/>
    <col min="8940" max="8940" width="8.7109375" style="753" customWidth="1"/>
    <col min="8941" max="8941" width="9.140625" style="753" customWidth="1"/>
    <col min="8942" max="8942" width="12.42578125" style="753" customWidth="1"/>
    <col min="8943" max="8943" width="9.85546875" style="753" customWidth="1"/>
    <col min="8944" max="8944" width="9" style="753"/>
    <col min="8945" max="8945" width="9.42578125" style="753" customWidth="1"/>
    <col min="8946" max="8946" width="9.28515625" style="753" customWidth="1"/>
    <col min="8947" max="9188" width="9" style="753"/>
    <col min="9189" max="9189" width="15.85546875" style="753" customWidth="1"/>
    <col min="9190" max="9190" width="26" style="753" customWidth="1"/>
    <col min="9191" max="9191" width="11.5703125" style="753" customWidth="1"/>
    <col min="9192" max="9192" width="11" style="753" customWidth="1"/>
    <col min="9193" max="9193" width="13.85546875" style="753" customWidth="1"/>
    <col min="9194" max="9194" width="11.5703125" style="753" customWidth="1"/>
    <col min="9195" max="9195" width="8" style="753" customWidth="1"/>
    <col min="9196" max="9196" width="8.7109375" style="753" customWidth="1"/>
    <col min="9197" max="9197" width="9.140625" style="753" customWidth="1"/>
    <col min="9198" max="9198" width="12.42578125" style="753" customWidth="1"/>
    <col min="9199" max="9199" width="9.85546875" style="753" customWidth="1"/>
    <col min="9200" max="9200" width="9" style="753"/>
    <col min="9201" max="9201" width="9.42578125" style="753" customWidth="1"/>
    <col min="9202" max="9202" width="9.28515625" style="753" customWidth="1"/>
    <col min="9203" max="9444" width="9" style="753"/>
    <col min="9445" max="9445" width="15.85546875" style="753" customWidth="1"/>
    <col min="9446" max="9446" width="26" style="753" customWidth="1"/>
    <col min="9447" max="9447" width="11.5703125" style="753" customWidth="1"/>
    <col min="9448" max="9448" width="11" style="753" customWidth="1"/>
    <col min="9449" max="9449" width="13.85546875" style="753" customWidth="1"/>
    <col min="9450" max="9450" width="11.5703125" style="753" customWidth="1"/>
    <col min="9451" max="9451" width="8" style="753" customWidth="1"/>
    <col min="9452" max="9452" width="8.7109375" style="753" customWidth="1"/>
    <col min="9453" max="9453" width="9.140625" style="753" customWidth="1"/>
    <col min="9454" max="9454" width="12.42578125" style="753" customWidth="1"/>
    <col min="9455" max="9455" width="9.85546875" style="753" customWidth="1"/>
    <col min="9456" max="9456" width="9" style="753"/>
    <col min="9457" max="9457" width="9.42578125" style="753" customWidth="1"/>
    <col min="9458" max="9458" width="9.28515625" style="753" customWidth="1"/>
    <col min="9459" max="9700" width="9" style="753"/>
    <col min="9701" max="9701" width="15.85546875" style="753" customWidth="1"/>
    <col min="9702" max="9702" width="26" style="753" customWidth="1"/>
    <col min="9703" max="9703" width="11.5703125" style="753" customWidth="1"/>
    <col min="9704" max="9704" width="11" style="753" customWidth="1"/>
    <col min="9705" max="9705" width="13.85546875" style="753" customWidth="1"/>
    <col min="9706" max="9706" width="11.5703125" style="753" customWidth="1"/>
    <col min="9707" max="9707" width="8" style="753" customWidth="1"/>
    <col min="9708" max="9708" width="8.7109375" style="753" customWidth="1"/>
    <col min="9709" max="9709" width="9.140625" style="753" customWidth="1"/>
    <col min="9710" max="9710" width="12.42578125" style="753" customWidth="1"/>
    <col min="9711" max="9711" width="9.85546875" style="753" customWidth="1"/>
    <col min="9712" max="9712" width="9" style="753"/>
    <col min="9713" max="9713" width="9.42578125" style="753" customWidth="1"/>
    <col min="9714" max="9714" width="9.28515625" style="753" customWidth="1"/>
    <col min="9715" max="9956" width="9" style="753"/>
    <col min="9957" max="9957" width="15.85546875" style="753" customWidth="1"/>
    <col min="9958" max="9958" width="26" style="753" customWidth="1"/>
    <col min="9959" max="9959" width="11.5703125" style="753" customWidth="1"/>
    <col min="9960" max="9960" width="11" style="753" customWidth="1"/>
    <col min="9961" max="9961" width="13.85546875" style="753" customWidth="1"/>
    <col min="9962" max="9962" width="11.5703125" style="753" customWidth="1"/>
    <col min="9963" max="9963" width="8" style="753" customWidth="1"/>
    <col min="9964" max="9964" width="8.7109375" style="753" customWidth="1"/>
    <col min="9965" max="9965" width="9.140625" style="753" customWidth="1"/>
    <col min="9966" max="9966" width="12.42578125" style="753" customWidth="1"/>
    <col min="9967" max="9967" width="9.85546875" style="753" customWidth="1"/>
    <col min="9968" max="9968" width="9" style="753"/>
    <col min="9969" max="9969" width="9.42578125" style="753" customWidth="1"/>
    <col min="9970" max="9970" width="9.28515625" style="753" customWidth="1"/>
    <col min="9971" max="10212" width="9" style="753"/>
    <col min="10213" max="10213" width="15.85546875" style="753" customWidth="1"/>
    <col min="10214" max="10214" width="26" style="753" customWidth="1"/>
    <col min="10215" max="10215" width="11.5703125" style="753" customWidth="1"/>
    <col min="10216" max="10216" width="11" style="753" customWidth="1"/>
    <col min="10217" max="10217" width="13.85546875" style="753" customWidth="1"/>
    <col min="10218" max="10218" width="11.5703125" style="753" customWidth="1"/>
    <col min="10219" max="10219" width="8" style="753" customWidth="1"/>
    <col min="10220" max="10220" width="8.7109375" style="753" customWidth="1"/>
    <col min="10221" max="10221" width="9.140625" style="753" customWidth="1"/>
    <col min="10222" max="10222" width="12.42578125" style="753" customWidth="1"/>
    <col min="10223" max="10223" width="9.85546875" style="753" customWidth="1"/>
    <col min="10224" max="10224" width="9" style="753"/>
    <col min="10225" max="10225" width="9.42578125" style="753" customWidth="1"/>
    <col min="10226" max="10226" width="9.28515625" style="753" customWidth="1"/>
    <col min="10227" max="10468" width="9" style="753"/>
    <col min="10469" max="10469" width="15.85546875" style="753" customWidth="1"/>
    <col min="10470" max="10470" width="26" style="753" customWidth="1"/>
    <col min="10471" max="10471" width="11.5703125" style="753" customWidth="1"/>
    <col min="10472" max="10472" width="11" style="753" customWidth="1"/>
    <col min="10473" max="10473" width="13.85546875" style="753" customWidth="1"/>
    <col min="10474" max="10474" width="11.5703125" style="753" customWidth="1"/>
    <col min="10475" max="10475" width="8" style="753" customWidth="1"/>
    <col min="10476" max="10476" width="8.7109375" style="753" customWidth="1"/>
    <col min="10477" max="10477" width="9.140625" style="753" customWidth="1"/>
    <col min="10478" max="10478" width="12.42578125" style="753" customWidth="1"/>
    <col min="10479" max="10479" width="9.85546875" style="753" customWidth="1"/>
    <col min="10480" max="10480" width="9" style="753"/>
    <col min="10481" max="10481" width="9.42578125" style="753" customWidth="1"/>
    <col min="10482" max="10482" width="9.28515625" style="753" customWidth="1"/>
    <col min="10483" max="10724" width="9" style="753"/>
    <col min="10725" max="10725" width="15.85546875" style="753" customWidth="1"/>
    <col min="10726" max="10726" width="26" style="753" customWidth="1"/>
    <col min="10727" max="10727" width="11.5703125" style="753" customWidth="1"/>
    <col min="10728" max="10728" width="11" style="753" customWidth="1"/>
    <col min="10729" max="10729" width="13.85546875" style="753" customWidth="1"/>
    <col min="10730" max="10730" width="11.5703125" style="753" customWidth="1"/>
    <col min="10731" max="10731" width="8" style="753" customWidth="1"/>
    <col min="10732" max="10732" width="8.7109375" style="753" customWidth="1"/>
    <col min="10733" max="10733" width="9.140625" style="753" customWidth="1"/>
    <col min="10734" max="10734" width="12.42578125" style="753" customWidth="1"/>
    <col min="10735" max="10735" width="9.85546875" style="753" customWidth="1"/>
    <col min="10736" max="10736" width="9" style="753"/>
    <col min="10737" max="10737" width="9.42578125" style="753" customWidth="1"/>
    <col min="10738" max="10738" width="9.28515625" style="753" customWidth="1"/>
    <col min="10739" max="10980" width="9" style="753"/>
    <col min="10981" max="10981" width="15.85546875" style="753" customWidth="1"/>
    <col min="10982" max="10982" width="26" style="753" customWidth="1"/>
    <col min="10983" max="10983" width="11.5703125" style="753" customWidth="1"/>
    <col min="10984" max="10984" width="11" style="753" customWidth="1"/>
    <col min="10985" max="10985" width="13.85546875" style="753" customWidth="1"/>
    <col min="10986" max="10986" width="11.5703125" style="753" customWidth="1"/>
    <col min="10987" max="10987" width="8" style="753" customWidth="1"/>
    <col min="10988" max="10988" width="8.7109375" style="753" customWidth="1"/>
    <col min="10989" max="10989" width="9.140625" style="753" customWidth="1"/>
    <col min="10990" max="10990" width="12.42578125" style="753" customWidth="1"/>
    <col min="10991" max="10991" width="9.85546875" style="753" customWidth="1"/>
    <col min="10992" max="10992" width="9" style="753"/>
    <col min="10993" max="10993" width="9.42578125" style="753" customWidth="1"/>
    <col min="10994" max="10994" width="9.28515625" style="753" customWidth="1"/>
    <col min="10995" max="11236" width="9" style="753"/>
    <col min="11237" max="11237" width="15.85546875" style="753" customWidth="1"/>
    <col min="11238" max="11238" width="26" style="753" customWidth="1"/>
    <col min="11239" max="11239" width="11.5703125" style="753" customWidth="1"/>
    <col min="11240" max="11240" width="11" style="753" customWidth="1"/>
    <col min="11241" max="11241" width="13.85546875" style="753" customWidth="1"/>
    <col min="11242" max="11242" width="11.5703125" style="753" customWidth="1"/>
    <col min="11243" max="11243" width="8" style="753" customWidth="1"/>
    <col min="11244" max="11244" width="8.7109375" style="753" customWidth="1"/>
    <col min="11245" max="11245" width="9.140625" style="753" customWidth="1"/>
    <col min="11246" max="11246" width="12.42578125" style="753" customWidth="1"/>
    <col min="11247" max="11247" width="9.85546875" style="753" customWidth="1"/>
    <col min="11248" max="11248" width="9" style="753"/>
    <col min="11249" max="11249" width="9.42578125" style="753" customWidth="1"/>
    <col min="11250" max="11250" width="9.28515625" style="753" customWidth="1"/>
    <col min="11251" max="11492" width="9" style="753"/>
    <col min="11493" max="11493" width="15.85546875" style="753" customWidth="1"/>
    <col min="11494" max="11494" width="26" style="753" customWidth="1"/>
    <col min="11495" max="11495" width="11.5703125" style="753" customWidth="1"/>
    <col min="11496" max="11496" width="11" style="753" customWidth="1"/>
    <col min="11497" max="11497" width="13.85546875" style="753" customWidth="1"/>
    <col min="11498" max="11498" width="11.5703125" style="753" customWidth="1"/>
    <col min="11499" max="11499" width="8" style="753" customWidth="1"/>
    <col min="11500" max="11500" width="8.7109375" style="753" customWidth="1"/>
    <col min="11501" max="11501" width="9.140625" style="753" customWidth="1"/>
    <col min="11502" max="11502" width="12.42578125" style="753" customWidth="1"/>
    <col min="11503" max="11503" width="9.85546875" style="753" customWidth="1"/>
    <col min="11504" max="11504" width="9" style="753"/>
    <col min="11505" max="11505" width="9.42578125" style="753" customWidth="1"/>
    <col min="11506" max="11506" width="9.28515625" style="753" customWidth="1"/>
    <col min="11507" max="11748" width="9" style="753"/>
    <col min="11749" max="11749" width="15.85546875" style="753" customWidth="1"/>
    <col min="11750" max="11750" width="26" style="753" customWidth="1"/>
    <col min="11751" max="11751" width="11.5703125" style="753" customWidth="1"/>
    <col min="11752" max="11752" width="11" style="753" customWidth="1"/>
    <col min="11753" max="11753" width="13.85546875" style="753" customWidth="1"/>
    <col min="11754" max="11754" width="11.5703125" style="753" customWidth="1"/>
    <col min="11755" max="11755" width="8" style="753" customWidth="1"/>
    <col min="11756" max="11756" width="8.7109375" style="753" customWidth="1"/>
    <col min="11757" max="11757" width="9.140625" style="753" customWidth="1"/>
    <col min="11758" max="11758" width="12.42578125" style="753" customWidth="1"/>
    <col min="11759" max="11759" width="9.85546875" style="753" customWidth="1"/>
    <col min="11760" max="11760" width="9" style="753"/>
    <col min="11761" max="11761" width="9.42578125" style="753" customWidth="1"/>
    <col min="11762" max="11762" width="9.28515625" style="753" customWidth="1"/>
    <col min="11763" max="12004" width="9" style="753"/>
    <col min="12005" max="12005" width="15.85546875" style="753" customWidth="1"/>
    <col min="12006" max="12006" width="26" style="753" customWidth="1"/>
    <col min="12007" max="12007" width="11.5703125" style="753" customWidth="1"/>
    <col min="12008" max="12008" width="11" style="753" customWidth="1"/>
    <col min="12009" max="12009" width="13.85546875" style="753" customWidth="1"/>
    <col min="12010" max="12010" width="11.5703125" style="753" customWidth="1"/>
    <col min="12011" max="12011" width="8" style="753" customWidth="1"/>
    <col min="12012" max="12012" width="8.7109375" style="753" customWidth="1"/>
    <col min="12013" max="12013" width="9.140625" style="753" customWidth="1"/>
    <col min="12014" max="12014" width="12.42578125" style="753" customWidth="1"/>
    <col min="12015" max="12015" width="9.85546875" style="753" customWidth="1"/>
    <col min="12016" max="12016" width="9" style="753"/>
    <col min="12017" max="12017" width="9.42578125" style="753" customWidth="1"/>
    <col min="12018" max="12018" width="9.28515625" style="753" customWidth="1"/>
    <col min="12019" max="12260" width="9" style="753"/>
    <col min="12261" max="12261" width="15.85546875" style="753" customWidth="1"/>
    <col min="12262" max="12262" width="26" style="753" customWidth="1"/>
    <col min="12263" max="12263" width="11.5703125" style="753" customWidth="1"/>
    <col min="12264" max="12264" width="11" style="753" customWidth="1"/>
    <col min="12265" max="12265" width="13.85546875" style="753" customWidth="1"/>
    <col min="12266" max="12266" width="11.5703125" style="753" customWidth="1"/>
    <col min="12267" max="12267" width="8" style="753" customWidth="1"/>
    <col min="12268" max="12268" width="8.7109375" style="753" customWidth="1"/>
    <col min="12269" max="12269" width="9.140625" style="753" customWidth="1"/>
    <col min="12270" max="12270" width="12.42578125" style="753" customWidth="1"/>
    <col min="12271" max="12271" width="9.85546875" style="753" customWidth="1"/>
    <col min="12272" max="12272" width="9" style="753"/>
    <col min="12273" max="12273" width="9.42578125" style="753" customWidth="1"/>
    <col min="12274" max="12274" width="9.28515625" style="753" customWidth="1"/>
    <col min="12275" max="12516" width="9" style="753"/>
    <col min="12517" max="12517" width="15.85546875" style="753" customWidth="1"/>
    <col min="12518" max="12518" width="26" style="753" customWidth="1"/>
    <col min="12519" max="12519" width="11.5703125" style="753" customWidth="1"/>
    <col min="12520" max="12520" width="11" style="753" customWidth="1"/>
    <col min="12521" max="12521" width="13.85546875" style="753" customWidth="1"/>
    <col min="12522" max="12522" width="11.5703125" style="753" customWidth="1"/>
    <col min="12523" max="12523" width="8" style="753" customWidth="1"/>
    <col min="12524" max="12524" width="8.7109375" style="753" customWidth="1"/>
    <col min="12525" max="12525" width="9.140625" style="753" customWidth="1"/>
    <col min="12526" max="12526" width="12.42578125" style="753" customWidth="1"/>
    <col min="12527" max="12527" width="9.85546875" style="753" customWidth="1"/>
    <col min="12528" max="12528" width="9" style="753"/>
    <col min="12529" max="12529" width="9.42578125" style="753" customWidth="1"/>
    <col min="12530" max="12530" width="9.28515625" style="753" customWidth="1"/>
    <col min="12531" max="12772" width="9" style="753"/>
    <col min="12773" max="12773" width="15.85546875" style="753" customWidth="1"/>
    <col min="12774" max="12774" width="26" style="753" customWidth="1"/>
    <col min="12775" max="12775" width="11.5703125" style="753" customWidth="1"/>
    <col min="12776" max="12776" width="11" style="753" customWidth="1"/>
    <col min="12777" max="12777" width="13.85546875" style="753" customWidth="1"/>
    <col min="12778" max="12778" width="11.5703125" style="753" customWidth="1"/>
    <col min="12779" max="12779" width="8" style="753" customWidth="1"/>
    <col min="12780" max="12780" width="8.7109375" style="753" customWidth="1"/>
    <col min="12781" max="12781" width="9.140625" style="753" customWidth="1"/>
    <col min="12782" max="12782" width="12.42578125" style="753" customWidth="1"/>
    <col min="12783" max="12783" width="9.85546875" style="753" customWidth="1"/>
    <col min="12784" max="12784" width="9" style="753"/>
    <col min="12785" max="12785" width="9.42578125" style="753" customWidth="1"/>
    <col min="12786" max="12786" width="9.28515625" style="753" customWidth="1"/>
    <col min="12787" max="13028" width="9" style="753"/>
    <col min="13029" max="13029" width="15.85546875" style="753" customWidth="1"/>
    <col min="13030" max="13030" width="26" style="753" customWidth="1"/>
    <col min="13031" max="13031" width="11.5703125" style="753" customWidth="1"/>
    <col min="13032" max="13032" width="11" style="753" customWidth="1"/>
    <col min="13033" max="13033" width="13.85546875" style="753" customWidth="1"/>
    <col min="13034" max="13034" width="11.5703125" style="753" customWidth="1"/>
    <col min="13035" max="13035" width="8" style="753" customWidth="1"/>
    <col min="13036" max="13036" width="8.7109375" style="753" customWidth="1"/>
    <col min="13037" max="13037" width="9.140625" style="753" customWidth="1"/>
    <col min="13038" max="13038" width="12.42578125" style="753" customWidth="1"/>
    <col min="13039" max="13039" width="9.85546875" style="753" customWidth="1"/>
    <col min="13040" max="13040" width="9" style="753"/>
    <col min="13041" max="13041" width="9.42578125" style="753" customWidth="1"/>
    <col min="13042" max="13042" width="9.28515625" style="753" customWidth="1"/>
    <col min="13043" max="13284" width="9" style="753"/>
    <col min="13285" max="13285" width="15.85546875" style="753" customWidth="1"/>
    <col min="13286" max="13286" width="26" style="753" customWidth="1"/>
    <col min="13287" max="13287" width="11.5703125" style="753" customWidth="1"/>
    <col min="13288" max="13288" width="11" style="753" customWidth="1"/>
    <col min="13289" max="13289" width="13.85546875" style="753" customWidth="1"/>
    <col min="13290" max="13290" width="11.5703125" style="753" customWidth="1"/>
    <col min="13291" max="13291" width="8" style="753" customWidth="1"/>
    <col min="13292" max="13292" width="8.7109375" style="753" customWidth="1"/>
    <col min="13293" max="13293" width="9.140625" style="753" customWidth="1"/>
    <col min="13294" max="13294" width="12.42578125" style="753" customWidth="1"/>
    <col min="13295" max="13295" width="9.85546875" style="753" customWidth="1"/>
    <col min="13296" max="13296" width="9" style="753"/>
    <col min="13297" max="13297" width="9.42578125" style="753" customWidth="1"/>
    <col min="13298" max="13298" width="9.28515625" style="753" customWidth="1"/>
    <col min="13299" max="13540" width="9" style="753"/>
    <col min="13541" max="13541" width="15.85546875" style="753" customWidth="1"/>
    <col min="13542" max="13542" width="26" style="753" customWidth="1"/>
    <col min="13543" max="13543" width="11.5703125" style="753" customWidth="1"/>
    <col min="13544" max="13544" width="11" style="753" customWidth="1"/>
    <col min="13545" max="13545" width="13.85546875" style="753" customWidth="1"/>
    <col min="13546" max="13546" width="11.5703125" style="753" customWidth="1"/>
    <col min="13547" max="13547" width="8" style="753" customWidth="1"/>
    <col min="13548" max="13548" width="8.7109375" style="753" customWidth="1"/>
    <col min="13549" max="13549" width="9.140625" style="753" customWidth="1"/>
    <col min="13550" max="13550" width="12.42578125" style="753" customWidth="1"/>
    <col min="13551" max="13551" width="9.85546875" style="753" customWidth="1"/>
    <col min="13552" max="13552" width="9" style="753"/>
    <col min="13553" max="13553" width="9.42578125" style="753" customWidth="1"/>
    <col min="13554" max="13554" width="9.28515625" style="753" customWidth="1"/>
    <col min="13555" max="13796" width="9" style="753"/>
    <col min="13797" max="13797" width="15.85546875" style="753" customWidth="1"/>
    <col min="13798" max="13798" width="26" style="753" customWidth="1"/>
    <col min="13799" max="13799" width="11.5703125" style="753" customWidth="1"/>
    <col min="13800" max="13800" width="11" style="753" customWidth="1"/>
    <col min="13801" max="13801" width="13.85546875" style="753" customWidth="1"/>
    <col min="13802" max="13802" width="11.5703125" style="753" customWidth="1"/>
    <col min="13803" max="13803" width="8" style="753" customWidth="1"/>
    <col min="13804" max="13804" width="8.7109375" style="753" customWidth="1"/>
    <col min="13805" max="13805" width="9.140625" style="753" customWidth="1"/>
    <col min="13806" max="13806" width="12.42578125" style="753" customWidth="1"/>
    <col min="13807" max="13807" width="9.85546875" style="753" customWidth="1"/>
    <col min="13808" max="13808" width="9" style="753"/>
    <col min="13809" max="13809" width="9.42578125" style="753" customWidth="1"/>
    <col min="13810" max="13810" width="9.28515625" style="753" customWidth="1"/>
    <col min="13811" max="14052" width="9" style="753"/>
    <col min="14053" max="14053" width="15.85546875" style="753" customWidth="1"/>
    <col min="14054" max="14054" width="26" style="753" customWidth="1"/>
    <col min="14055" max="14055" width="11.5703125" style="753" customWidth="1"/>
    <col min="14056" max="14056" width="11" style="753" customWidth="1"/>
    <col min="14057" max="14057" width="13.85546875" style="753" customWidth="1"/>
    <col min="14058" max="14058" width="11.5703125" style="753" customWidth="1"/>
    <col min="14059" max="14059" width="8" style="753" customWidth="1"/>
    <col min="14060" max="14060" width="8.7109375" style="753" customWidth="1"/>
    <col min="14061" max="14061" width="9.140625" style="753" customWidth="1"/>
    <col min="14062" max="14062" width="12.42578125" style="753" customWidth="1"/>
    <col min="14063" max="14063" width="9.85546875" style="753" customWidth="1"/>
    <col min="14064" max="14064" width="9" style="753"/>
    <col min="14065" max="14065" width="9.42578125" style="753" customWidth="1"/>
    <col min="14066" max="14066" width="9.28515625" style="753" customWidth="1"/>
    <col min="14067" max="14308" width="9" style="753"/>
    <col min="14309" max="14309" width="15.85546875" style="753" customWidth="1"/>
    <col min="14310" max="14310" width="26" style="753" customWidth="1"/>
    <col min="14311" max="14311" width="11.5703125" style="753" customWidth="1"/>
    <col min="14312" max="14312" width="11" style="753" customWidth="1"/>
    <col min="14313" max="14313" width="13.85546875" style="753" customWidth="1"/>
    <col min="14314" max="14314" width="11.5703125" style="753" customWidth="1"/>
    <col min="14315" max="14315" width="8" style="753" customWidth="1"/>
    <col min="14316" max="14316" width="8.7109375" style="753" customWidth="1"/>
    <col min="14317" max="14317" width="9.140625" style="753" customWidth="1"/>
    <col min="14318" max="14318" width="12.42578125" style="753" customWidth="1"/>
    <col min="14319" max="14319" width="9.85546875" style="753" customWidth="1"/>
    <col min="14320" max="14320" width="9" style="753"/>
    <col min="14321" max="14321" width="9.42578125" style="753" customWidth="1"/>
    <col min="14322" max="14322" width="9.28515625" style="753" customWidth="1"/>
    <col min="14323" max="14564" width="9" style="753"/>
    <col min="14565" max="14565" width="15.85546875" style="753" customWidth="1"/>
    <col min="14566" max="14566" width="26" style="753" customWidth="1"/>
    <col min="14567" max="14567" width="11.5703125" style="753" customWidth="1"/>
    <col min="14568" max="14568" width="11" style="753" customWidth="1"/>
    <col min="14569" max="14569" width="13.85546875" style="753" customWidth="1"/>
    <col min="14570" max="14570" width="11.5703125" style="753" customWidth="1"/>
    <col min="14571" max="14571" width="8" style="753" customWidth="1"/>
    <col min="14572" max="14572" width="8.7109375" style="753" customWidth="1"/>
    <col min="14573" max="14573" width="9.140625" style="753" customWidth="1"/>
    <col min="14574" max="14574" width="12.42578125" style="753" customWidth="1"/>
    <col min="14575" max="14575" width="9.85546875" style="753" customWidth="1"/>
    <col min="14576" max="14576" width="9" style="753"/>
    <col min="14577" max="14577" width="9.42578125" style="753" customWidth="1"/>
    <col min="14578" max="14578" width="9.28515625" style="753" customWidth="1"/>
    <col min="14579" max="14820" width="9" style="753"/>
    <col min="14821" max="14821" width="15.85546875" style="753" customWidth="1"/>
    <col min="14822" max="14822" width="26" style="753" customWidth="1"/>
    <col min="14823" max="14823" width="11.5703125" style="753" customWidth="1"/>
    <col min="14824" max="14824" width="11" style="753" customWidth="1"/>
    <col min="14825" max="14825" width="13.85546875" style="753" customWidth="1"/>
    <col min="14826" max="14826" width="11.5703125" style="753" customWidth="1"/>
    <col min="14827" max="14827" width="8" style="753" customWidth="1"/>
    <col min="14828" max="14828" width="8.7109375" style="753" customWidth="1"/>
    <col min="14829" max="14829" width="9.140625" style="753" customWidth="1"/>
    <col min="14830" max="14830" width="12.42578125" style="753" customWidth="1"/>
    <col min="14831" max="14831" width="9.85546875" style="753" customWidth="1"/>
    <col min="14832" max="14832" width="9" style="753"/>
    <col min="14833" max="14833" width="9.42578125" style="753" customWidth="1"/>
    <col min="14834" max="14834" width="9.28515625" style="753" customWidth="1"/>
    <col min="14835" max="15076" width="9" style="753"/>
    <col min="15077" max="15077" width="15.85546875" style="753" customWidth="1"/>
    <col min="15078" max="15078" width="26" style="753" customWidth="1"/>
    <col min="15079" max="15079" width="11.5703125" style="753" customWidth="1"/>
    <col min="15080" max="15080" width="11" style="753" customWidth="1"/>
    <col min="15081" max="15081" width="13.85546875" style="753" customWidth="1"/>
    <col min="15082" max="15082" width="11.5703125" style="753" customWidth="1"/>
    <col min="15083" max="15083" width="8" style="753" customWidth="1"/>
    <col min="15084" max="15084" width="8.7109375" style="753" customWidth="1"/>
    <col min="15085" max="15085" width="9.140625" style="753" customWidth="1"/>
    <col min="15086" max="15086" width="12.42578125" style="753" customWidth="1"/>
    <col min="15087" max="15087" width="9.85546875" style="753" customWidth="1"/>
    <col min="15088" max="15088" width="9" style="753"/>
    <col min="15089" max="15089" width="9.42578125" style="753" customWidth="1"/>
    <col min="15090" max="15090" width="9.28515625" style="753" customWidth="1"/>
    <col min="15091" max="15332" width="9" style="753"/>
    <col min="15333" max="15333" width="15.85546875" style="753" customWidth="1"/>
    <col min="15334" max="15334" width="26" style="753" customWidth="1"/>
    <col min="15335" max="15335" width="11.5703125" style="753" customWidth="1"/>
    <col min="15336" max="15336" width="11" style="753" customWidth="1"/>
    <col min="15337" max="15337" width="13.85546875" style="753" customWidth="1"/>
    <col min="15338" max="15338" width="11.5703125" style="753" customWidth="1"/>
    <col min="15339" max="15339" width="8" style="753" customWidth="1"/>
    <col min="15340" max="15340" width="8.7109375" style="753" customWidth="1"/>
    <col min="15341" max="15341" width="9.140625" style="753" customWidth="1"/>
    <col min="15342" max="15342" width="12.42578125" style="753" customWidth="1"/>
    <col min="15343" max="15343" width="9.85546875" style="753" customWidth="1"/>
    <col min="15344" max="15344" width="9" style="753"/>
    <col min="15345" max="15345" width="9.42578125" style="753" customWidth="1"/>
    <col min="15346" max="15346" width="9.28515625" style="753" customWidth="1"/>
    <col min="15347" max="15588" width="9" style="753"/>
    <col min="15589" max="15589" width="15.85546875" style="753" customWidth="1"/>
    <col min="15590" max="15590" width="26" style="753" customWidth="1"/>
    <col min="15591" max="15591" width="11.5703125" style="753" customWidth="1"/>
    <col min="15592" max="15592" width="11" style="753" customWidth="1"/>
    <col min="15593" max="15593" width="13.85546875" style="753" customWidth="1"/>
    <col min="15594" max="15594" width="11.5703125" style="753" customWidth="1"/>
    <col min="15595" max="15595" width="8" style="753" customWidth="1"/>
    <col min="15596" max="15596" width="8.7109375" style="753" customWidth="1"/>
    <col min="15597" max="15597" width="9.140625" style="753" customWidth="1"/>
    <col min="15598" max="15598" width="12.42578125" style="753" customWidth="1"/>
    <col min="15599" max="15599" width="9.85546875" style="753" customWidth="1"/>
    <col min="15600" max="15600" width="9" style="753"/>
    <col min="15601" max="15601" width="9.42578125" style="753" customWidth="1"/>
    <col min="15602" max="15602" width="9.28515625" style="753" customWidth="1"/>
    <col min="15603" max="15844" width="9" style="753"/>
    <col min="15845" max="15845" width="15.85546875" style="753" customWidth="1"/>
    <col min="15846" max="15846" width="26" style="753" customWidth="1"/>
    <col min="15847" max="15847" width="11.5703125" style="753" customWidth="1"/>
    <col min="15848" max="15848" width="11" style="753" customWidth="1"/>
    <col min="15849" max="15849" width="13.85546875" style="753" customWidth="1"/>
    <col min="15850" max="15850" width="11.5703125" style="753" customWidth="1"/>
    <col min="15851" max="15851" width="8" style="753" customWidth="1"/>
    <col min="15852" max="15852" width="8.7109375" style="753" customWidth="1"/>
    <col min="15853" max="15853" width="9.140625" style="753" customWidth="1"/>
    <col min="15854" max="15854" width="12.42578125" style="753" customWidth="1"/>
    <col min="15855" max="15855" width="9.85546875" style="753" customWidth="1"/>
    <col min="15856" max="15856" width="9" style="753"/>
    <col min="15857" max="15857" width="9.42578125" style="753" customWidth="1"/>
    <col min="15858" max="15858" width="9.28515625" style="753" customWidth="1"/>
    <col min="15859" max="16100" width="9" style="753"/>
    <col min="16101" max="16101" width="15.85546875" style="753" customWidth="1"/>
    <col min="16102" max="16102" width="26" style="753" customWidth="1"/>
    <col min="16103" max="16103" width="11.5703125" style="753" customWidth="1"/>
    <col min="16104" max="16104" width="11" style="753" customWidth="1"/>
    <col min="16105" max="16105" width="13.85546875" style="753" customWidth="1"/>
    <col min="16106" max="16106" width="11.5703125" style="753" customWidth="1"/>
    <col min="16107" max="16107" width="8" style="753" customWidth="1"/>
    <col min="16108" max="16108" width="8.7109375" style="753" customWidth="1"/>
    <col min="16109" max="16109" width="9.140625" style="753" customWidth="1"/>
    <col min="16110" max="16110" width="12.42578125" style="753" customWidth="1"/>
    <col min="16111" max="16111" width="9.85546875" style="753" customWidth="1"/>
    <col min="16112" max="16112" width="9" style="753"/>
    <col min="16113" max="16113" width="9.42578125" style="753" customWidth="1"/>
    <col min="16114" max="16114" width="9.28515625" style="753" customWidth="1"/>
    <col min="16115" max="16384" width="9" style="753"/>
  </cols>
  <sheetData>
    <row r="1" spans="1:8" ht="35.25" customHeight="1" thickBot="1">
      <c r="A1" s="1182" t="s">
        <v>1137</v>
      </c>
      <c r="B1" s="1182"/>
      <c r="C1" s="1182"/>
      <c r="D1" s="1182"/>
      <c r="E1" s="1182"/>
      <c r="F1" s="1182"/>
      <c r="G1" s="1182"/>
      <c r="H1" s="1182"/>
    </row>
    <row r="2" spans="1:8" s="755" customFormat="1" ht="69.75" customHeight="1">
      <c r="A2" s="406" t="s">
        <v>1121</v>
      </c>
      <c r="B2" s="498" t="s">
        <v>1037</v>
      </c>
      <c r="C2" s="764" t="s">
        <v>1131</v>
      </c>
      <c r="D2" s="764" t="s">
        <v>1132</v>
      </c>
      <c r="E2" s="764" t="s">
        <v>1133</v>
      </c>
      <c r="F2" s="764" t="s">
        <v>1134</v>
      </c>
      <c r="G2" s="764" t="s">
        <v>1135</v>
      </c>
      <c r="H2" s="764" t="s">
        <v>1136</v>
      </c>
    </row>
    <row r="3" spans="1:8" thickBot="1">
      <c r="A3" s="501" t="s">
        <v>487</v>
      </c>
      <c r="B3" s="377">
        <v>1401</v>
      </c>
      <c r="C3" s="765">
        <v>3.4259657499760579</v>
      </c>
      <c r="D3" s="765">
        <v>5.9439803133302052</v>
      </c>
      <c r="E3" s="757">
        <v>1.8754197073509187</v>
      </c>
      <c r="F3" s="765">
        <v>1.2330838066561538</v>
      </c>
      <c r="G3" s="765">
        <v>1.3454635684761405</v>
      </c>
      <c r="H3" s="765">
        <v>2.1532729591020896</v>
      </c>
    </row>
    <row r="4" spans="1:8" s="736" customFormat="1" ht="20.100000000000001" customHeight="1" thickBot="1">
      <c r="A4" s="1183" t="s">
        <v>120</v>
      </c>
      <c r="B4" s="766" t="s">
        <v>489</v>
      </c>
      <c r="C4" s="767">
        <v>3.4054429143238347</v>
      </c>
      <c r="D4" s="768">
        <v>6.3955302388833291</v>
      </c>
      <c r="E4" s="767">
        <v>2.3558052434456931</v>
      </c>
      <c r="F4" s="768">
        <v>1.2483511154219205</v>
      </c>
      <c r="G4" s="767">
        <v>1.2571827613727056</v>
      </c>
      <c r="H4" s="768">
        <v>1.542586442664583</v>
      </c>
    </row>
    <row r="5" spans="1:8" s="736" customFormat="1" ht="20.100000000000001" customHeight="1" thickBot="1">
      <c r="A5" s="1184"/>
      <c r="B5" s="766" t="s">
        <v>488</v>
      </c>
      <c r="C5" s="767">
        <v>3.3721280458671763</v>
      </c>
      <c r="D5" s="768">
        <v>5.7846366909795952</v>
      </c>
      <c r="E5" s="767">
        <v>1.9488414083659344</v>
      </c>
      <c r="F5" s="768">
        <v>1.382204555878306</v>
      </c>
      <c r="G5" s="767">
        <v>1.440320232896652</v>
      </c>
      <c r="H5" s="769">
        <v>0</v>
      </c>
    </row>
    <row r="6" spans="1:8" s="736" customFormat="1" ht="20.100000000000001" customHeight="1" thickBot="1">
      <c r="A6" s="1184"/>
      <c r="B6" s="766" t="s">
        <v>493</v>
      </c>
      <c r="C6" s="767">
        <v>3.0465210355987056</v>
      </c>
      <c r="D6" s="768">
        <v>4.3241714320851008</v>
      </c>
      <c r="E6" s="770">
        <v>0</v>
      </c>
      <c r="F6" s="769">
        <v>0</v>
      </c>
      <c r="G6" s="770">
        <v>0</v>
      </c>
      <c r="H6" s="769">
        <v>0</v>
      </c>
    </row>
    <row r="7" spans="1:8" s="736" customFormat="1" ht="20.100000000000001" customHeight="1" thickBot="1">
      <c r="A7" s="1184"/>
      <c r="B7" s="766" t="s">
        <v>498</v>
      </c>
      <c r="C7" s="767">
        <v>3.0884214773902299</v>
      </c>
      <c r="D7" s="768">
        <v>4.0493236555592214</v>
      </c>
      <c r="E7" s="770">
        <v>0</v>
      </c>
      <c r="F7" s="769">
        <v>0</v>
      </c>
      <c r="G7" s="770">
        <v>0</v>
      </c>
      <c r="H7" s="769">
        <v>0</v>
      </c>
    </row>
    <row r="8" spans="1:8" s="736" customFormat="1" ht="20.100000000000001" customHeight="1" thickBot="1">
      <c r="A8" s="1184"/>
      <c r="B8" s="766" t="s">
        <v>495</v>
      </c>
      <c r="C8" s="767">
        <v>4.1259203099991577</v>
      </c>
      <c r="D8" s="768">
        <v>7.6207835742719467</v>
      </c>
      <c r="E8" s="770">
        <v>0</v>
      </c>
      <c r="F8" s="769">
        <v>0</v>
      </c>
      <c r="G8" s="770">
        <v>0</v>
      </c>
      <c r="H8" s="769">
        <v>0</v>
      </c>
    </row>
    <row r="9" spans="1:8" s="736" customFormat="1" ht="20.100000000000001" customHeight="1" thickBot="1">
      <c r="A9" s="1184"/>
      <c r="B9" s="766" t="s">
        <v>496</v>
      </c>
      <c r="C9" s="767">
        <v>3.4030995106035888</v>
      </c>
      <c r="D9" s="768">
        <v>6.0789729624586659</v>
      </c>
      <c r="E9" s="770">
        <v>0</v>
      </c>
      <c r="F9" s="769">
        <v>0</v>
      </c>
      <c r="G9" s="770">
        <v>0</v>
      </c>
      <c r="H9" s="769">
        <v>0</v>
      </c>
    </row>
    <row r="10" spans="1:8" s="736" customFormat="1" ht="20.100000000000001" customHeight="1" thickBot="1">
      <c r="A10" s="1181"/>
      <c r="B10" s="766" t="s">
        <v>497</v>
      </c>
      <c r="C10" s="767">
        <v>3.6750866879463566</v>
      </c>
      <c r="D10" s="768">
        <v>7.3113688004387685</v>
      </c>
      <c r="E10" s="770">
        <v>0</v>
      </c>
      <c r="F10" s="768">
        <v>1.1417450535192994</v>
      </c>
      <c r="G10" s="770">
        <v>0</v>
      </c>
      <c r="H10" s="769">
        <v>0</v>
      </c>
    </row>
    <row r="11" spans="1:8" s="736" customFormat="1" ht="20.100000000000001" customHeight="1" thickBot="1">
      <c r="A11" s="1184"/>
      <c r="B11" s="766" t="s">
        <v>501</v>
      </c>
      <c r="C11" s="767">
        <v>3.7784321809293835</v>
      </c>
      <c r="D11" s="768">
        <v>5.5851099830795263</v>
      </c>
      <c r="E11" s="770">
        <v>0</v>
      </c>
      <c r="F11" s="769">
        <v>0</v>
      </c>
      <c r="G11" s="770">
        <v>0</v>
      </c>
      <c r="H11" s="769">
        <v>0</v>
      </c>
    </row>
    <row r="12" spans="1:8" s="736" customFormat="1" ht="20.100000000000001" customHeight="1" thickBot="1">
      <c r="A12" s="1184"/>
      <c r="B12" s="766" t="s">
        <v>499</v>
      </c>
      <c r="C12" s="767">
        <v>3.1551527145859262</v>
      </c>
      <c r="D12" s="768">
        <v>6.4438183626118661</v>
      </c>
      <c r="E12" s="770">
        <v>0</v>
      </c>
      <c r="F12" s="769">
        <v>0</v>
      </c>
      <c r="G12" s="770">
        <v>0</v>
      </c>
      <c r="H12" s="769">
        <v>0</v>
      </c>
    </row>
    <row r="13" spans="1:8" s="736" customFormat="1" ht="20.100000000000001" customHeight="1" thickBot="1">
      <c r="A13" s="1184"/>
      <c r="B13" s="766" t="s">
        <v>500</v>
      </c>
      <c r="C13" s="767">
        <v>3.1597626035063984</v>
      </c>
      <c r="D13" s="768">
        <v>4.579160343955488</v>
      </c>
      <c r="E13" s="770">
        <v>0</v>
      </c>
      <c r="F13" s="769">
        <v>0</v>
      </c>
      <c r="G13" s="770">
        <v>0</v>
      </c>
      <c r="H13" s="769">
        <v>0</v>
      </c>
    </row>
    <row r="14" spans="1:8" s="736" customFormat="1" ht="20.100000000000001" customHeight="1" thickBot="1">
      <c r="A14" s="1184"/>
      <c r="B14" s="766" t="s">
        <v>490</v>
      </c>
      <c r="C14" s="767">
        <v>3.1440288202987925</v>
      </c>
      <c r="D14" s="768">
        <v>6.0463403041825092</v>
      </c>
      <c r="E14" s="770">
        <v>0</v>
      </c>
      <c r="F14" s="768">
        <v>1.1433637284701115</v>
      </c>
      <c r="G14" s="767">
        <v>1.232845894263217</v>
      </c>
      <c r="H14" s="769">
        <v>0</v>
      </c>
    </row>
    <row r="15" spans="1:8" s="736" customFormat="1" ht="20.100000000000001" customHeight="1" thickBot="1">
      <c r="A15" s="1184"/>
      <c r="B15" s="766" t="s">
        <v>492</v>
      </c>
      <c r="C15" s="767">
        <v>3.6386626246649971</v>
      </c>
      <c r="D15" s="768">
        <v>5.6244327741803906</v>
      </c>
      <c r="E15" s="770">
        <v>0</v>
      </c>
      <c r="F15" s="768">
        <v>1.1745459586857063</v>
      </c>
      <c r="G15" s="770">
        <v>0</v>
      </c>
      <c r="H15" s="769">
        <v>0</v>
      </c>
    </row>
    <row r="16" spans="1:8" s="736" customFormat="1" ht="20.100000000000001" customHeight="1" thickBot="1">
      <c r="A16" s="1184"/>
      <c r="B16" s="766" t="s">
        <v>494</v>
      </c>
      <c r="C16" s="767">
        <v>3.7204404995040568</v>
      </c>
      <c r="D16" s="768">
        <v>6.0570764891322382</v>
      </c>
      <c r="E16" s="770">
        <v>0</v>
      </c>
      <c r="F16" s="769">
        <v>0</v>
      </c>
      <c r="G16" s="770">
        <v>0</v>
      </c>
      <c r="H16" s="769">
        <v>0</v>
      </c>
    </row>
    <row r="17" spans="1:8" s="736" customFormat="1" ht="20.100000000000001" customHeight="1" thickBot="1">
      <c r="A17" s="1184"/>
      <c r="B17" s="766" t="s">
        <v>491</v>
      </c>
      <c r="C17" s="767">
        <v>3.9173122082331306</v>
      </c>
      <c r="D17" s="768">
        <v>6.346570397111913</v>
      </c>
      <c r="E17" s="767">
        <v>1.9859154929577465</v>
      </c>
      <c r="F17" s="768">
        <v>1.1536003008084226</v>
      </c>
      <c r="G17" s="770">
        <v>0</v>
      </c>
      <c r="H17" s="769">
        <v>0</v>
      </c>
    </row>
    <row r="18" spans="1:8" s="736" customFormat="1" ht="20.100000000000001" customHeight="1" thickBot="1">
      <c r="A18" s="1184"/>
      <c r="B18" s="766" t="s">
        <v>502</v>
      </c>
      <c r="C18" s="767">
        <v>3.3075635876840694</v>
      </c>
      <c r="D18" s="768">
        <v>7.9035977859778601</v>
      </c>
      <c r="E18" s="770">
        <v>0</v>
      </c>
      <c r="F18" s="769">
        <v>0</v>
      </c>
      <c r="G18" s="770">
        <v>0</v>
      </c>
      <c r="H18" s="769">
        <v>0</v>
      </c>
    </row>
    <row r="19" spans="1:8" s="736" customFormat="1" ht="20.100000000000001" customHeight="1" thickBot="1">
      <c r="A19" s="1184"/>
      <c r="B19" s="766" t="s">
        <v>504</v>
      </c>
      <c r="C19" s="767">
        <v>4.2225423823644608</v>
      </c>
      <c r="D19" s="769">
        <v>0</v>
      </c>
      <c r="E19" s="770">
        <v>0</v>
      </c>
      <c r="F19" s="769">
        <v>0</v>
      </c>
      <c r="G19" s="770">
        <v>0</v>
      </c>
      <c r="H19" s="769">
        <v>0</v>
      </c>
    </row>
    <row r="20" spans="1:8" s="736" customFormat="1" ht="20.100000000000001" customHeight="1" thickBot="1">
      <c r="A20" s="1185"/>
      <c r="B20" s="766" t="s">
        <v>503</v>
      </c>
      <c r="C20" s="767">
        <v>2.8046650148910079</v>
      </c>
      <c r="D20" s="768">
        <v>4.9498234997478567</v>
      </c>
      <c r="E20" s="770">
        <v>0</v>
      </c>
      <c r="F20" s="769">
        <v>0</v>
      </c>
      <c r="G20" s="770">
        <v>0</v>
      </c>
      <c r="H20" s="769">
        <v>0</v>
      </c>
    </row>
    <row r="21" spans="1:8" s="736" customFormat="1" ht="20.100000000000001" customHeight="1" thickBot="1">
      <c r="A21" s="1183" t="s">
        <v>121</v>
      </c>
      <c r="B21" s="766" t="s">
        <v>505</v>
      </c>
      <c r="C21" s="767">
        <v>3.5267255737173344</v>
      </c>
      <c r="D21" s="768">
        <v>7.6192600569186988</v>
      </c>
      <c r="E21" s="767">
        <v>1.7401315789473684</v>
      </c>
      <c r="F21" s="768">
        <v>1.3168804975068631</v>
      </c>
      <c r="G21" s="767">
        <v>1.2043851686334752</v>
      </c>
      <c r="H21" s="768">
        <v>1.4464539543323756</v>
      </c>
    </row>
    <row r="22" spans="1:8" s="736" customFormat="1" ht="20.100000000000001" customHeight="1" thickBot="1">
      <c r="A22" s="1184"/>
      <c r="B22" s="766" t="s">
        <v>515</v>
      </c>
      <c r="C22" s="767">
        <v>3.5356331440026727</v>
      </c>
      <c r="D22" s="768">
        <v>6.7120239104971926</v>
      </c>
      <c r="E22" s="767">
        <v>1.0135527589545015</v>
      </c>
      <c r="F22" s="768">
        <v>1.1376449959536012</v>
      </c>
      <c r="G22" s="770">
        <v>0</v>
      </c>
      <c r="H22" s="769">
        <v>0</v>
      </c>
    </row>
    <row r="23" spans="1:8" s="736" customFormat="1" ht="20.100000000000001" customHeight="1" thickBot="1">
      <c r="A23" s="1184"/>
      <c r="B23" s="766" t="s">
        <v>508</v>
      </c>
      <c r="C23" s="767">
        <v>3.5493666344930088</v>
      </c>
      <c r="D23" s="768">
        <v>6.1969913211186114</v>
      </c>
      <c r="E23" s="767">
        <v>1.4827089337175792</v>
      </c>
      <c r="F23" s="768">
        <v>1.0713077539392861</v>
      </c>
      <c r="G23" s="767">
        <v>1.3363044223517313</v>
      </c>
      <c r="H23" s="769">
        <v>0</v>
      </c>
    </row>
    <row r="24" spans="1:8" s="736" customFormat="1" ht="20.100000000000001" customHeight="1" thickBot="1">
      <c r="A24" s="1184"/>
      <c r="B24" s="766" t="s">
        <v>512</v>
      </c>
      <c r="C24" s="767">
        <v>3.7916492584081887</v>
      </c>
      <c r="D24" s="768">
        <v>7.4093189550775618</v>
      </c>
      <c r="E24" s="770">
        <v>0</v>
      </c>
      <c r="F24" s="768">
        <v>1.0557397430584334</v>
      </c>
      <c r="G24" s="770">
        <v>0</v>
      </c>
      <c r="H24" s="769">
        <v>0</v>
      </c>
    </row>
    <row r="25" spans="1:8" s="736" customFormat="1" ht="20.100000000000001" customHeight="1" thickBot="1">
      <c r="A25" s="1184"/>
      <c r="B25" s="766" t="s">
        <v>511</v>
      </c>
      <c r="C25" s="767">
        <v>3.5508692398624833</v>
      </c>
      <c r="D25" s="768">
        <v>6.5696083269774332</v>
      </c>
      <c r="E25" s="770">
        <v>0</v>
      </c>
      <c r="F25" s="768">
        <v>1.1379540895921552</v>
      </c>
      <c r="G25" s="770">
        <v>0</v>
      </c>
      <c r="H25" s="769">
        <v>0</v>
      </c>
    </row>
    <row r="26" spans="1:8" s="736" customFormat="1" ht="20.100000000000001" customHeight="1" thickBot="1">
      <c r="A26" s="1184"/>
      <c r="B26" s="766" t="s">
        <v>509</v>
      </c>
      <c r="C26" s="767">
        <v>3.4281473646498855</v>
      </c>
      <c r="D26" s="768">
        <v>6.5290167630624447</v>
      </c>
      <c r="E26" s="770">
        <v>0</v>
      </c>
      <c r="F26" s="768">
        <v>1.1138992993319212</v>
      </c>
      <c r="G26" s="770">
        <v>0</v>
      </c>
      <c r="H26" s="769">
        <v>0</v>
      </c>
    </row>
    <row r="27" spans="1:8" s="736" customFormat="1" ht="20.100000000000001" customHeight="1" thickBot="1">
      <c r="A27" s="1184"/>
      <c r="B27" s="766" t="s">
        <v>514</v>
      </c>
      <c r="C27" s="767">
        <v>3.42779626682101</v>
      </c>
      <c r="D27" s="769">
        <v>0</v>
      </c>
      <c r="E27" s="770">
        <v>0</v>
      </c>
      <c r="F27" s="769">
        <v>0</v>
      </c>
      <c r="G27" s="770">
        <v>0</v>
      </c>
      <c r="H27" s="769">
        <v>0</v>
      </c>
    </row>
    <row r="28" spans="1:8" s="736" customFormat="1" ht="20.100000000000001" customHeight="1" thickBot="1">
      <c r="A28" s="1184"/>
      <c r="B28" s="766" t="s">
        <v>507</v>
      </c>
      <c r="C28" s="767">
        <v>3.3762561451029982</v>
      </c>
      <c r="D28" s="768">
        <v>6.5318925310385598</v>
      </c>
      <c r="E28" s="770">
        <v>0</v>
      </c>
      <c r="F28" s="768">
        <v>1.0623217922606925</v>
      </c>
      <c r="G28" s="770">
        <v>0</v>
      </c>
      <c r="H28" s="769">
        <v>0</v>
      </c>
    </row>
    <row r="29" spans="1:8" s="736" customFormat="1" ht="20.100000000000001" customHeight="1" thickBot="1">
      <c r="A29" s="1184"/>
      <c r="B29" s="766" t="s">
        <v>513</v>
      </c>
      <c r="C29" s="767">
        <v>3.9690559832573435</v>
      </c>
      <c r="D29" s="768">
        <v>7.3322488038277509</v>
      </c>
      <c r="E29" s="770">
        <v>0</v>
      </c>
      <c r="F29" s="769">
        <v>0</v>
      </c>
      <c r="G29" s="770">
        <v>0</v>
      </c>
      <c r="H29" s="769">
        <v>0</v>
      </c>
    </row>
    <row r="30" spans="1:8" s="736" customFormat="1" ht="20.100000000000001" customHeight="1" thickBot="1">
      <c r="A30" s="1184"/>
      <c r="B30" s="766" t="s">
        <v>510</v>
      </c>
      <c r="C30" s="767">
        <v>3.1859291067493523</v>
      </c>
      <c r="D30" s="768">
        <v>6.4726931732933233</v>
      </c>
      <c r="E30" s="770">
        <v>0</v>
      </c>
      <c r="F30" s="768">
        <v>1.1955760368663595</v>
      </c>
      <c r="G30" s="770">
        <v>0</v>
      </c>
      <c r="H30" s="769">
        <v>0</v>
      </c>
    </row>
    <row r="31" spans="1:8" s="736" customFormat="1" ht="20.100000000000001" customHeight="1" thickBot="1">
      <c r="A31" s="1184"/>
      <c r="B31" s="766" t="s">
        <v>506</v>
      </c>
      <c r="C31" s="767">
        <v>3.5999031143484146</v>
      </c>
      <c r="D31" s="768">
        <v>6.1885785141046394</v>
      </c>
      <c r="E31" s="770">
        <v>0</v>
      </c>
      <c r="F31" s="768">
        <v>1.0571855474055962</v>
      </c>
      <c r="G31" s="767">
        <v>1.3757109401137504</v>
      </c>
      <c r="H31" s="769">
        <v>0</v>
      </c>
    </row>
    <row r="32" spans="1:8" s="736" customFormat="1" ht="20.100000000000001" customHeight="1" thickBot="1">
      <c r="A32" s="1183" t="s">
        <v>149</v>
      </c>
      <c r="B32" s="766" t="s">
        <v>517</v>
      </c>
      <c r="C32" s="767">
        <v>3.4249625012615583</v>
      </c>
      <c r="D32" s="768">
        <v>5.7727755561109726</v>
      </c>
      <c r="E32" s="767">
        <v>2</v>
      </c>
      <c r="F32" s="768">
        <v>1.1389872248730184</v>
      </c>
      <c r="G32" s="767">
        <v>1.327027027027027</v>
      </c>
      <c r="H32" s="768">
        <v>1.9252659915395463</v>
      </c>
    </row>
    <row r="33" spans="1:8" s="736" customFormat="1" ht="20.100000000000001" customHeight="1" thickBot="1">
      <c r="A33" s="1184"/>
      <c r="B33" s="766" t="s">
        <v>516</v>
      </c>
      <c r="C33" s="767">
        <v>3.9609587742253574</v>
      </c>
      <c r="D33" s="768">
        <v>5.3035019455252916</v>
      </c>
      <c r="E33" s="770">
        <v>0</v>
      </c>
      <c r="F33" s="768">
        <v>1.1300748916042569</v>
      </c>
      <c r="G33" s="770">
        <v>0</v>
      </c>
      <c r="H33" s="769">
        <v>0</v>
      </c>
    </row>
    <row r="34" spans="1:8" s="736" customFormat="1" ht="20.100000000000001" customHeight="1" thickBot="1">
      <c r="A34" s="1184"/>
      <c r="B34" s="766" t="s">
        <v>520</v>
      </c>
      <c r="C34" s="767">
        <v>3.2821571435626451</v>
      </c>
      <c r="D34" s="768">
        <v>6.552205157108637</v>
      </c>
      <c r="E34" s="770">
        <v>0</v>
      </c>
      <c r="F34" s="768">
        <v>1.3024390243902439</v>
      </c>
      <c r="G34" s="770">
        <v>0</v>
      </c>
      <c r="H34" s="769">
        <v>0</v>
      </c>
    </row>
    <row r="35" spans="1:8" s="736" customFormat="1" ht="20.100000000000001" customHeight="1" thickBot="1">
      <c r="A35" s="1184"/>
      <c r="B35" s="766" t="s">
        <v>518</v>
      </c>
      <c r="C35" s="767">
        <v>3.6382847506624909</v>
      </c>
      <c r="D35" s="768">
        <v>5.9665227817745805</v>
      </c>
      <c r="E35" s="770">
        <v>0</v>
      </c>
      <c r="F35" s="768">
        <v>1</v>
      </c>
      <c r="G35" s="770">
        <v>0</v>
      </c>
      <c r="H35" s="769">
        <v>0</v>
      </c>
    </row>
    <row r="36" spans="1:8" s="736" customFormat="1" ht="20.100000000000001" customHeight="1" thickBot="1">
      <c r="A36" s="1184"/>
      <c r="B36" s="766" t="s">
        <v>519</v>
      </c>
      <c r="C36" s="767">
        <v>3.8827298822977023</v>
      </c>
      <c r="D36" s="768">
        <v>4.560004181476061</v>
      </c>
      <c r="E36" s="770">
        <v>0</v>
      </c>
      <c r="F36" s="768">
        <v>1.227151136870263</v>
      </c>
      <c r="G36" s="767">
        <v>1.0446735395189004</v>
      </c>
      <c r="H36" s="769">
        <v>0</v>
      </c>
    </row>
    <row r="37" spans="1:8" s="736" customFormat="1" ht="20.100000000000001" customHeight="1" thickBot="1">
      <c r="A37" s="1184"/>
      <c r="B37" s="766"/>
      <c r="C37" s="767">
        <v>3.7616729280073602</v>
      </c>
      <c r="D37" s="768">
        <v>7.176495910460611</v>
      </c>
      <c r="E37" s="770">
        <v>0</v>
      </c>
      <c r="F37" s="769">
        <v>0</v>
      </c>
      <c r="G37" s="770">
        <v>0</v>
      </c>
      <c r="H37" s="769">
        <v>0</v>
      </c>
    </row>
    <row r="38" spans="1:8" s="736" customFormat="1" ht="20.100000000000001" customHeight="1" thickBot="1">
      <c r="A38" s="1183" t="s">
        <v>14</v>
      </c>
      <c r="B38" s="766" t="s">
        <v>523</v>
      </c>
      <c r="C38" s="767">
        <v>2.9237450531692941</v>
      </c>
      <c r="D38" s="768">
        <v>4.3054298971621403</v>
      </c>
      <c r="E38" s="767">
        <v>2.3605424089337941</v>
      </c>
      <c r="F38" s="768">
        <v>1.2655042700284669</v>
      </c>
      <c r="G38" s="767">
        <v>1.1884875846501128</v>
      </c>
      <c r="H38" s="768">
        <v>2.3175787580360798</v>
      </c>
    </row>
    <row r="39" spans="1:8" s="736" customFormat="1" ht="20.100000000000001" customHeight="1" thickBot="1">
      <c r="A39" s="1184"/>
      <c r="B39" s="766" t="s">
        <v>524</v>
      </c>
      <c r="C39" s="767">
        <v>3.1638577936830057</v>
      </c>
      <c r="D39" s="768">
        <v>4.2345383925903795</v>
      </c>
      <c r="E39" s="767">
        <v>1.9866782868525896</v>
      </c>
      <c r="F39" s="768">
        <v>1.1393093854840028</v>
      </c>
      <c r="G39" s="767">
        <v>1.1575557390586293</v>
      </c>
      <c r="H39" s="768">
        <v>1.5248515439429928</v>
      </c>
    </row>
    <row r="40" spans="1:8" s="736" customFormat="1" ht="20.100000000000001" customHeight="1" thickBot="1">
      <c r="A40" s="1184"/>
      <c r="B40" s="766" t="s">
        <v>522</v>
      </c>
      <c r="C40" s="767">
        <v>2.7093874661437929</v>
      </c>
      <c r="D40" s="768">
        <v>4.7434938040639416</v>
      </c>
      <c r="E40" s="770">
        <v>0</v>
      </c>
      <c r="F40" s="768">
        <v>1.2172092834207211</v>
      </c>
      <c r="G40" s="767">
        <v>1.327729390318007</v>
      </c>
      <c r="H40" s="768">
        <v>2.7208092485549131</v>
      </c>
    </row>
    <row r="41" spans="1:8" s="736" customFormat="1" ht="20.100000000000001" customHeight="1" thickBot="1">
      <c r="A41" s="1184"/>
      <c r="B41" s="766" t="s">
        <v>535</v>
      </c>
      <c r="C41" s="767">
        <v>3.5903074902252983</v>
      </c>
      <c r="D41" s="768">
        <v>5.2862645667755617</v>
      </c>
      <c r="E41" s="770">
        <v>0</v>
      </c>
      <c r="F41" s="768">
        <v>1.0162037037037037</v>
      </c>
      <c r="G41" s="770">
        <v>0</v>
      </c>
      <c r="H41" s="769">
        <v>0</v>
      </c>
    </row>
    <row r="42" spans="1:8" s="736" customFormat="1" ht="20.100000000000001" customHeight="1" thickBot="1">
      <c r="A42" s="1184"/>
      <c r="B42" s="766" t="s">
        <v>528</v>
      </c>
      <c r="C42" s="767">
        <v>3.5984010924919629</v>
      </c>
      <c r="D42" s="768">
        <v>4.9942590324556031</v>
      </c>
      <c r="E42" s="770">
        <v>0</v>
      </c>
      <c r="F42" s="768">
        <v>1.0020576131687242</v>
      </c>
      <c r="G42" s="770">
        <v>0</v>
      </c>
      <c r="H42" s="769">
        <v>0</v>
      </c>
    </row>
    <row r="43" spans="1:8" s="736" customFormat="1" ht="20.100000000000001" customHeight="1" thickBot="1">
      <c r="A43" s="1184"/>
      <c r="B43" s="766" t="s">
        <v>539</v>
      </c>
      <c r="C43" s="767">
        <v>4.7113529557259461</v>
      </c>
      <c r="D43" s="768">
        <v>6.0468336513016183</v>
      </c>
      <c r="E43" s="770">
        <v>0</v>
      </c>
      <c r="F43" s="769">
        <v>0</v>
      </c>
      <c r="G43" s="770">
        <v>0</v>
      </c>
      <c r="H43" s="769">
        <v>0</v>
      </c>
    </row>
    <row r="44" spans="1:8" s="736" customFormat="1" ht="20.100000000000001" customHeight="1" thickBot="1">
      <c r="A44" s="1184"/>
      <c r="B44" s="766" t="s">
        <v>526</v>
      </c>
      <c r="C44" s="767">
        <v>3.2741518270435113</v>
      </c>
      <c r="D44" s="768">
        <v>5.4589410272669623</v>
      </c>
      <c r="E44" s="770">
        <v>0</v>
      </c>
      <c r="F44" s="769">
        <v>0</v>
      </c>
      <c r="G44" s="770">
        <v>0</v>
      </c>
      <c r="H44" s="769">
        <v>0</v>
      </c>
    </row>
    <row r="45" spans="1:8" s="736" customFormat="1" ht="20.100000000000001" customHeight="1" thickBot="1">
      <c r="A45" s="1184"/>
      <c r="B45" s="766" t="s">
        <v>532</v>
      </c>
      <c r="C45" s="767">
        <v>4.2513575001885417</v>
      </c>
      <c r="D45" s="768">
        <v>5.3802696838189705</v>
      </c>
      <c r="E45" s="770">
        <v>0</v>
      </c>
      <c r="F45" s="768">
        <v>1</v>
      </c>
      <c r="G45" s="767">
        <v>1.1797752808988764</v>
      </c>
      <c r="H45" s="769">
        <v>0</v>
      </c>
    </row>
    <row r="46" spans="1:8" s="736" customFormat="1" ht="20.100000000000001" customHeight="1" thickBot="1">
      <c r="A46" s="1184"/>
      <c r="B46" s="766" t="s">
        <v>536</v>
      </c>
      <c r="C46" s="767">
        <v>7.3437788601429563</v>
      </c>
      <c r="D46" s="768">
        <v>7.7091565349544071</v>
      </c>
      <c r="E46" s="770">
        <v>0</v>
      </c>
      <c r="F46" s="769">
        <v>0</v>
      </c>
      <c r="G46" s="770">
        <v>0</v>
      </c>
      <c r="H46" s="769">
        <v>0</v>
      </c>
    </row>
    <row r="47" spans="1:8" s="736" customFormat="1" ht="20.100000000000001" customHeight="1" thickBot="1">
      <c r="A47" s="1184"/>
      <c r="B47" s="766" t="s">
        <v>527</v>
      </c>
      <c r="C47" s="767">
        <v>3.1385862082530194</v>
      </c>
      <c r="D47" s="768">
        <v>4.687279981225065</v>
      </c>
      <c r="E47" s="770">
        <v>0</v>
      </c>
      <c r="F47" s="768">
        <v>1.1548804780876494</v>
      </c>
      <c r="G47" s="770">
        <v>0</v>
      </c>
      <c r="H47" s="769">
        <v>0</v>
      </c>
    </row>
    <row r="48" spans="1:8" s="736" customFormat="1" ht="20.100000000000001" customHeight="1" thickBot="1">
      <c r="A48" s="1184"/>
      <c r="B48" s="766" t="s">
        <v>538</v>
      </c>
      <c r="C48" s="767">
        <v>4.0224536854379824</v>
      </c>
      <c r="D48" s="769">
        <v>0</v>
      </c>
      <c r="E48" s="770">
        <v>0</v>
      </c>
      <c r="F48" s="769">
        <v>0</v>
      </c>
      <c r="G48" s="770">
        <v>0</v>
      </c>
      <c r="H48" s="769">
        <v>0</v>
      </c>
    </row>
    <row r="49" spans="1:8" s="736" customFormat="1" ht="20.100000000000001" customHeight="1" thickBot="1">
      <c r="A49" s="1184"/>
      <c r="B49" s="766" t="s">
        <v>1138</v>
      </c>
      <c r="C49" s="767">
        <v>3.1614696489600775</v>
      </c>
      <c r="D49" s="768">
        <v>5.7872502539790043</v>
      </c>
      <c r="E49" s="770">
        <v>0</v>
      </c>
      <c r="F49" s="768">
        <v>1.0339711889916148</v>
      </c>
      <c r="G49" s="770">
        <v>0</v>
      </c>
      <c r="H49" s="769">
        <v>0</v>
      </c>
    </row>
    <row r="50" spans="1:8" s="736" customFormat="1" ht="20.100000000000001" customHeight="1" thickBot="1">
      <c r="A50" s="1184"/>
      <c r="B50" s="766" t="s">
        <v>548</v>
      </c>
      <c r="C50" s="767">
        <v>3.324983856166944</v>
      </c>
      <c r="D50" s="768">
        <v>4.2123523622047241</v>
      </c>
      <c r="E50" s="770">
        <v>0</v>
      </c>
      <c r="F50" s="769">
        <v>0</v>
      </c>
      <c r="G50" s="770">
        <v>0</v>
      </c>
      <c r="H50" s="769">
        <v>0</v>
      </c>
    </row>
    <row r="51" spans="1:8" s="736" customFormat="1" ht="20.100000000000001" customHeight="1" thickBot="1">
      <c r="A51" s="1184"/>
      <c r="B51" s="766" t="s">
        <v>537</v>
      </c>
      <c r="C51" s="767">
        <v>3.8930837196472901</v>
      </c>
      <c r="D51" s="768">
        <v>5.0231716147719041</v>
      </c>
      <c r="E51" s="770">
        <v>0</v>
      </c>
      <c r="F51" s="769">
        <v>0</v>
      </c>
      <c r="G51" s="770">
        <v>0</v>
      </c>
      <c r="H51" s="769">
        <v>0</v>
      </c>
    </row>
    <row r="52" spans="1:8" s="736" customFormat="1" ht="20.100000000000001" customHeight="1" thickBot="1">
      <c r="A52" s="1184"/>
      <c r="B52" s="766" t="s">
        <v>530</v>
      </c>
      <c r="C52" s="767">
        <v>3.3643082838884557</v>
      </c>
      <c r="D52" s="768">
        <v>4.9229220193042149</v>
      </c>
      <c r="E52" s="770">
        <v>0</v>
      </c>
      <c r="F52" s="768">
        <v>1.0980318415444403</v>
      </c>
      <c r="G52" s="770">
        <v>0</v>
      </c>
      <c r="H52" s="769">
        <v>0</v>
      </c>
    </row>
    <row r="53" spans="1:8" s="736" customFormat="1" ht="20.100000000000001" customHeight="1" thickBot="1">
      <c r="A53" s="1184"/>
      <c r="B53" s="766" t="s">
        <v>896</v>
      </c>
      <c r="C53" s="767">
        <v>3.5139084451954066</v>
      </c>
      <c r="D53" s="768">
        <v>8.8300877812531535</v>
      </c>
      <c r="E53" s="770">
        <v>0</v>
      </c>
      <c r="F53" s="769">
        <v>0</v>
      </c>
      <c r="G53" s="770">
        <v>0</v>
      </c>
      <c r="H53" s="769">
        <v>0</v>
      </c>
    </row>
    <row r="54" spans="1:8" s="736" customFormat="1" ht="20.100000000000001" customHeight="1" thickBot="1">
      <c r="A54" s="1184"/>
      <c r="B54" s="766" t="s">
        <v>895</v>
      </c>
      <c r="C54" s="767">
        <v>3.4412672289652333</v>
      </c>
      <c r="D54" s="768">
        <v>3.5561104582843712</v>
      </c>
      <c r="E54" s="770">
        <v>0</v>
      </c>
      <c r="F54" s="769">
        <v>0</v>
      </c>
      <c r="G54" s="770">
        <v>0</v>
      </c>
      <c r="H54" s="769">
        <v>0</v>
      </c>
    </row>
    <row r="55" spans="1:8" s="736" customFormat="1" ht="20.100000000000001" customHeight="1" thickBot="1">
      <c r="A55" s="1184"/>
      <c r="B55" s="766" t="s">
        <v>1139</v>
      </c>
      <c r="C55" s="767">
        <v>3.4725980657458173</v>
      </c>
      <c r="D55" s="768">
        <v>4.036593776623798</v>
      </c>
      <c r="E55" s="770">
        <v>0</v>
      </c>
      <c r="F55" s="768">
        <v>1.1361724500525763</v>
      </c>
      <c r="G55" s="770">
        <v>0</v>
      </c>
      <c r="H55" s="769">
        <v>0</v>
      </c>
    </row>
    <row r="56" spans="1:8" s="736" customFormat="1" ht="20.100000000000001" customHeight="1" thickBot="1">
      <c r="A56" s="1184"/>
      <c r="B56" s="766" t="s">
        <v>540</v>
      </c>
      <c r="C56" s="767">
        <v>3.6681505162495469</v>
      </c>
      <c r="D56" s="768">
        <v>5.7837837837837842</v>
      </c>
      <c r="E56" s="770">
        <v>0</v>
      </c>
      <c r="F56" s="769">
        <v>0</v>
      </c>
      <c r="G56" s="770">
        <v>0</v>
      </c>
      <c r="H56" s="769">
        <v>0</v>
      </c>
    </row>
    <row r="57" spans="1:8" s="736" customFormat="1" ht="20.100000000000001" customHeight="1" thickBot="1">
      <c r="A57" s="1184"/>
      <c r="B57" s="766" t="s">
        <v>541</v>
      </c>
      <c r="C57" s="767">
        <v>3.3887487506544192</v>
      </c>
      <c r="D57" s="768">
        <v>5.9527907548561592</v>
      </c>
      <c r="E57" s="770">
        <v>0</v>
      </c>
      <c r="F57" s="769">
        <v>0</v>
      </c>
      <c r="G57" s="770">
        <v>0</v>
      </c>
      <c r="H57" s="769">
        <v>0</v>
      </c>
    </row>
    <row r="58" spans="1:8" s="736" customFormat="1" ht="20.100000000000001" customHeight="1" thickBot="1">
      <c r="A58" s="1184"/>
      <c r="B58" s="766" t="s">
        <v>549</v>
      </c>
      <c r="C58" s="767">
        <v>2.65887980421603</v>
      </c>
      <c r="D58" s="769">
        <v>0</v>
      </c>
      <c r="E58" s="770">
        <v>0</v>
      </c>
      <c r="F58" s="769">
        <v>0</v>
      </c>
      <c r="G58" s="770">
        <v>0</v>
      </c>
      <c r="H58" s="769">
        <v>0</v>
      </c>
    </row>
    <row r="59" spans="1:8" s="736" customFormat="1" ht="20.100000000000001" customHeight="1" thickBot="1">
      <c r="A59" s="1184"/>
      <c r="B59" s="766" t="s">
        <v>897</v>
      </c>
      <c r="C59" s="767">
        <v>4.7379608524186834</v>
      </c>
      <c r="D59" s="768">
        <v>5.3088023088023091</v>
      </c>
      <c r="E59" s="770">
        <v>0</v>
      </c>
      <c r="F59" s="768">
        <v>1.0074074074074073</v>
      </c>
      <c r="G59" s="770">
        <v>0</v>
      </c>
      <c r="H59" s="769">
        <v>0</v>
      </c>
    </row>
    <row r="60" spans="1:8" s="736" customFormat="1" ht="20.100000000000001" customHeight="1" thickBot="1">
      <c r="A60" s="1184"/>
      <c r="B60" s="766" t="s">
        <v>550</v>
      </c>
      <c r="C60" s="767">
        <v>3.2089884145867349</v>
      </c>
      <c r="D60" s="768">
        <v>4.3656966983771683</v>
      </c>
      <c r="E60" s="770">
        <v>0</v>
      </c>
      <c r="F60" s="768">
        <v>1.0077007700770078</v>
      </c>
      <c r="G60" s="770">
        <v>0</v>
      </c>
      <c r="H60" s="769">
        <v>0</v>
      </c>
    </row>
    <row r="61" spans="1:8" s="736" customFormat="1" ht="20.100000000000001" customHeight="1" thickBot="1">
      <c r="A61" s="1184"/>
      <c r="B61" s="766" t="s">
        <v>1140</v>
      </c>
      <c r="C61" s="767">
        <v>3.0450654121714846</v>
      </c>
      <c r="D61" s="768">
        <v>5.3975354942405573</v>
      </c>
      <c r="E61" s="770">
        <v>0</v>
      </c>
      <c r="F61" s="769">
        <v>0</v>
      </c>
      <c r="G61" s="770">
        <v>0</v>
      </c>
      <c r="H61" s="769">
        <v>0</v>
      </c>
    </row>
    <row r="62" spans="1:8" s="736" customFormat="1" ht="20.100000000000001" customHeight="1" thickBot="1">
      <c r="A62" s="1184"/>
      <c r="B62" s="766" t="s">
        <v>543</v>
      </c>
      <c r="C62" s="767">
        <v>3.204735834091041</v>
      </c>
      <c r="D62" s="768">
        <v>6.4615268329554043</v>
      </c>
      <c r="E62" s="770">
        <v>0</v>
      </c>
      <c r="F62" s="768">
        <v>1</v>
      </c>
      <c r="G62" s="770">
        <v>0</v>
      </c>
      <c r="H62" s="769">
        <v>0</v>
      </c>
    </row>
    <row r="63" spans="1:8" s="736" customFormat="1" ht="20.100000000000001" customHeight="1" thickBot="1">
      <c r="A63" s="1184"/>
      <c r="B63" s="766" t="s">
        <v>551</v>
      </c>
      <c r="C63" s="767">
        <v>3.0527436946148603</v>
      </c>
      <c r="D63" s="768">
        <v>4.6491071428571429</v>
      </c>
      <c r="E63" s="770">
        <v>0</v>
      </c>
      <c r="F63" s="769">
        <v>0</v>
      </c>
      <c r="G63" s="770">
        <v>0</v>
      </c>
      <c r="H63" s="769">
        <v>0</v>
      </c>
    </row>
    <row r="64" spans="1:8" s="736" customFormat="1" ht="20.100000000000001" customHeight="1" thickBot="1">
      <c r="A64" s="1184"/>
      <c r="B64" s="766" t="s">
        <v>542</v>
      </c>
      <c r="C64" s="767">
        <v>3.4686781344862476</v>
      </c>
      <c r="D64" s="768">
        <v>10.5</v>
      </c>
      <c r="E64" s="770">
        <v>0</v>
      </c>
      <c r="F64" s="769">
        <v>0</v>
      </c>
      <c r="G64" s="770">
        <v>0</v>
      </c>
      <c r="H64" s="769">
        <v>0</v>
      </c>
    </row>
    <row r="65" spans="1:8" s="736" customFormat="1" ht="20.100000000000001" customHeight="1" thickBot="1">
      <c r="A65" s="1184"/>
      <c r="B65" s="766" t="s">
        <v>1125</v>
      </c>
      <c r="C65" s="767">
        <v>2.8112628858660154</v>
      </c>
      <c r="D65" s="768">
        <v>6.2315459019175297</v>
      </c>
      <c r="E65" s="770">
        <v>0</v>
      </c>
      <c r="F65" s="768">
        <v>1</v>
      </c>
      <c r="G65" s="770">
        <v>0</v>
      </c>
      <c r="H65" s="768">
        <v>2.596943805455143</v>
      </c>
    </row>
    <row r="66" spans="1:8" s="736" customFormat="1" ht="20.100000000000001" customHeight="1" thickBot="1">
      <c r="A66" s="1184"/>
      <c r="B66" s="766" t="s">
        <v>891</v>
      </c>
      <c r="C66" s="767">
        <v>3.6612183027425913</v>
      </c>
      <c r="D66" s="768">
        <v>5.8058297758804693</v>
      </c>
      <c r="E66" s="770">
        <v>0</v>
      </c>
      <c r="F66" s="768">
        <v>1.0774370600167045</v>
      </c>
      <c r="G66" s="767">
        <v>1.0996415770609318</v>
      </c>
      <c r="H66" s="768">
        <v>1.8672730829420969</v>
      </c>
    </row>
    <row r="67" spans="1:8" s="736" customFormat="1" ht="20.100000000000001" customHeight="1" thickBot="1">
      <c r="A67" s="1184" t="s">
        <v>14</v>
      </c>
      <c r="B67" s="766" t="s">
        <v>1126</v>
      </c>
      <c r="C67" s="767">
        <v>3.301466238240514</v>
      </c>
      <c r="D67" s="768">
        <v>5.0441384308751589</v>
      </c>
      <c r="E67" s="770">
        <v>0</v>
      </c>
      <c r="F67" s="768">
        <v>1.0168290522586361</v>
      </c>
      <c r="G67" s="770">
        <v>0</v>
      </c>
      <c r="H67" s="769">
        <v>0</v>
      </c>
    </row>
    <row r="68" spans="1:8" s="736" customFormat="1" ht="20.100000000000001" customHeight="1" thickBot="1">
      <c r="A68" s="1185"/>
      <c r="B68" s="766" t="s">
        <v>552</v>
      </c>
      <c r="C68" s="770">
        <v>0</v>
      </c>
      <c r="D68" s="769">
        <v>0</v>
      </c>
      <c r="E68" s="770">
        <v>0</v>
      </c>
      <c r="F68" s="768">
        <v>1.0048846983982733</v>
      </c>
      <c r="G68" s="770">
        <v>0</v>
      </c>
      <c r="H68" s="769">
        <v>0</v>
      </c>
    </row>
    <row r="69" spans="1:8" s="736" customFormat="1" ht="19.7" customHeight="1" thickBot="1">
      <c r="A69" s="1183" t="s">
        <v>33</v>
      </c>
      <c r="B69" s="766" t="s">
        <v>553</v>
      </c>
      <c r="C69" s="767">
        <v>3.4074253625823134</v>
      </c>
      <c r="D69" s="768">
        <v>4.6229590778439569</v>
      </c>
      <c r="E69" s="767">
        <v>1.0377155172413792</v>
      </c>
      <c r="F69" s="768">
        <v>1.1999424004607964</v>
      </c>
      <c r="G69" s="770">
        <v>0</v>
      </c>
      <c r="H69" s="769">
        <v>0</v>
      </c>
    </row>
    <row r="70" spans="1:8" s="736" customFormat="1" ht="19.7" customHeight="1" thickBot="1">
      <c r="A70" s="1184"/>
      <c r="B70" s="766" t="s">
        <v>559</v>
      </c>
      <c r="C70" s="767">
        <v>3.5147620378131692</v>
      </c>
      <c r="D70" s="768">
        <v>6.8962488563586462</v>
      </c>
      <c r="E70" s="770">
        <v>0</v>
      </c>
      <c r="F70" s="768">
        <v>1.0381194409148666</v>
      </c>
      <c r="G70" s="770">
        <v>0</v>
      </c>
      <c r="H70" s="768">
        <v>3.7841049764793264</v>
      </c>
    </row>
    <row r="71" spans="1:8" s="736" customFormat="1" ht="19.7" customHeight="1" thickBot="1">
      <c r="A71" s="1184"/>
      <c r="B71" s="766" t="s">
        <v>557</v>
      </c>
      <c r="C71" s="767">
        <v>3.4838461839990593</v>
      </c>
      <c r="D71" s="768">
        <v>4.232452628769682</v>
      </c>
      <c r="E71" s="770">
        <v>0</v>
      </c>
      <c r="F71" s="769">
        <v>0</v>
      </c>
      <c r="G71" s="770">
        <v>0</v>
      </c>
      <c r="H71" s="769">
        <v>0</v>
      </c>
    </row>
    <row r="72" spans="1:8" s="736" customFormat="1" ht="19.7" customHeight="1" thickBot="1">
      <c r="A72" s="1184"/>
      <c r="B72" s="766" t="s">
        <v>556</v>
      </c>
      <c r="C72" s="767">
        <v>3.3591567775607194</v>
      </c>
      <c r="D72" s="768">
        <v>8.1490974729241881</v>
      </c>
      <c r="E72" s="770">
        <v>0</v>
      </c>
      <c r="F72" s="769">
        <v>0</v>
      </c>
      <c r="G72" s="770">
        <v>0</v>
      </c>
      <c r="H72" s="769">
        <v>0</v>
      </c>
    </row>
    <row r="73" spans="1:8" s="736" customFormat="1" ht="19.7" customHeight="1" thickBot="1">
      <c r="A73" s="1184"/>
      <c r="B73" s="766" t="s">
        <v>554</v>
      </c>
      <c r="C73" s="767">
        <v>3.5170246952015947</v>
      </c>
      <c r="D73" s="768">
        <v>6.1749289444113957</v>
      </c>
      <c r="E73" s="770">
        <v>0</v>
      </c>
      <c r="F73" s="768">
        <v>1.001088139281828</v>
      </c>
      <c r="G73" s="770">
        <v>0</v>
      </c>
      <c r="H73" s="769">
        <v>0</v>
      </c>
    </row>
    <row r="74" spans="1:8" s="736" customFormat="1" ht="19.7" customHeight="1" thickBot="1">
      <c r="A74" s="1184"/>
      <c r="B74" s="766" t="s">
        <v>555</v>
      </c>
      <c r="C74" s="767">
        <v>3.4620984325835229</v>
      </c>
      <c r="D74" s="768">
        <v>6.2308604001467396</v>
      </c>
      <c r="E74" s="770">
        <v>0</v>
      </c>
      <c r="F74" s="768">
        <v>1.1835730216103977</v>
      </c>
      <c r="G74" s="767">
        <v>1.1083743842364533</v>
      </c>
      <c r="H74" s="769">
        <v>0</v>
      </c>
    </row>
    <row r="75" spans="1:8" s="736" customFormat="1" ht="19.7" customHeight="1" thickBot="1">
      <c r="A75" s="1184"/>
      <c r="B75" s="766" t="s">
        <v>558</v>
      </c>
      <c r="C75" s="770">
        <v>0</v>
      </c>
      <c r="D75" s="769">
        <v>0</v>
      </c>
      <c r="E75" s="770">
        <v>0</v>
      </c>
      <c r="F75" s="768">
        <v>1.0045364891518738</v>
      </c>
      <c r="G75" s="770">
        <v>0</v>
      </c>
      <c r="H75" s="769">
        <v>0</v>
      </c>
    </row>
    <row r="76" spans="1:8" s="736" customFormat="1" ht="19.7" customHeight="1" thickBot="1">
      <c r="A76" s="1183" t="s">
        <v>122</v>
      </c>
      <c r="B76" s="766" t="s">
        <v>560</v>
      </c>
      <c r="C76" s="767">
        <v>3.0188192410869701</v>
      </c>
      <c r="D76" s="768">
        <v>9.3632407791131378</v>
      </c>
      <c r="E76" s="770">
        <v>0</v>
      </c>
      <c r="F76" s="768">
        <v>1.2472004479283314</v>
      </c>
      <c r="G76" s="767">
        <v>1.0062947067238912</v>
      </c>
      <c r="H76" s="769">
        <v>0</v>
      </c>
    </row>
    <row r="77" spans="1:8" s="736" customFormat="1" ht="19.7" customHeight="1" thickBot="1">
      <c r="A77" s="1184"/>
      <c r="B77" s="766" t="s">
        <v>561</v>
      </c>
      <c r="C77" s="767">
        <v>3.0643414797890656</v>
      </c>
      <c r="D77" s="768">
        <v>7.6368925192454604</v>
      </c>
      <c r="E77" s="770">
        <v>0</v>
      </c>
      <c r="F77" s="768">
        <v>1.3963922294172062</v>
      </c>
      <c r="G77" s="770">
        <v>0</v>
      </c>
      <c r="H77" s="769">
        <v>0</v>
      </c>
    </row>
    <row r="78" spans="1:8" s="736" customFormat="1" ht="19.7" customHeight="1" thickBot="1">
      <c r="A78" s="1184"/>
      <c r="B78" s="766" t="s">
        <v>562</v>
      </c>
      <c r="C78" s="767">
        <v>3.1272054177535118</v>
      </c>
      <c r="D78" s="769">
        <v>0</v>
      </c>
      <c r="E78" s="770">
        <v>0</v>
      </c>
      <c r="F78" s="768">
        <v>1.2134453781512604</v>
      </c>
      <c r="G78" s="770">
        <v>0</v>
      </c>
      <c r="H78" s="769">
        <v>0</v>
      </c>
    </row>
    <row r="79" spans="1:8" s="736" customFormat="1" ht="19.7" customHeight="1" thickBot="1">
      <c r="A79" s="1184"/>
      <c r="B79" s="766" t="s">
        <v>563</v>
      </c>
      <c r="C79" s="767">
        <v>3.1018263745745651</v>
      </c>
      <c r="D79" s="768">
        <v>5.1280710096687274</v>
      </c>
      <c r="E79" s="770">
        <v>0</v>
      </c>
      <c r="F79" s="769">
        <v>0</v>
      </c>
      <c r="G79" s="770">
        <v>0</v>
      </c>
      <c r="H79" s="769">
        <v>0</v>
      </c>
    </row>
    <row r="80" spans="1:8" s="736" customFormat="1" ht="19.7" customHeight="1" thickBot="1">
      <c r="A80" s="1183" t="s">
        <v>16</v>
      </c>
      <c r="B80" s="766" t="s">
        <v>565</v>
      </c>
      <c r="C80" s="767">
        <v>3.0617557751845679</v>
      </c>
      <c r="D80" s="768">
        <v>4.153482803656944</v>
      </c>
      <c r="E80" s="767">
        <v>2.1366742596810933</v>
      </c>
      <c r="F80" s="768">
        <v>1.4196235135525492</v>
      </c>
      <c r="G80" s="767">
        <v>2.6497584541062804</v>
      </c>
      <c r="H80" s="768">
        <v>2.0001733703190014</v>
      </c>
    </row>
    <row r="81" spans="1:8" s="736" customFormat="1" ht="19.7" customHeight="1" thickBot="1">
      <c r="A81" s="1184"/>
      <c r="B81" s="766" t="s">
        <v>566</v>
      </c>
      <c r="C81" s="767">
        <v>3.081427980621529</v>
      </c>
      <c r="D81" s="768">
        <v>7.8903212742980564</v>
      </c>
      <c r="E81" s="770">
        <v>0</v>
      </c>
      <c r="F81" s="768">
        <v>1.3640950178684044</v>
      </c>
      <c r="G81" s="767">
        <v>1.2228070175438597</v>
      </c>
      <c r="H81" s="769">
        <v>0</v>
      </c>
    </row>
    <row r="82" spans="1:8" s="736" customFormat="1" ht="19.7" customHeight="1" thickBot="1">
      <c r="A82" s="1184"/>
      <c r="B82" s="766" t="s">
        <v>564</v>
      </c>
      <c r="C82" s="767">
        <v>3.0663086358362341</v>
      </c>
      <c r="D82" s="768">
        <v>3.6923741007194244</v>
      </c>
      <c r="E82" s="770">
        <v>0</v>
      </c>
      <c r="F82" s="768">
        <v>1.280466049726837</v>
      </c>
      <c r="G82" s="767">
        <v>1.6462942296330336</v>
      </c>
      <c r="H82" s="769">
        <v>0</v>
      </c>
    </row>
    <row r="83" spans="1:8" s="736" customFormat="1" ht="19.7" customHeight="1" thickBot="1">
      <c r="A83" s="1184"/>
      <c r="B83" s="766" t="s">
        <v>567</v>
      </c>
      <c r="C83" s="767">
        <v>3.5753212124072347</v>
      </c>
      <c r="D83" s="769">
        <v>0</v>
      </c>
      <c r="E83" s="770">
        <v>0</v>
      </c>
      <c r="F83" s="768">
        <v>1.0001593625498009</v>
      </c>
      <c r="G83" s="770">
        <v>0</v>
      </c>
      <c r="H83" s="769">
        <v>0</v>
      </c>
    </row>
    <row r="84" spans="1:8" s="736" customFormat="1" ht="19.7" customHeight="1" thickBot="1">
      <c r="A84" s="1184"/>
      <c r="B84" s="766" t="s">
        <v>571</v>
      </c>
      <c r="C84" s="767">
        <v>3.1201059025073974</v>
      </c>
      <c r="D84" s="768">
        <v>6.7940074906367043</v>
      </c>
      <c r="E84" s="770">
        <v>0</v>
      </c>
      <c r="F84" s="769">
        <v>0</v>
      </c>
      <c r="G84" s="770">
        <v>0</v>
      </c>
      <c r="H84" s="769">
        <v>0</v>
      </c>
    </row>
    <row r="85" spans="1:8" s="736" customFormat="1" ht="19.7" customHeight="1" thickBot="1">
      <c r="A85" s="1184"/>
      <c r="B85" s="766" t="s">
        <v>570</v>
      </c>
      <c r="C85" s="767">
        <v>3.9482062193498471</v>
      </c>
      <c r="D85" s="768">
        <v>6.2340105342362682</v>
      </c>
      <c r="E85" s="770">
        <v>0</v>
      </c>
      <c r="F85" s="768">
        <v>1.0659869545943892</v>
      </c>
      <c r="G85" s="770">
        <v>0</v>
      </c>
      <c r="H85" s="769">
        <v>0</v>
      </c>
    </row>
    <row r="86" spans="1:8" s="736" customFormat="1" ht="19.7" customHeight="1" thickBot="1">
      <c r="A86" s="1184"/>
      <c r="B86" s="766" t="s">
        <v>572</v>
      </c>
      <c r="C86" s="767">
        <v>3.3613859569732032</v>
      </c>
      <c r="D86" s="768">
        <v>6.346517626827171</v>
      </c>
      <c r="E86" s="770">
        <v>0</v>
      </c>
      <c r="F86" s="769">
        <v>0</v>
      </c>
      <c r="G86" s="770">
        <v>0</v>
      </c>
      <c r="H86" s="769">
        <v>0</v>
      </c>
    </row>
    <row r="87" spans="1:8" s="736" customFormat="1" ht="19.7" customHeight="1" thickBot="1">
      <c r="A87" s="1184"/>
      <c r="B87" s="766" t="s">
        <v>573</v>
      </c>
      <c r="C87" s="767">
        <v>3.5422911890906952</v>
      </c>
      <c r="D87" s="769">
        <v>0</v>
      </c>
      <c r="E87" s="770">
        <v>0</v>
      </c>
      <c r="F87" s="769">
        <v>0</v>
      </c>
      <c r="G87" s="770">
        <v>0</v>
      </c>
      <c r="H87" s="769">
        <v>0</v>
      </c>
    </row>
    <row r="88" spans="1:8" s="736" customFormat="1" ht="19.7" customHeight="1" thickBot="1">
      <c r="A88" s="1184"/>
      <c r="B88" s="766" t="s">
        <v>574</v>
      </c>
      <c r="C88" s="767">
        <v>3.0645357686453578</v>
      </c>
      <c r="D88" s="768">
        <v>6.2870370370370372</v>
      </c>
      <c r="E88" s="770">
        <v>0</v>
      </c>
      <c r="F88" s="769">
        <v>0</v>
      </c>
      <c r="G88" s="770">
        <v>0</v>
      </c>
      <c r="H88" s="769">
        <v>0</v>
      </c>
    </row>
    <row r="89" spans="1:8" s="736" customFormat="1" ht="19.7" customHeight="1" thickBot="1">
      <c r="A89" s="1184"/>
      <c r="B89" s="766" t="s">
        <v>568</v>
      </c>
      <c r="C89" s="767">
        <v>2.8718631075718792</v>
      </c>
      <c r="D89" s="768">
        <v>5.8606122933312239</v>
      </c>
      <c r="E89" s="770">
        <v>0</v>
      </c>
      <c r="F89" s="768">
        <v>1.029374737725556</v>
      </c>
      <c r="G89" s="770">
        <v>0</v>
      </c>
      <c r="H89" s="769">
        <v>0</v>
      </c>
    </row>
    <row r="90" spans="1:8" s="736" customFormat="1" ht="19.7" customHeight="1" thickBot="1">
      <c r="A90" s="1185"/>
      <c r="B90" s="766" t="s">
        <v>569</v>
      </c>
      <c r="C90" s="767">
        <v>3.4759779121316563</v>
      </c>
      <c r="D90" s="768">
        <v>6.6501567663757308</v>
      </c>
      <c r="E90" s="770">
        <v>0</v>
      </c>
      <c r="F90" s="768">
        <v>1.1096623734562994</v>
      </c>
      <c r="G90" s="770">
        <v>0</v>
      </c>
      <c r="H90" s="769">
        <v>0</v>
      </c>
    </row>
    <row r="91" spans="1:8" s="736" customFormat="1" ht="19.7" customHeight="1" thickBot="1">
      <c r="A91" s="1183" t="s">
        <v>469</v>
      </c>
      <c r="B91" s="766" t="s">
        <v>579</v>
      </c>
      <c r="C91" s="767">
        <v>3.2010005662481102</v>
      </c>
      <c r="D91" s="768">
        <v>4.8202981272701546</v>
      </c>
      <c r="E91" s="767">
        <v>1.0469798657718121</v>
      </c>
      <c r="F91" s="768">
        <v>1.2556098486645477</v>
      </c>
      <c r="G91" s="767">
        <v>1.4624300559552359</v>
      </c>
      <c r="H91" s="768">
        <v>1.3801948697554185</v>
      </c>
    </row>
    <row r="92" spans="1:8" s="736" customFormat="1" ht="19.7" customHeight="1" thickBot="1">
      <c r="A92" s="1184"/>
      <c r="B92" s="766" t="s">
        <v>577</v>
      </c>
      <c r="C92" s="767">
        <v>3.4390845808208974</v>
      </c>
      <c r="D92" s="768">
        <v>6.5858799870722162</v>
      </c>
      <c r="E92" s="767">
        <v>2.2164802491858984</v>
      </c>
      <c r="F92" s="768">
        <v>1.38212578153733</v>
      </c>
      <c r="G92" s="767">
        <v>1.1374017222014228</v>
      </c>
      <c r="H92" s="768">
        <v>1.6898904440718936</v>
      </c>
    </row>
    <row r="93" spans="1:8" s="736" customFormat="1" ht="19.7" customHeight="1" thickBot="1">
      <c r="A93" s="1184"/>
      <c r="B93" s="766" t="s">
        <v>578</v>
      </c>
      <c r="C93" s="767">
        <v>3.9799988154465766</v>
      </c>
      <c r="D93" s="768">
        <v>8.3551534002544887</v>
      </c>
      <c r="E93" s="770">
        <v>0</v>
      </c>
      <c r="F93" s="768">
        <v>1.036229335209286</v>
      </c>
      <c r="G93" s="767">
        <v>1.1099374021909234</v>
      </c>
      <c r="H93" s="769">
        <v>0</v>
      </c>
    </row>
    <row r="94" spans="1:8" s="736" customFormat="1" ht="19.7" customHeight="1" thickBot="1">
      <c r="A94" s="1184"/>
      <c r="B94" s="766" t="s">
        <v>581</v>
      </c>
      <c r="C94" s="767">
        <v>3.4335844088754093</v>
      </c>
      <c r="D94" s="768">
        <v>8.2971513476378398</v>
      </c>
      <c r="E94" s="767">
        <v>3.0971669398267383</v>
      </c>
      <c r="F94" s="768">
        <v>1.4295615630684313</v>
      </c>
      <c r="G94" s="767">
        <v>1.2125536926700846</v>
      </c>
      <c r="H94" s="768">
        <v>3.0304511845480611</v>
      </c>
    </row>
    <row r="95" spans="1:8" s="736" customFormat="1" ht="19.7" customHeight="1" thickBot="1">
      <c r="A95" s="1184"/>
      <c r="B95" s="766" t="s">
        <v>584</v>
      </c>
      <c r="C95" s="767">
        <v>3.2448806810252595</v>
      </c>
      <c r="D95" s="768">
        <v>8.158091468777485</v>
      </c>
      <c r="E95" s="767">
        <v>4.0756865371734765</v>
      </c>
      <c r="F95" s="768">
        <v>1.1583201546301178</v>
      </c>
      <c r="G95" s="767">
        <v>1.1053692120397969</v>
      </c>
      <c r="H95" s="768">
        <v>1.9299847792998477</v>
      </c>
    </row>
    <row r="96" spans="1:8" s="736" customFormat="1" ht="19.7" customHeight="1" thickBot="1">
      <c r="A96" s="1184"/>
      <c r="B96" s="766" t="s">
        <v>582</v>
      </c>
      <c r="C96" s="767">
        <v>4.2063952653201939</v>
      </c>
      <c r="D96" s="768">
        <v>12.525686642945669</v>
      </c>
      <c r="E96" s="767">
        <v>2.5279503105590062</v>
      </c>
      <c r="F96" s="768">
        <v>1.0560747663551402</v>
      </c>
      <c r="G96" s="767">
        <v>1.1807228915662651</v>
      </c>
      <c r="H96" s="768">
        <v>1.0430711610486891</v>
      </c>
    </row>
    <row r="97" spans="1:8" s="736" customFormat="1" ht="19.7" customHeight="1" thickBot="1">
      <c r="A97" s="1184"/>
      <c r="B97" s="766" t="s">
        <v>583</v>
      </c>
      <c r="C97" s="767">
        <v>4.028241158692154</v>
      </c>
      <c r="D97" s="768">
        <v>8.2110637275512044</v>
      </c>
      <c r="E97" s="770">
        <v>0</v>
      </c>
      <c r="F97" s="768">
        <v>1.2500483200721579</v>
      </c>
      <c r="G97" s="767">
        <v>1.6933479532163742</v>
      </c>
      <c r="H97" s="768">
        <v>1.1618413551592148</v>
      </c>
    </row>
    <row r="98" spans="1:8" s="736" customFormat="1" ht="19.7" customHeight="1" thickBot="1">
      <c r="A98" s="1184"/>
      <c r="B98" s="766" t="s">
        <v>585</v>
      </c>
      <c r="C98" s="767">
        <v>3.1988091068301228</v>
      </c>
      <c r="D98" s="768">
        <v>7.9616623977526233</v>
      </c>
      <c r="E98" s="770">
        <v>0</v>
      </c>
      <c r="F98" s="768">
        <v>1.0287228109313999</v>
      </c>
      <c r="G98" s="767">
        <v>1.0915951079885506</v>
      </c>
      <c r="H98" s="769">
        <v>0</v>
      </c>
    </row>
    <row r="99" spans="1:8" s="736" customFormat="1" ht="19.7" customHeight="1" thickBot="1">
      <c r="A99" s="1184"/>
      <c r="B99" s="766" t="s">
        <v>576</v>
      </c>
      <c r="C99" s="767">
        <v>3.1057426092127023</v>
      </c>
      <c r="D99" s="768">
        <v>5.9817992631004371</v>
      </c>
      <c r="E99" s="767">
        <v>2.3057324840764331</v>
      </c>
      <c r="F99" s="768">
        <v>1.3157003387128909</v>
      </c>
      <c r="G99" s="767">
        <v>1.1399136850897953</v>
      </c>
      <c r="H99" s="768">
        <v>1.5537446255374463</v>
      </c>
    </row>
    <row r="100" spans="1:8" s="736" customFormat="1" ht="19.7" customHeight="1" thickBot="1">
      <c r="A100" s="1184"/>
      <c r="B100" s="766" t="s">
        <v>580</v>
      </c>
      <c r="C100" s="767">
        <v>3.6559285297774258</v>
      </c>
      <c r="D100" s="768">
        <v>5.3205571550351438</v>
      </c>
      <c r="E100" s="767">
        <v>1.1523263224984066</v>
      </c>
      <c r="F100" s="768">
        <v>1.2629714370064211</v>
      </c>
      <c r="G100" s="767">
        <v>1.2111415960873195</v>
      </c>
      <c r="H100" s="768">
        <v>1.4425260718424102</v>
      </c>
    </row>
    <row r="101" spans="1:8" s="736" customFormat="1" ht="19.7" customHeight="1" thickBot="1">
      <c r="A101" s="1184"/>
      <c r="B101" s="766" t="s">
        <v>575</v>
      </c>
      <c r="C101" s="767">
        <v>3.0616399977758104</v>
      </c>
      <c r="D101" s="768">
        <v>5.0062408710662591</v>
      </c>
      <c r="E101" s="770">
        <v>0</v>
      </c>
      <c r="F101" s="768">
        <v>1.2865560750656504</v>
      </c>
      <c r="G101" s="767">
        <v>1.2040816326530612</v>
      </c>
      <c r="H101" s="769">
        <v>0</v>
      </c>
    </row>
    <row r="102" spans="1:8" s="736" customFormat="1" ht="19.7" customHeight="1" thickBot="1">
      <c r="A102" s="1184"/>
      <c r="B102" s="766" t="s">
        <v>612</v>
      </c>
      <c r="C102" s="767">
        <v>3.6956825485538634</v>
      </c>
      <c r="D102" s="768">
        <v>6.6628682421495631</v>
      </c>
      <c r="E102" s="770">
        <v>0</v>
      </c>
      <c r="F102" s="768">
        <v>1.1079504666188082</v>
      </c>
      <c r="G102" s="767">
        <v>1.1976733534853898</v>
      </c>
      <c r="H102" s="769">
        <v>0</v>
      </c>
    </row>
    <row r="103" spans="1:8" s="736" customFormat="1" ht="19.7" customHeight="1" thickBot="1">
      <c r="A103" s="1184"/>
      <c r="B103" s="766" t="s">
        <v>611</v>
      </c>
      <c r="C103" s="767">
        <v>3.363360175337319</v>
      </c>
      <c r="D103" s="768">
        <v>9.0746923218221891</v>
      </c>
      <c r="E103" s="770">
        <v>0</v>
      </c>
      <c r="F103" s="768">
        <v>1.1314849464194592</v>
      </c>
      <c r="G103" s="767">
        <v>1.5388076490438696</v>
      </c>
      <c r="H103" s="769">
        <v>0</v>
      </c>
    </row>
    <row r="104" spans="1:8" s="736" customFormat="1" ht="19.7" customHeight="1" thickBot="1">
      <c r="A104" s="1184"/>
      <c r="B104" s="766" t="s">
        <v>586</v>
      </c>
      <c r="C104" s="767">
        <v>3.4624412052344806</v>
      </c>
      <c r="D104" s="768">
        <v>5.5306940214778013</v>
      </c>
      <c r="E104" s="770">
        <v>0</v>
      </c>
      <c r="F104" s="769">
        <v>0</v>
      </c>
      <c r="G104" s="770">
        <v>0</v>
      </c>
      <c r="H104" s="769">
        <v>0</v>
      </c>
    </row>
    <row r="105" spans="1:8" s="736" customFormat="1" ht="19.7" customHeight="1" thickBot="1">
      <c r="A105" s="1184"/>
      <c r="B105" s="766" t="s">
        <v>607</v>
      </c>
      <c r="C105" s="767">
        <v>3.7908635151649817</v>
      </c>
      <c r="D105" s="768">
        <v>5.3133168927250312</v>
      </c>
      <c r="E105" s="770">
        <v>0</v>
      </c>
      <c r="F105" s="769">
        <v>0</v>
      </c>
      <c r="G105" s="770">
        <v>0</v>
      </c>
      <c r="H105" s="769">
        <v>0</v>
      </c>
    </row>
    <row r="106" spans="1:8" s="736" customFormat="1" ht="19.7" customHeight="1" thickBot="1">
      <c r="A106" s="1184"/>
      <c r="B106" s="766" t="s">
        <v>608</v>
      </c>
      <c r="C106" s="767">
        <v>3.2253064972452474</v>
      </c>
      <c r="D106" s="768">
        <v>6.7867614393602844</v>
      </c>
      <c r="E106" s="770">
        <v>0</v>
      </c>
      <c r="F106" s="769">
        <v>0</v>
      </c>
      <c r="G106" s="770">
        <v>0</v>
      </c>
      <c r="H106" s="769">
        <v>0</v>
      </c>
    </row>
    <row r="107" spans="1:8" s="736" customFormat="1" ht="19.7" customHeight="1" thickBot="1">
      <c r="A107" s="1184"/>
      <c r="B107" s="766" t="s">
        <v>609</v>
      </c>
      <c r="C107" s="767">
        <v>3.7730574897564164</v>
      </c>
      <c r="D107" s="768">
        <v>5.8743491843110034</v>
      </c>
      <c r="E107" s="770">
        <v>0</v>
      </c>
      <c r="F107" s="768">
        <v>1.048344118766654</v>
      </c>
      <c r="G107" s="770">
        <v>0</v>
      </c>
      <c r="H107" s="769">
        <v>0</v>
      </c>
    </row>
    <row r="108" spans="1:8" s="736" customFormat="1" ht="19.7" customHeight="1" thickBot="1">
      <c r="A108" s="1184"/>
      <c r="B108" s="766" t="s">
        <v>610</v>
      </c>
      <c r="C108" s="767">
        <v>3.2024864975033118</v>
      </c>
      <c r="D108" s="768">
        <v>5.2750988142292492</v>
      </c>
      <c r="E108" s="770">
        <v>0</v>
      </c>
      <c r="F108" s="769">
        <v>0</v>
      </c>
      <c r="G108" s="770">
        <v>0</v>
      </c>
      <c r="H108" s="769">
        <v>0</v>
      </c>
    </row>
    <row r="109" spans="1:8" s="736" customFormat="1" ht="19.7" customHeight="1" thickBot="1">
      <c r="A109" s="1184"/>
      <c r="B109" s="766" t="s">
        <v>587</v>
      </c>
      <c r="C109" s="767">
        <v>3.6998897016456955</v>
      </c>
      <c r="D109" s="768">
        <v>7.411159377504112</v>
      </c>
      <c r="E109" s="770">
        <v>0</v>
      </c>
      <c r="F109" s="768">
        <v>1.0968600319318786</v>
      </c>
      <c r="G109" s="770">
        <v>0</v>
      </c>
      <c r="H109" s="769">
        <v>0</v>
      </c>
    </row>
    <row r="110" spans="1:8" s="736" customFormat="1" ht="19.7" customHeight="1" thickBot="1">
      <c r="A110" s="1184"/>
      <c r="B110" s="766" t="s">
        <v>588</v>
      </c>
      <c r="C110" s="767">
        <v>3.4144647638188186</v>
      </c>
      <c r="D110" s="768">
        <v>6.2176890787245007</v>
      </c>
      <c r="E110" s="770">
        <v>0</v>
      </c>
      <c r="F110" s="768">
        <v>1.0159541318708711</v>
      </c>
      <c r="G110" s="770">
        <v>0</v>
      </c>
      <c r="H110" s="769">
        <v>0</v>
      </c>
    </row>
    <row r="111" spans="1:8" s="736" customFormat="1" ht="19.7" customHeight="1" thickBot="1">
      <c r="A111" s="1184"/>
      <c r="B111" s="766" t="s">
        <v>589</v>
      </c>
      <c r="C111" s="767">
        <v>3.605301701160847</v>
      </c>
      <c r="D111" s="768">
        <v>5.4994317841976192</v>
      </c>
      <c r="E111" s="770">
        <v>0</v>
      </c>
      <c r="F111" s="768">
        <v>1.0083757421543682</v>
      </c>
      <c r="G111" s="770">
        <v>0</v>
      </c>
      <c r="H111" s="769">
        <v>0</v>
      </c>
    </row>
    <row r="112" spans="1:8" s="736" customFormat="1" ht="19.7" customHeight="1" thickBot="1">
      <c r="A112" s="1184"/>
      <c r="B112" s="766" t="s">
        <v>590</v>
      </c>
      <c r="C112" s="767">
        <v>3.6633235117429988</v>
      </c>
      <c r="D112" s="768">
        <v>7.2556943948589794</v>
      </c>
      <c r="E112" s="770">
        <v>0</v>
      </c>
      <c r="F112" s="768">
        <v>1.0762700964630225</v>
      </c>
      <c r="G112" s="767">
        <v>1.1803740197064145</v>
      </c>
      <c r="H112" s="769">
        <v>0</v>
      </c>
    </row>
    <row r="113" spans="1:8" s="736" customFormat="1" ht="19.7" customHeight="1" thickBot="1">
      <c r="A113" s="1184"/>
      <c r="B113" s="766" t="s">
        <v>591</v>
      </c>
      <c r="C113" s="767">
        <v>3.3484042832121994</v>
      </c>
      <c r="D113" s="768">
        <v>6.7153804421538048</v>
      </c>
      <c r="E113" s="770">
        <v>0</v>
      </c>
      <c r="F113" s="768">
        <v>1.0574109140988122</v>
      </c>
      <c r="G113" s="767">
        <v>1.3423868312757201</v>
      </c>
      <c r="H113" s="769">
        <v>0</v>
      </c>
    </row>
    <row r="114" spans="1:8" s="736" customFormat="1" ht="19.7" customHeight="1" thickBot="1">
      <c r="A114" s="1184"/>
      <c r="B114" s="766" t="s">
        <v>602</v>
      </c>
      <c r="C114" s="767">
        <v>3.7550692054426698</v>
      </c>
      <c r="D114" s="768">
        <v>6.1851759885778135</v>
      </c>
      <c r="E114" s="770">
        <v>0</v>
      </c>
      <c r="F114" s="768">
        <v>1.0285714285714285</v>
      </c>
      <c r="G114" s="767">
        <v>1.1818181818181819</v>
      </c>
      <c r="H114" s="769">
        <v>0</v>
      </c>
    </row>
    <row r="115" spans="1:8" s="736" customFormat="1" ht="19.7" customHeight="1" thickBot="1">
      <c r="A115" s="1184"/>
      <c r="B115" s="766" t="s">
        <v>603</v>
      </c>
      <c r="C115" s="767">
        <v>2.8943830767262337</v>
      </c>
      <c r="D115" s="768">
        <v>6.2167926363840458</v>
      </c>
      <c r="E115" s="770">
        <v>0</v>
      </c>
      <c r="F115" s="768">
        <v>1.0534203102961919</v>
      </c>
      <c r="G115" s="770">
        <v>0</v>
      </c>
      <c r="H115" s="769">
        <v>0</v>
      </c>
    </row>
    <row r="116" spans="1:8" s="736" customFormat="1" ht="19.7" customHeight="1" thickBot="1">
      <c r="A116" s="1184"/>
      <c r="B116" s="766" t="s">
        <v>595</v>
      </c>
      <c r="C116" s="767">
        <v>3.1360852295927839</v>
      </c>
      <c r="D116" s="768">
        <v>4.1530327868852455</v>
      </c>
      <c r="E116" s="770">
        <v>0</v>
      </c>
      <c r="F116" s="769">
        <v>0</v>
      </c>
      <c r="G116" s="770">
        <v>0</v>
      </c>
      <c r="H116" s="769">
        <v>0</v>
      </c>
    </row>
    <row r="117" spans="1:8" s="736" customFormat="1" ht="19.7" customHeight="1" thickBot="1">
      <c r="A117" s="1184"/>
      <c r="B117" s="766" t="s">
        <v>597</v>
      </c>
      <c r="C117" s="767">
        <v>3.5821792341097511</v>
      </c>
      <c r="D117" s="768">
        <v>6.5047010607521694</v>
      </c>
      <c r="E117" s="770">
        <v>0</v>
      </c>
      <c r="F117" s="768">
        <v>1.1287480460423476</v>
      </c>
      <c r="G117" s="770">
        <v>0</v>
      </c>
      <c r="H117" s="769">
        <v>0</v>
      </c>
    </row>
    <row r="118" spans="1:8" s="736" customFormat="1" ht="19.7" customHeight="1" thickBot="1">
      <c r="A118" s="1184"/>
      <c r="B118" s="766" t="s">
        <v>598</v>
      </c>
      <c r="C118" s="767">
        <v>3.1800228717582972</v>
      </c>
      <c r="D118" s="768">
        <v>6.4548842461885938</v>
      </c>
      <c r="E118" s="770">
        <v>0</v>
      </c>
      <c r="F118" s="769">
        <v>0</v>
      </c>
      <c r="G118" s="770">
        <v>0</v>
      </c>
      <c r="H118" s="769">
        <v>0</v>
      </c>
    </row>
    <row r="119" spans="1:8" s="736" customFormat="1" ht="19.7" customHeight="1" thickBot="1">
      <c r="A119" s="1184"/>
      <c r="B119" s="766" t="s">
        <v>600</v>
      </c>
      <c r="C119" s="767">
        <v>3.7420933848237121</v>
      </c>
      <c r="D119" s="768">
        <v>7.3654701136176515</v>
      </c>
      <c r="E119" s="770">
        <v>0</v>
      </c>
      <c r="F119" s="768">
        <v>1.0451072220852846</v>
      </c>
      <c r="G119" s="770">
        <v>0</v>
      </c>
      <c r="H119" s="768">
        <v>2.5751946213729653</v>
      </c>
    </row>
    <row r="120" spans="1:8" s="736" customFormat="1" ht="19.7" customHeight="1" thickBot="1">
      <c r="A120" s="1184"/>
      <c r="B120" s="766" t="s">
        <v>601</v>
      </c>
      <c r="C120" s="767">
        <v>3.4904880485297736</v>
      </c>
      <c r="D120" s="768">
        <v>6.8848407852137203</v>
      </c>
      <c r="E120" s="770">
        <v>0</v>
      </c>
      <c r="F120" s="768">
        <v>1.1477475585424761</v>
      </c>
      <c r="G120" s="770">
        <v>0</v>
      </c>
      <c r="H120" s="769">
        <v>0</v>
      </c>
    </row>
    <row r="121" spans="1:8" s="736" customFormat="1" ht="19.7" customHeight="1" thickBot="1">
      <c r="A121" s="1184"/>
      <c r="B121" s="766" t="s">
        <v>604</v>
      </c>
      <c r="C121" s="767">
        <v>3.3681986698374198</v>
      </c>
      <c r="D121" s="769">
        <v>0</v>
      </c>
      <c r="E121" s="770">
        <v>0</v>
      </c>
      <c r="F121" s="769">
        <v>0</v>
      </c>
      <c r="G121" s="770">
        <v>0</v>
      </c>
      <c r="H121" s="769">
        <v>0</v>
      </c>
    </row>
    <row r="122" spans="1:8" s="736" customFormat="1" ht="19.7" customHeight="1" thickBot="1">
      <c r="A122" s="1184"/>
      <c r="B122" s="766" t="s">
        <v>605</v>
      </c>
      <c r="C122" s="767">
        <v>3.0066036170565789</v>
      </c>
      <c r="D122" s="768">
        <v>5.3381294964028774</v>
      </c>
      <c r="E122" s="770">
        <v>0</v>
      </c>
      <c r="F122" s="768">
        <v>1.1245865490628446</v>
      </c>
      <c r="G122" s="770">
        <v>0</v>
      </c>
      <c r="H122" s="769">
        <v>0</v>
      </c>
    </row>
    <row r="123" spans="1:8" s="736" customFormat="1" ht="19.7" customHeight="1" thickBot="1">
      <c r="A123" s="1184"/>
      <c r="B123" s="766" t="s">
        <v>592</v>
      </c>
      <c r="C123" s="767">
        <v>3.787918676774638</v>
      </c>
      <c r="D123" s="768">
        <v>5.7057356608478802</v>
      </c>
      <c r="E123" s="770">
        <v>0</v>
      </c>
      <c r="F123" s="768">
        <v>1.0300617161059129</v>
      </c>
      <c r="G123" s="770">
        <v>0</v>
      </c>
      <c r="H123" s="769">
        <v>0</v>
      </c>
    </row>
    <row r="124" spans="1:8" s="736" customFormat="1" ht="19.7" customHeight="1" thickBot="1">
      <c r="A124" s="1184"/>
      <c r="B124" s="766" t="s">
        <v>593</v>
      </c>
      <c r="C124" s="767">
        <v>3.3566187143179693</v>
      </c>
      <c r="D124" s="768">
        <v>6.4090423257802476</v>
      </c>
      <c r="E124" s="770">
        <v>0</v>
      </c>
      <c r="F124" s="768">
        <v>1.1975867269984917</v>
      </c>
      <c r="G124" s="770">
        <v>0</v>
      </c>
      <c r="H124" s="769">
        <v>0</v>
      </c>
    </row>
    <row r="125" spans="1:8" s="736" customFormat="1" ht="19.7" customHeight="1" thickBot="1">
      <c r="A125" s="1184"/>
      <c r="B125" s="766" t="s">
        <v>594</v>
      </c>
      <c r="C125" s="767">
        <v>3.130586720617988</v>
      </c>
      <c r="D125" s="768">
        <v>6.1901759302506614</v>
      </c>
      <c r="E125" s="770">
        <v>0</v>
      </c>
      <c r="F125" s="768">
        <v>1.1020710059171597</v>
      </c>
      <c r="G125" s="770">
        <v>0</v>
      </c>
      <c r="H125" s="769">
        <v>0</v>
      </c>
    </row>
    <row r="126" spans="1:8" s="736" customFormat="1" ht="19.7" customHeight="1" thickBot="1">
      <c r="A126" s="1184"/>
      <c r="B126" s="766" t="s">
        <v>599</v>
      </c>
      <c r="C126" s="767">
        <v>3.7038185414860751</v>
      </c>
      <c r="D126" s="768">
        <v>6.745428468985299</v>
      </c>
      <c r="E126" s="770">
        <v>0</v>
      </c>
      <c r="F126" s="768">
        <v>1.0319885900570498</v>
      </c>
      <c r="G126" s="770">
        <v>0</v>
      </c>
      <c r="H126" s="769">
        <v>0</v>
      </c>
    </row>
    <row r="127" spans="1:8" s="736" customFormat="1" ht="19.7" customHeight="1" thickBot="1">
      <c r="A127" s="1184"/>
      <c r="B127" s="766" t="s">
        <v>606</v>
      </c>
      <c r="C127" s="767">
        <v>3.1353512381777491</v>
      </c>
      <c r="D127" s="768">
        <v>6.0990667623833454</v>
      </c>
      <c r="E127" s="770">
        <v>0</v>
      </c>
      <c r="F127" s="768">
        <v>1.0125331917153479</v>
      </c>
      <c r="G127" s="770">
        <v>0</v>
      </c>
      <c r="H127" s="769">
        <v>0</v>
      </c>
    </row>
    <row r="128" spans="1:8" s="736" customFormat="1" ht="19.7" customHeight="1" thickBot="1">
      <c r="A128" s="1185"/>
      <c r="B128" s="766" t="s">
        <v>596</v>
      </c>
      <c r="C128" s="767">
        <v>3.714705528765879</v>
      </c>
      <c r="D128" s="768">
        <v>7.8818943962347401</v>
      </c>
      <c r="E128" s="770">
        <v>0</v>
      </c>
      <c r="F128" s="769">
        <v>0</v>
      </c>
      <c r="G128" s="770">
        <v>0</v>
      </c>
      <c r="H128" s="769">
        <v>0</v>
      </c>
    </row>
    <row r="129" spans="1:8" s="736" customFormat="1" ht="19.7" customHeight="1" thickBot="1">
      <c r="A129" s="1183" t="s">
        <v>470</v>
      </c>
      <c r="B129" s="766" t="s">
        <v>613</v>
      </c>
      <c r="C129" s="767">
        <v>3.157061419525752</v>
      </c>
      <c r="D129" s="768">
        <v>5.5157520325203251</v>
      </c>
      <c r="E129" s="767">
        <v>1.0091185410334347</v>
      </c>
      <c r="F129" s="768">
        <v>1.2079016221873364</v>
      </c>
      <c r="G129" s="767">
        <v>1.2895544833636192</v>
      </c>
      <c r="H129" s="768">
        <v>1.3012300944025936</v>
      </c>
    </row>
    <row r="130" spans="1:8" s="736" customFormat="1" ht="19.7" customHeight="1" thickBot="1">
      <c r="A130" s="1184"/>
      <c r="B130" s="766" t="s">
        <v>614</v>
      </c>
      <c r="C130" s="767">
        <v>3.7953338288345448</v>
      </c>
      <c r="D130" s="768">
        <v>6.5171294377676476</v>
      </c>
      <c r="E130" s="770">
        <v>0</v>
      </c>
      <c r="F130" s="768">
        <v>1.0878181336161188</v>
      </c>
      <c r="G130" s="770">
        <v>0</v>
      </c>
      <c r="H130" s="769">
        <v>0</v>
      </c>
    </row>
    <row r="131" spans="1:8" s="736" customFormat="1" ht="19.7" customHeight="1" thickBot="1">
      <c r="A131" s="1184"/>
      <c r="B131" s="766" t="s">
        <v>618</v>
      </c>
      <c r="C131" s="767">
        <v>3.6526248603797669</v>
      </c>
      <c r="D131" s="768">
        <v>5.9420010157440322</v>
      </c>
      <c r="E131" s="770">
        <v>0</v>
      </c>
      <c r="F131" s="769">
        <v>0</v>
      </c>
      <c r="G131" s="770">
        <v>0</v>
      </c>
      <c r="H131" s="769">
        <v>0</v>
      </c>
    </row>
    <row r="132" spans="1:8" s="736" customFormat="1" ht="19.7" customHeight="1" thickBot="1">
      <c r="A132" s="1184" t="s">
        <v>470</v>
      </c>
      <c r="B132" s="766" t="s">
        <v>617</v>
      </c>
      <c r="C132" s="767">
        <v>3.6356004827731638</v>
      </c>
      <c r="D132" s="768">
        <v>5.7774595687331534</v>
      </c>
      <c r="E132" s="770">
        <v>0</v>
      </c>
      <c r="F132" s="769">
        <v>0</v>
      </c>
      <c r="G132" s="770">
        <v>0</v>
      </c>
      <c r="H132" s="769">
        <v>0</v>
      </c>
    </row>
    <row r="133" spans="1:8" s="736" customFormat="1" ht="19.7" customHeight="1" thickBot="1">
      <c r="A133" s="1184"/>
      <c r="B133" s="766" t="s">
        <v>616</v>
      </c>
      <c r="C133" s="767">
        <v>3.2137239682493188</v>
      </c>
      <c r="D133" s="768">
        <v>5.1667279074040051</v>
      </c>
      <c r="E133" s="770">
        <v>0</v>
      </c>
      <c r="F133" s="769">
        <v>0</v>
      </c>
      <c r="G133" s="770">
        <v>0</v>
      </c>
      <c r="H133" s="769">
        <v>0</v>
      </c>
    </row>
    <row r="134" spans="1:8" s="736" customFormat="1" ht="19.7" customHeight="1" thickBot="1">
      <c r="A134" s="1185"/>
      <c r="B134" s="766" t="s">
        <v>615</v>
      </c>
      <c r="C134" s="767">
        <v>3.6726381119475886</v>
      </c>
      <c r="D134" s="768">
        <v>4.2667388047278179</v>
      </c>
      <c r="E134" s="770">
        <v>0</v>
      </c>
      <c r="F134" s="768">
        <v>1.0906978381804098</v>
      </c>
      <c r="G134" s="767">
        <v>1.1008883248730965</v>
      </c>
      <c r="H134" s="769">
        <v>0</v>
      </c>
    </row>
    <row r="135" spans="1:8" s="736" customFormat="1" ht="21.2" customHeight="1" thickBot="1">
      <c r="A135" s="1183" t="s">
        <v>31</v>
      </c>
      <c r="B135" s="766" t="s">
        <v>619</v>
      </c>
      <c r="C135" s="767">
        <v>3.3782466725232467</v>
      </c>
      <c r="D135" s="768">
        <v>6.346306568458064</v>
      </c>
      <c r="E135" s="767">
        <v>2.1315789473684212</v>
      </c>
      <c r="F135" s="768">
        <v>1.3173563402034403</v>
      </c>
      <c r="G135" s="767">
        <v>1.4612187140709294</v>
      </c>
      <c r="H135" s="769">
        <v>0</v>
      </c>
    </row>
    <row r="136" spans="1:8" s="736" customFormat="1" ht="21.2" customHeight="1" thickBot="1">
      <c r="A136" s="1184"/>
      <c r="B136" s="766" t="s">
        <v>621</v>
      </c>
      <c r="C136" s="767">
        <v>3.669294524753028</v>
      </c>
      <c r="D136" s="768">
        <v>7.0615713522180652</v>
      </c>
      <c r="E136" s="770">
        <v>0</v>
      </c>
      <c r="F136" s="768">
        <v>1.1245116358077119</v>
      </c>
      <c r="G136" s="770">
        <v>0</v>
      </c>
      <c r="H136" s="769">
        <v>0</v>
      </c>
    </row>
    <row r="137" spans="1:8" s="736" customFormat="1" ht="21.2" customHeight="1" thickBot="1">
      <c r="A137" s="1184"/>
      <c r="B137" s="766" t="s">
        <v>622</v>
      </c>
      <c r="C137" s="767">
        <v>4.4334162242086164</v>
      </c>
      <c r="D137" s="768">
        <v>5.8623114647913388</v>
      </c>
      <c r="E137" s="770">
        <v>0</v>
      </c>
      <c r="F137" s="768">
        <v>1.3669628855201255</v>
      </c>
      <c r="G137" s="767">
        <v>1.3056994818652849</v>
      </c>
      <c r="H137" s="769">
        <v>0</v>
      </c>
    </row>
    <row r="138" spans="1:8" s="736" customFormat="1" ht="21.2" customHeight="1" thickBot="1">
      <c r="A138" s="1184"/>
      <c r="B138" s="766" t="s">
        <v>623</v>
      </c>
      <c r="C138" s="767">
        <v>3.9371542376631998</v>
      </c>
      <c r="D138" s="768">
        <v>5.6800515748756677</v>
      </c>
      <c r="E138" s="770">
        <v>0</v>
      </c>
      <c r="F138" s="769">
        <v>0</v>
      </c>
      <c r="G138" s="770">
        <v>0</v>
      </c>
      <c r="H138" s="769">
        <v>0</v>
      </c>
    </row>
    <row r="139" spans="1:8" s="736" customFormat="1" ht="21.2" customHeight="1" thickBot="1">
      <c r="A139" s="1184"/>
      <c r="B139" s="766" t="s">
        <v>620</v>
      </c>
      <c r="C139" s="767">
        <v>4.0306763869833837</v>
      </c>
      <c r="D139" s="768">
        <v>7.2952380952380951</v>
      </c>
      <c r="E139" s="770">
        <v>0</v>
      </c>
      <c r="F139" s="768">
        <v>1.4322306238185256</v>
      </c>
      <c r="G139" s="770">
        <v>0</v>
      </c>
      <c r="H139" s="769">
        <v>0</v>
      </c>
    </row>
    <row r="140" spans="1:8" s="736" customFormat="1" ht="21.2" customHeight="1" thickBot="1">
      <c r="A140" s="1183" t="s">
        <v>30</v>
      </c>
      <c r="B140" s="766" t="s">
        <v>624</v>
      </c>
      <c r="C140" s="767">
        <v>3.4162585025491987</v>
      </c>
      <c r="D140" s="768">
        <v>5.5237903388259939</v>
      </c>
      <c r="E140" s="767">
        <v>1.0675186368477103</v>
      </c>
      <c r="F140" s="768">
        <v>1.0880857001395328</v>
      </c>
      <c r="G140" s="767">
        <v>2.103666925883831</v>
      </c>
      <c r="H140" s="768">
        <v>3.8155991194045495</v>
      </c>
    </row>
    <row r="141" spans="1:8" s="736" customFormat="1" ht="21.2" customHeight="1" thickBot="1">
      <c r="A141" s="1184"/>
      <c r="B141" s="766" t="s">
        <v>625</v>
      </c>
      <c r="C141" s="767">
        <v>3.6430929607384739</v>
      </c>
      <c r="D141" s="768">
        <v>4.6633087633087635</v>
      </c>
      <c r="E141" s="767">
        <v>1.0588235294117647</v>
      </c>
      <c r="F141" s="768">
        <v>1.3478370644672615</v>
      </c>
      <c r="G141" s="767">
        <v>1.1500785751702463</v>
      </c>
      <c r="H141" s="768">
        <v>1.4594792812614594</v>
      </c>
    </row>
    <row r="142" spans="1:8" s="736" customFormat="1" ht="21.2" customHeight="1" thickBot="1">
      <c r="A142" s="1184"/>
      <c r="B142" s="766" t="s">
        <v>626</v>
      </c>
      <c r="C142" s="767">
        <v>3.7653666726826254</v>
      </c>
      <c r="D142" s="768">
        <v>5.4651569344532414</v>
      </c>
      <c r="E142" s="770">
        <v>0</v>
      </c>
      <c r="F142" s="768">
        <v>1.315253843022467</v>
      </c>
      <c r="G142" s="767">
        <v>1.3510778706555213</v>
      </c>
      <c r="H142" s="768">
        <v>3.3411691120898594</v>
      </c>
    </row>
    <row r="143" spans="1:8" s="736" customFormat="1" ht="21.2" customHeight="1" thickBot="1">
      <c r="A143" s="1184"/>
      <c r="B143" s="766" t="s">
        <v>643</v>
      </c>
      <c r="C143" s="767">
        <v>3.8776249174554258</v>
      </c>
      <c r="D143" s="768">
        <v>6.1019000226193167</v>
      </c>
      <c r="E143" s="770">
        <v>0</v>
      </c>
      <c r="F143" s="769">
        <v>0</v>
      </c>
      <c r="G143" s="770">
        <v>0</v>
      </c>
      <c r="H143" s="769">
        <v>0</v>
      </c>
    </row>
    <row r="144" spans="1:8" s="736" customFormat="1" ht="21.2" customHeight="1" thickBot="1">
      <c r="A144" s="1184"/>
      <c r="B144" s="766" t="s">
        <v>628</v>
      </c>
      <c r="C144" s="767">
        <v>3.9749608906860368</v>
      </c>
      <c r="D144" s="768">
        <v>6.2341519131924619</v>
      </c>
      <c r="E144" s="770">
        <v>0</v>
      </c>
      <c r="F144" s="769">
        <v>0</v>
      </c>
      <c r="G144" s="770">
        <v>0</v>
      </c>
      <c r="H144" s="769">
        <v>0</v>
      </c>
    </row>
    <row r="145" spans="1:8" s="736" customFormat="1" ht="21.2" customHeight="1" thickBot="1">
      <c r="A145" s="1184"/>
      <c r="B145" s="766" t="s">
        <v>635</v>
      </c>
      <c r="C145" s="767">
        <v>3.487502424902631</v>
      </c>
      <c r="D145" s="768">
        <v>5.4148606811145514</v>
      </c>
      <c r="E145" s="770">
        <v>0</v>
      </c>
      <c r="F145" s="769">
        <v>0</v>
      </c>
      <c r="G145" s="770">
        <v>0</v>
      </c>
      <c r="H145" s="769">
        <v>0</v>
      </c>
    </row>
    <row r="146" spans="1:8" s="736" customFormat="1" ht="21.2" customHeight="1" thickBot="1">
      <c r="A146" s="1184"/>
      <c r="B146" s="766" t="s">
        <v>629</v>
      </c>
      <c r="C146" s="767">
        <v>3.7237616596976522</v>
      </c>
      <c r="D146" s="768">
        <v>5.3324375866851597</v>
      </c>
      <c r="E146" s="770">
        <v>0</v>
      </c>
      <c r="F146" s="769">
        <v>0</v>
      </c>
      <c r="G146" s="770">
        <v>0</v>
      </c>
      <c r="H146" s="769">
        <v>0</v>
      </c>
    </row>
    <row r="147" spans="1:8" s="736" customFormat="1" ht="21.2" customHeight="1" thickBot="1">
      <c r="A147" s="1184"/>
      <c r="B147" s="766" t="s">
        <v>637</v>
      </c>
      <c r="C147" s="767">
        <v>4.0105017754800274</v>
      </c>
      <c r="D147" s="768">
        <v>5.5708752093802349</v>
      </c>
      <c r="E147" s="770">
        <v>0</v>
      </c>
      <c r="F147" s="769">
        <v>0</v>
      </c>
      <c r="G147" s="770">
        <v>0</v>
      </c>
      <c r="H147" s="769">
        <v>0</v>
      </c>
    </row>
    <row r="148" spans="1:8" s="736" customFormat="1" ht="21.2" customHeight="1" thickBot="1">
      <c r="A148" s="1184"/>
      <c r="B148" s="766" t="s">
        <v>642</v>
      </c>
      <c r="C148" s="767">
        <v>3.6776213467494352</v>
      </c>
      <c r="D148" s="768">
        <v>5.414397411701267</v>
      </c>
      <c r="E148" s="770">
        <v>0</v>
      </c>
      <c r="F148" s="769">
        <v>0</v>
      </c>
      <c r="G148" s="770">
        <v>0</v>
      </c>
      <c r="H148" s="769">
        <v>0</v>
      </c>
    </row>
    <row r="149" spans="1:8" s="736" customFormat="1" ht="21.2" customHeight="1" thickBot="1">
      <c r="A149" s="1184"/>
      <c r="B149" s="766" t="s">
        <v>634</v>
      </c>
      <c r="C149" s="767">
        <v>3.8299153356337379</v>
      </c>
      <c r="D149" s="768">
        <v>6.8528673489090561</v>
      </c>
      <c r="E149" s="770">
        <v>0</v>
      </c>
      <c r="F149" s="769">
        <v>0</v>
      </c>
      <c r="G149" s="770">
        <v>0</v>
      </c>
      <c r="H149" s="769">
        <v>0</v>
      </c>
    </row>
    <row r="150" spans="1:8" s="736" customFormat="1" ht="21.2" customHeight="1" thickBot="1">
      <c r="A150" s="1184"/>
      <c r="B150" s="766" t="s">
        <v>898</v>
      </c>
      <c r="C150" s="767">
        <v>3.6595827646714758</v>
      </c>
      <c r="D150" s="768">
        <v>6.5850492390331246</v>
      </c>
      <c r="E150" s="770">
        <v>0</v>
      </c>
      <c r="F150" s="769">
        <v>0</v>
      </c>
      <c r="G150" s="770">
        <v>0</v>
      </c>
      <c r="H150" s="769">
        <v>0</v>
      </c>
    </row>
    <row r="151" spans="1:8" s="736" customFormat="1" ht="21.2" customHeight="1" thickBot="1">
      <c r="A151" s="1184"/>
      <c r="B151" s="766" t="s">
        <v>631</v>
      </c>
      <c r="C151" s="767">
        <v>4.2197397563676633</v>
      </c>
      <c r="D151" s="768">
        <v>5.1226700945735013</v>
      </c>
      <c r="E151" s="770">
        <v>0</v>
      </c>
      <c r="F151" s="769">
        <v>0</v>
      </c>
      <c r="G151" s="770">
        <v>0</v>
      </c>
      <c r="H151" s="769">
        <v>0</v>
      </c>
    </row>
    <row r="152" spans="1:8" s="736" customFormat="1" ht="21.2" customHeight="1" thickBot="1">
      <c r="A152" s="1184"/>
      <c r="B152" s="766" t="s">
        <v>640</v>
      </c>
      <c r="C152" s="767">
        <v>3.8876844271266582</v>
      </c>
      <c r="D152" s="769">
        <v>0</v>
      </c>
      <c r="E152" s="770">
        <v>0</v>
      </c>
      <c r="F152" s="769">
        <v>0</v>
      </c>
      <c r="G152" s="770">
        <v>0</v>
      </c>
      <c r="H152" s="769">
        <v>0</v>
      </c>
    </row>
    <row r="153" spans="1:8" s="736" customFormat="1" ht="21.2" customHeight="1" thickBot="1">
      <c r="A153" s="1184"/>
      <c r="B153" s="766" t="s">
        <v>633</v>
      </c>
      <c r="C153" s="767">
        <v>3.6973743903822163</v>
      </c>
      <c r="D153" s="768">
        <v>8.1740436842713518</v>
      </c>
      <c r="E153" s="770">
        <v>0</v>
      </c>
      <c r="F153" s="768">
        <v>1.0793072014585232</v>
      </c>
      <c r="G153" s="770">
        <v>0</v>
      </c>
      <c r="H153" s="769">
        <v>0</v>
      </c>
    </row>
    <row r="154" spans="1:8" s="736" customFormat="1" ht="21.2" customHeight="1" thickBot="1">
      <c r="A154" s="1184"/>
      <c r="B154" s="766" t="s">
        <v>632</v>
      </c>
      <c r="C154" s="767">
        <v>3.6470866962551134</v>
      </c>
      <c r="D154" s="768">
        <v>5.2051933389782672</v>
      </c>
      <c r="E154" s="770">
        <v>0</v>
      </c>
      <c r="F154" s="768">
        <v>1.0665715644317642</v>
      </c>
      <c r="G154" s="767">
        <v>1.7234600262123199</v>
      </c>
      <c r="H154" s="769">
        <v>0</v>
      </c>
    </row>
    <row r="155" spans="1:8" s="736" customFormat="1" ht="21.2" customHeight="1" thickBot="1">
      <c r="A155" s="1184"/>
      <c r="B155" s="766" t="s">
        <v>644</v>
      </c>
      <c r="C155" s="767">
        <v>3.5941765810895427</v>
      </c>
      <c r="D155" s="768">
        <v>5.5812260536398464</v>
      </c>
      <c r="E155" s="770">
        <v>0</v>
      </c>
      <c r="F155" s="769">
        <v>0</v>
      </c>
      <c r="G155" s="770">
        <v>0</v>
      </c>
      <c r="H155" s="769">
        <v>0</v>
      </c>
    </row>
    <row r="156" spans="1:8" s="736" customFormat="1" ht="21.2" customHeight="1" thickBot="1">
      <c r="A156" s="1184"/>
      <c r="B156" s="766" t="s">
        <v>636</v>
      </c>
      <c r="C156" s="767">
        <v>3.7992885483650296</v>
      </c>
      <c r="D156" s="768">
        <v>4.842359434287685</v>
      </c>
      <c r="E156" s="770">
        <v>0</v>
      </c>
      <c r="F156" s="769">
        <v>0</v>
      </c>
      <c r="G156" s="770">
        <v>0</v>
      </c>
      <c r="H156" s="769">
        <v>0</v>
      </c>
    </row>
    <row r="157" spans="1:8" s="736" customFormat="1" ht="21.2" customHeight="1" thickBot="1">
      <c r="A157" s="1184"/>
      <c r="B157" s="766" t="s">
        <v>639</v>
      </c>
      <c r="C157" s="767">
        <v>3.5426109339152818</v>
      </c>
      <c r="D157" s="768">
        <v>6.269496632399858</v>
      </c>
      <c r="E157" s="770">
        <v>0</v>
      </c>
      <c r="F157" s="769">
        <v>0</v>
      </c>
      <c r="G157" s="770">
        <v>0</v>
      </c>
      <c r="H157" s="769">
        <v>0</v>
      </c>
    </row>
    <row r="158" spans="1:8" s="736" customFormat="1" ht="21.2" customHeight="1" thickBot="1">
      <c r="A158" s="1184"/>
      <c r="B158" s="766" t="s">
        <v>627</v>
      </c>
      <c r="C158" s="767">
        <v>3.664390268524127</v>
      </c>
      <c r="D158" s="768">
        <v>5.8230889403652428</v>
      </c>
      <c r="E158" s="770">
        <v>0</v>
      </c>
      <c r="F158" s="768">
        <v>1.0926753448610842</v>
      </c>
      <c r="G158" s="770">
        <v>0</v>
      </c>
      <c r="H158" s="769">
        <v>0</v>
      </c>
    </row>
    <row r="159" spans="1:8" s="736" customFormat="1" ht="21.2" customHeight="1" thickBot="1">
      <c r="A159" s="1184"/>
      <c r="B159" s="766" t="s">
        <v>638</v>
      </c>
      <c r="C159" s="767">
        <v>3.8261842979110896</v>
      </c>
      <c r="D159" s="768">
        <v>5.6084637268847795</v>
      </c>
      <c r="E159" s="770">
        <v>0</v>
      </c>
      <c r="F159" s="769">
        <v>0</v>
      </c>
      <c r="G159" s="770">
        <v>0</v>
      </c>
      <c r="H159" s="769">
        <v>0</v>
      </c>
    </row>
    <row r="160" spans="1:8" s="736" customFormat="1" ht="21.2" customHeight="1" thickBot="1">
      <c r="A160" s="1185"/>
      <c r="B160" s="766" t="s">
        <v>630</v>
      </c>
      <c r="C160" s="767">
        <v>3.89180114082692</v>
      </c>
      <c r="D160" s="768">
        <v>6.5704086525654004</v>
      </c>
      <c r="E160" s="770">
        <v>0</v>
      </c>
      <c r="F160" s="769">
        <v>0</v>
      </c>
      <c r="G160" s="770">
        <v>0</v>
      </c>
      <c r="H160" s="769">
        <v>0</v>
      </c>
    </row>
    <row r="161" spans="1:8" s="736" customFormat="1" ht="21.2" customHeight="1" thickBot="1">
      <c r="A161" s="1183" t="s">
        <v>29</v>
      </c>
      <c r="B161" s="766" t="s">
        <v>645</v>
      </c>
      <c r="C161" s="767">
        <v>3.428896305265956</v>
      </c>
      <c r="D161" s="768">
        <v>4.6002468458584751</v>
      </c>
      <c r="E161" s="770">
        <v>0</v>
      </c>
      <c r="F161" s="768">
        <v>1.3418257027357336</v>
      </c>
      <c r="G161" s="767">
        <v>1.7367205542725173</v>
      </c>
      <c r="H161" s="769">
        <v>0</v>
      </c>
    </row>
    <row r="162" spans="1:8" s="736" customFormat="1" ht="21.2" customHeight="1" thickBot="1">
      <c r="A162" s="1184"/>
      <c r="B162" s="766" t="s">
        <v>647</v>
      </c>
      <c r="C162" s="767">
        <v>3.0834882575795639</v>
      </c>
      <c r="D162" s="768">
        <v>5.1753208524667373</v>
      </c>
      <c r="E162" s="770">
        <v>0</v>
      </c>
      <c r="F162" s="769">
        <v>0</v>
      </c>
      <c r="G162" s="770">
        <v>0</v>
      </c>
      <c r="H162" s="769">
        <v>0</v>
      </c>
    </row>
    <row r="163" spans="1:8" s="736" customFormat="1" ht="21.2" customHeight="1" thickBot="1">
      <c r="A163" s="1184"/>
      <c r="B163" s="766" t="s">
        <v>646</v>
      </c>
      <c r="C163" s="767">
        <v>3.043477950671718</v>
      </c>
      <c r="D163" s="768">
        <v>4.3016877637130806</v>
      </c>
      <c r="E163" s="770">
        <v>0</v>
      </c>
      <c r="F163" s="769">
        <v>0</v>
      </c>
      <c r="G163" s="770">
        <v>0</v>
      </c>
      <c r="H163" s="769">
        <v>0</v>
      </c>
    </row>
    <row r="164" spans="1:8" s="736" customFormat="1" ht="21.2" customHeight="1" thickBot="1">
      <c r="A164" s="1184"/>
      <c r="B164" s="766" t="s">
        <v>648</v>
      </c>
      <c r="C164" s="767">
        <v>4.0394833092472657</v>
      </c>
      <c r="D164" s="768">
        <v>4.2695724597445865</v>
      </c>
      <c r="E164" s="770">
        <v>0</v>
      </c>
      <c r="F164" s="769">
        <v>0</v>
      </c>
      <c r="G164" s="770">
        <v>0</v>
      </c>
      <c r="H164" s="769">
        <v>0</v>
      </c>
    </row>
    <row r="165" spans="1:8" s="736" customFormat="1" ht="21.2" customHeight="1" thickBot="1">
      <c r="A165" s="1183" t="s">
        <v>17</v>
      </c>
      <c r="B165" s="766" t="s">
        <v>653</v>
      </c>
      <c r="C165" s="767">
        <v>3.7450065732621809</v>
      </c>
      <c r="D165" s="768">
        <v>5.4350406918965382</v>
      </c>
      <c r="E165" s="770">
        <v>0</v>
      </c>
      <c r="F165" s="768">
        <v>1.2211422266589607</v>
      </c>
      <c r="G165" s="767">
        <v>1.1475728155339806</v>
      </c>
      <c r="H165" s="768">
        <v>2.986868616688668</v>
      </c>
    </row>
    <row r="166" spans="1:8" s="736" customFormat="1" ht="21.2" customHeight="1" thickBot="1">
      <c r="A166" s="1184"/>
      <c r="B166" s="766" t="s">
        <v>649</v>
      </c>
      <c r="C166" s="767">
        <v>3.1540197557186116</v>
      </c>
      <c r="D166" s="768">
        <v>6.0602209178721633</v>
      </c>
      <c r="E166" s="770">
        <v>0</v>
      </c>
      <c r="F166" s="768">
        <v>1.439362912400455</v>
      </c>
      <c r="G166" s="767">
        <v>1.2488262910798122</v>
      </c>
      <c r="H166" s="769">
        <v>0</v>
      </c>
    </row>
    <row r="167" spans="1:8" s="736" customFormat="1" ht="21.2" customHeight="1" thickBot="1">
      <c r="A167" s="1184"/>
      <c r="B167" s="766" t="s">
        <v>654</v>
      </c>
      <c r="C167" s="767">
        <v>3.7915169148268584</v>
      </c>
      <c r="D167" s="768">
        <v>6.421293248482189</v>
      </c>
      <c r="E167" s="770">
        <v>0</v>
      </c>
      <c r="F167" s="768">
        <v>1.3890705536773265</v>
      </c>
      <c r="G167" s="767">
        <v>1.1141281289775138</v>
      </c>
      <c r="H167" s="768">
        <v>2.7410433689503457</v>
      </c>
    </row>
    <row r="168" spans="1:8" s="736" customFormat="1" ht="21.2" customHeight="1" thickBot="1">
      <c r="A168" s="1184"/>
      <c r="B168" s="766" t="s">
        <v>651</v>
      </c>
      <c r="C168" s="767">
        <v>3.1988653593449916</v>
      </c>
      <c r="D168" s="768">
        <v>5.5394241779813509</v>
      </c>
      <c r="E168" s="770">
        <v>0</v>
      </c>
      <c r="F168" s="768">
        <v>1.3504923903312445</v>
      </c>
      <c r="G168" s="770">
        <v>0</v>
      </c>
      <c r="H168" s="768">
        <v>1.678093197643278</v>
      </c>
    </row>
    <row r="169" spans="1:8" s="736" customFormat="1" ht="21.2" customHeight="1" thickBot="1">
      <c r="A169" s="1184"/>
      <c r="B169" s="766" t="s">
        <v>652</v>
      </c>
      <c r="C169" s="767">
        <v>3.4573562056146949</v>
      </c>
      <c r="D169" s="768">
        <v>5.6142957416939634</v>
      </c>
      <c r="E169" s="770">
        <v>0</v>
      </c>
      <c r="F169" s="768">
        <v>1.2485810384696236</v>
      </c>
      <c r="G169" s="767">
        <v>1.0540540540540539</v>
      </c>
      <c r="H169" s="769">
        <v>0</v>
      </c>
    </row>
    <row r="170" spans="1:8" s="736" customFormat="1" ht="21.2" customHeight="1" thickBot="1">
      <c r="A170" s="1184"/>
      <c r="B170" s="766" t="s">
        <v>650</v>
      </c>
      <c r="C170" s="767">
        <v>3.7134868618844328</v>
      </c>
      <c r="D170" s="768">
        <v>4.6762002567394099</v>
      </c>
      <c r="E170" s="770">
        <v>0</v>
      </c>
      <c r="F170" s="768">
        <v>1.2355258650222678</v>
      </c>
      <c r="G170" s="767">
        <v>1.6</v>
      </c>
      <c r="H170" s="768">
        <v>2.5983455882352939</v>
      </c>
    </row>
    <row r="171" spans="1:8" s="736" customFormat="1" ht="21.2" customHeight="1" thickBot="1">
      <c r="A171" s="1184"/>
      <c r="B171" s="766" t="s">
        <v>899</v>
      </c>
      <c r="C171" s="767">
        <v>2.9063325473788715</v>
      </c>
      <c r="D171" s="768">
        <v>6.7754198001442258</v>
      </c>
      <c r="E171" s="770">
        <v>0</v>
      </c>
      <c r="F171" s="768">
        <v>1.2640102827763495</v>
      </c>
      <c r="G171" s="770">
        <v>0</v>
      </c>
      <c r="H171" s="768">
        <v>5.087647928994083</v>
      </c>
    </row>
    <row r="172" spans="1:8" s="736" customFormat="1" ht="21.2" customHeight="1" thickBot="1">
      <c r="A172" s="1184"/>
      <c r="B172" s="766" t="s">
        <v>679</v>
      </c>
      <c r="C172" s="767">
        <v>3.354946776895229</v>
      </c>
      <c r="D172" s="768">
        <v>8.4350482708053285</v>
      </c>
      <c r="E172" s="770">
        <v>0</v>
      </c>
      <c r="F172" s="768">
        <v>1.1276262852033974</v>
      </c>
      <c r="G172" s="770">
        <v>0</v>
      </c>
      <c r="H172" s="769">
        <v>0</v>
      </c>
    </row>
    <row r="173" spans="1:8" s="736" customFormat="1" ht="21.2" customHeight="1" thickBot="1">
      <c r="A173" s="1184"/>
      <c r="B173" s="766" t="s">
        <v>663</v>
      </c>
      <c r="C173" s="767">
        <v>3.3523803224160416</v>
      </c>
      <c r="D173" s="768">
        <v>6.6942769230769228</v>
      </c>
      <c r="E173" s="770">
        <v>0</v>
      </c>
      <c r="F173" s="768">
        <v>1.1833740831295843</v>
      </c>
      <c r="G173" s="770">
        <v>0</v>
      </c>
      <c r="H173" s="769">
        <v>0</v>
      </c>
    </row>
    <row r="174" spans="1:8" s="736" customFormat="1" ht="21.2" customHeight="1" thickBot="1">
      <c r="A174" s="1184"/>
      <c r="B174" s="766" t="s">
        <v>678</v>
      </c>
      <c r="C174" s="767">
        <v>2.9687920981869493</v>
      </c>
      <c r="D174" s="768">
        <v>6.1485072329947679</v>
      </c>
      <c r="E174" s="770">
        <v>0</v>
      </c>
      <c r="F174" s="768">
        <v>1.117920148560817</v>
      </c>
      <c r="G174" s="770">
        <v>0</v>
      </c>
      <c r="H174" s="769">
        <v>0</v>
      </c>
    </row>
    <row r="175" spans="1:8" s="736" customFormat="1" ht="21.2" customHeight="1" thickBot="1">
      <c r="A175" s="1184"/>
      <c r="B175" s="766" t="s">
        <v>675</v>
      </c>
      <c r="C175" s="767">
        <v>2.8663615321696456</v>
      </c>
      <c r="D175" s="769">
        <v>0</v>
      </c>
      <c r="E175" s="770">
        <v>0</v>
      </c>
      <c r="F175" s="769">
        <v>0</v>
      </c>
      <c r="G175" s="770">
        <v>0</v>
      </c>
      <c r="H175" s="769">
        <v>0</v>
      </c>
    </row>
    <row r="176" spans="1:8" s="736" customFormat="1" ht="21.2" customHeight="1" thickBot="1">
      <c r="A176" s="1184"/>
      <c r="B176" s="766" t="s">
        <v>664</v>
      </c>
      <c r="C176" s="767">
        <v>3.5017891289119447</v>
      </c>
      <c r="D176" s="768">
        <v>5.6831326656914598</v>
      </c>
      <c r="E176" s="770">
        <v>0</v>
      </c>
      <c r="F176" s="768">
        <v>1.2158227848101266</v>
      </c>
      <c r="G176" s="770">
        <v>0</v>
      </c>
      <c r="H176" s="769">
        <v>0</v>
      </c>
    </row>
    <row r="177" spans="1:8" s="736" customFormat="1" ht="21.2" customHeight="1" thickBot="1">
      <c r="A177" s="1184"/>
      <c r="B177" s="766" t="s">
        <v>672</v>
      </c>
      <c r="C177" s="767">
        <v>3.1058184021319595</v>
      </c>
      <c r="D177" s="768">
        <v>6.6835711101203747</v>
      </c>
      <c r="E177" s="770">
        <v>0</v>
      </c>
      <c r="F177" s="768">
        <v>1.192868719611021</v>
      </c>
      <c r="G177" s="770">
        <v>0</v>
      </c>
      <c r="H177" s="769">
        <v>0</v>
      </c>
    </row>
    <row r="178" spans="1:8" s="736" customFormat="1" ht="21.2" customHeight="1" thickBot="1">
      <c r="A178" s="1184"/>
      <c r="B178" s="766" t="s">
        <v>673</v>
      </c>
      <c r="C178" s="767">
        <v>3.4302543634033253</v>
      </c>
      <c r="D178" s="768">
        <v>5.5783921829891181</v>
      </c>
      <c r="E178" s="770">
        <v>0</v>
      </c>
      <c r="F178" s="768">
        <v>1.2721871518752321</v>
      </c>
      <c r="G178" s="770">
        <v>0</v>
      </c>
      <c r="H178" s="769">
        <v>0</v>
      </c>
    </row>
    <row r="179" spans="1:8" s="736" customFormat="1" ht="21.2" customHeight="1" thickBot="1">
      <c r="A179" s="1184"/>
      <c r="B179" s="766" t="s">
        <v>671</v>
      </c>
      <c r="C179" s="767">
        <v>3.8864695645216139</v>
      </c>
      <c r="D179" s="768">
        <v>5.9151404151404154</v>
      </c>
      <c r="E179" s="770">
        <v>0</v>
      </c>
      <c r="F179" s="769">
        <v>0</v>
      </c>
      <c r="G179" s="770">
        <v>0</v>
      </c>
      <c r="H179" s="769">
        <v>0</v>
      </c>
    </row>
    <row r="180" spans="1:8" s="736" customFormat="1" ht="21.2" customHeight="1" thickBot="1">
      <c r="A180" s="1184"/>
      <c r="B180" s="766" t="s">
        <v>665</v>
      </c>
      <c r="C180" s="767">
        <v>3.8401593241350813</v>
      </c>
      <c r="D180" s="769">
        <v>0</v>
      </c>
      <c r="E180" s="770">
        <v>0</v>
      </c>
      <c r="F180" s="769">
        <v>0</v>
      </c>
      <c r="G180" s="770">
        <v>0</v>
      </c>
      <c r="H180" s="769">
        <v>0</v>
      </c>
    </row>
    <row r="181" spans="1:8" s="736" customFormat="1" ht="21.2" customHeight="1" thickBot="1">
      <c r="A181" s="1184"/>
      <c r="B181" s="766" t="s">
        <v>666</v>
      </c>
      <c r="C181" s="767">
        <v>3.4710693062425428</v>
      </c>
      <c r="D181" s="768">
        <v>5.5539850136239783</v>
      </c>
      <c r="E181" s="770">
        <v>0</v>
      </c>
      <c r="F181" s="768">
        <v>1.143939393939394</v>
      </c>
      <c r="G181" s="770">
        <v>0</v>
      </c>
      <c r="H181" s="769">
        <v>0</v>
      </c>
    </row>
    <row r="182" spans="1:8" s="736" customFormat="1" ht="21.2" customHeight="1" thickBot="1">
      <c r="A182" s="1184"/>
      <c r="B182" s="766" t="s">
        <v>674</v>
      </c>
      <c r="C182" s="767">
        <v>3.4463672344951441</v>
      </c>
      <c r="D182" s="768">
        <v>7.3002408348943</v>
      </c>
      <c r="E182" s="770">
        <v>0</v>
      </c>
      <c r="F182" s="769">
        <v>0</v>
      </c>
      <c r="G182" s="770">
        <v>0</v>
      </c>
      <c r="H182" s="769">
        <v>0</v>
      </c>
    </row>
    <row r="183" spans="1:8" s="736" customFormat="1" ht="21.2" customHeight="1" thickBot="1">
      <c r="A183" s="1184"/>
      <c r="B183" s="766" t="s">
        <v>677</v>
      </c>
      <c r="C183" s="767">
        <v>3.7658255261806981</v>
      </c>
      <c r="D183" s="768">
        <v>4.623605093868977</v>
      </c>
      <c r="E183" s="770">
        <v>0</v>
      </c>
      <c r="F183" s="769">
        <v>0</v>
      </c>
      <c r="G183" s="770">
        <v>0</v>
      </c>
      <c r="H183" s="769">
        <v>0</v>
      </c>
    </row>
    <row r="184" spans="1:8" s="736" customFormat="1" ht="21.2" customHeight="1" thickBot="1">
      <c r="A184" s="1184"/>
      <c r="B184" s="766" t="s">
        <v>669</v>
      </c>
      <c r="C184" s="767">
        <v>3.4375403139109868</v>
      </c>
      <c r="D184" s="768">
        <v>5.7037037037037033</v>
      </c>
      <c r="E184" s="770">
        <v>0</v>
      </c>
      <c r="F184" s="769">
        <v>0</v>
      </c>
      <c r="G184" s="770">
        <v>0</v>
      </c>
      <c r="H184" s="769">
        <v>0</v>
      </c>
    </row>
    <row r="185" spans="1:8" s="736" customFormat="1" ht="21.2" customHeight="1" thickBot="1">
      <c r="A185" s="1184"/>
      <c r="B185" s="766" t="s">
        <v>667</v>
      </c>
      <c r="C185" s="767">
        <v>3.7010523344891539</v>
      </c>
      <c r="D185" s="768">
        <v>7.7941685912240182</v>
      </c>
      <c r="E185" s="770">
        <v>0</v>
      </c>
      <c r="F185" s="769">
        <v>0</v>
      </c>
      <c r="G185" s="770">
        <v>0</v>
      </c>
      <c r="H185" s="769">
        <v>0</v>
      </c>
    </row>
    <row r="186" spans="1:8" s="736" customFormat="1" ht="21.2" customHeight="1" thickBot="1">
      <c r="A186" s="1184"/>
      <c r="B186" s="766" t="s">
        <v>668</v>
      </c>
      <c r="C186" s="767">
        <v>3.8468280728044708</v>
      </c>
      <c r="D186" s="768">
        <v>5.0959152798789713</v>
      </c>
      <c r="E186" s="770">
        <v>0</v>
      </c>
      <c r="F186" s="769">
        <v>0</v>
      </c>
      <c r="G186" s="770">
        <v>0</v>
      </c>
      <c r="H186" s="769">
        <v>0</v>
      </c>
    </row>
    <row r="187" spans="1:8" s="736" customFormat="1" ht="21.2" customHeight="1" thickBot="1">
      <c r="A187" s="1184"/>
      <c r="B187" s="766" t="s">
        <v>670</v>
      </c>
      <c r="C187" s="767">
        <v>4.370134657593451</v>
      </c>
      <c r="D187" s="768">
        <v>8.1067563615092126</v>
      </c>
      <c r="E187" s="770">
        <v>0</v>
      </c>
      <c r="F187" s="768">
        <v>1.5751824817518247</v>
      </c>
      <c r="G187" s="770">
        <v>0</v>
      </c>
      <c r="H187" s="769">
        <v>0</v>
      </c>
    </row>
    <row r="188" spans="1:8" s="736" customFormat="1" ht="21.2" customHeight="1" thickBot="1">
      <c r="A188" s="1184"/>
      <c r="B188" s="766" t="s">
        <v>676</v>
      </c>
      <c r="C188" s="767">
        <v>2.6854219948849103</v>
      </c>
      <c r="D188" s="769">
        <v>0</v>
      </c>
      <c r="E188" s="770">
        <v>0</v>
      </c>
      <c r="F188" s="769">
        <v>0</v>
      </c>
      <c r="G188" s="770">
        <v>0</v>
      </c>
      <c r="H188" s="769">
        <v>0</v>
      </c>
    </row>
    <row r="189" spans="1:8" s="736" customFormat="1" ht="21.2" customHeight="1" thickBot="1">
      <c r="A189" s="1184"/>
      <c r="B189" s="766" t="s">
        <v>657</v>
      </c>
      <c r="C189" s="767">
        <v>3.6758383257881753</v>
      </c>
      <c r="D189" s="768">
        <v>4.5497688332880069</v>
      </c>
      <c r="E189" s="770">
        <v>0</v>
      </c>
      <c r="F189" s="768">
        <v>1.3872950819672132</v>
      </c>
      <c r="G189" s="770">
        <v>0</v>
      </c>
      <c r="H189" s="769">
        <v>0</v>
      </c>
    </row>
    <row r="190" spans="1:8" s="736" customFormat="1" ht="21.2" customHeight="1" thickBot="1">
      <c r="A190" s="1184"/>
      <c r="B190" s="766" t="s">
        <v>656</v>
      </c>
      <c r="C190" s="767">
        <v>3.7362848066851728</v>
      </c>
      <c r="D190" s="769">
        <v>0</v>
      </c>
      <c r="E190" s="770">
        <v>0</v>
      </c>
      <c r="F190" s="769">
        <v>0</v>
      </c>
      <c r="G190" s="770">
        <v>0</v>
      </c>
      <c r="H190" s="769">
        <v>0</v>
      </c>
    </row>
    <row r="191" spans="1:8" s="736" customFormat="1" ht="21.2" customHeight="1" thickBot="1">
      <c r="A191" s="1184"/>
      <c r="B191" s="766" t="s">
        <v>660</v>
      </c>
      <c r="C191" s="767">
        <v>3.2150171229959281</v>
      </c>
      <c r="D191" s="768">
        <v>8.3238163316794207</v>
      </c>
      <c r="E191" s="770">
        <v>0</v>
      </c>
      <c r="F191" s="768">
        <v>1.1491525423728814</v>
      </c>
      <c r="G191" s="767">
        <v>1.0638379204892967</v>
      </c>
      <c r="H191" s="769">
        <v>0</v>
      </c>
    </row>
    <row r="192" spans="1:8" s="736" customFormat="1" ht="21.2" customHeight="1" thickBot="1">
      <c r="A192" s="1184"/>
      <c r="B192" s="766" t="s">
        <v>658</v>
      </c>
      <c r="C192" s="767">
        <v>3.3321235749680391</v>
      </c>
      <c r="D192" s="768">
        <v>6.6514072332480465</v>
      </c>
      <c r="E192" s="770">
        <v>0</v>
      </c>
      <c r="F192" s="768">
        <v>1.1194525904203323</v>
      </c>
      <c r="G192" s="770">
        <v>0</v>
      </c>
      <c r="H192" s="769">
        <v>0</v>
      </c>
    </row>
    <row r="193" spans="1:8" s="736" customFormat="1" ht="21.2" customHeight="1" thickBot="1">
      <c r="A193" s="1184" t="s">
        <v>17</v>
      </c>
      <c r="B193" s="766" t="s">
        <v>662</v>
      </c>
      <c r="C193" s="767">
        <v>3.1455620001757625</v>
      </c>
      <c r="D193" s="768">
        <v>6.4529894211339593</v>
      </c>
      <c r="E193" s="770">
        <v>0</v>
      </c>
      <c r="F193" s="768">
        <v>1.2530272908006506</v>
      </c>
      <c r="G193" s="770">
        <v>0</v>
      </c>
      <c r="H193" s="769">
        <v>0</v>
      </c>
    </row>
    <row r="194" spans="1:8" s="736" customFormat="1" ht="21.2" customHeight="1" thickBot="1">
      <c r="A194" s="1184"/>
      <c r="B194" s="766" t="s">
        <v>659</v>
      </c>
      <c r="C194" s="767">
        <v>3.9005910614911339</v>
      </c>
      <c r="D194" s="769">
        <v>0</v>
      </c>
      <c r="E194" s="770">
        <v>0</v>
      </c>
      <c r="F194" s="769">
        <v>0</v>
      </c>
      <c r="G194" s="770">
        <v>0</v>
      </c>
      <c r="H194" s="769">
        <v>0</v>
      </c>
    </row>
    <row r="195" spans="1:8" s="736" customFormat="1" ht="21.2" customHeight="1" thickBot="1">
      <c r="A195" s="1185"/>
      <c r="B195" s="766" t="s">
        <v>661</v>
      </c>
      <c r="C195" s="767">
        <v>3.3900163455710848</v>
      </c>
      <c r="D195" s="768">
        <v>4.9518175164674307</v>
      </c>
      <c r="E195" s="770">
        <v>0</v>
      </c>
      <c r="F195" s="768">
        <v>1.1834130781499204</v>
      </c>
      <c r="G195" s="770">
        <v>0</v>
      </c>
      <c r="H195" s="769">
        <v>0</v>
      </c>
    </row>
    <row r="196" spans="1:8" s="736" customFormat="1" ht="21.2" customHeight="1" thickBot="1">
      <c r="A196" s="1183" t="s">
        <v>18</v>
      </c>
      <c r="B196" s="766" t="s">
        <v>680</v>
      </c>
      <c r="C196" s="767">
        <v>3.1091040433590491</v>
      </c>
      <c r="D196" s="768">
        <v>4.4072000566933598</v>
      </c>
      <c r="E196" s="770">
        <v>0</v>
      </c>
      <c r="F196" s="768">
        <v>1.2661162033179305</v>
      </c>
      <c r="G196" s="767">
        <v>1.2642795326698399</v>
      </c>
      <c r="H196" s="769">
        <v>0</v>
      </c>
    </row>
    <row r="197" spans="1:8" s="736" customFormat="1" ht="21.2" customHeight="1" thickBot="1">
      <c r="A197" s="1184"/>
      <c r="B197" s="766" t="s">
        <v>681</v>
      </c>
      <c r="C197" s="767">
        <v>2.9234928040870294</v>
      </c>
      <c r="D197" s="768">
        <v>4.3591509573994358</v>
      </c>
      <c r="E197" s="770">
        <v>0</v>
      </c>
      <c r="F197" s="768">
        <v>1.6829018575398567</v>
      </c>
      <c r="G197" s="767">
        <v>1.2151956323930846</v>
      </c>
      <c r="H197" s="769">
        <v>0</v>
      </c>
    </row>
    <row r="198" spans="1:8" s="736" customFormat="1" ht="21.2" customHeight="1" thickBot="1">
      <c r="A198" s="1184"/>
      <c r="B198" s="766" t="s">
        <v>683</v>
      </c>
      <c r="C198" s="767">
        <v>3.4165373144740743</v>
      </c>
      <c r="D198" s="768">
        <v>6.3799603174603172</v>
      </c>
      <c r="E198" s="770">
        <v>0</v>
      </c>
      <c r="F198" s="768">
        <v>1.0170678336980306</v>
      </c>
      <c r="G198" s="770">
        <v>0</v>
      </c>
      <c r="H198" s="769">
        <v>0</v>
      </c>
    </row>
    <row r="199" spans="1:8" s="736" customFormat="1" ht="21.2" customHeight="1" thickBot="1">
      <c r="A199" s="1184"/>
      <c r="B199" s="766" t="s">
        <v>686</v>
      </c>
      <c r="C199" s="767">
        <v>2.6715047981037308</v>
      </c>
      <c r="D199" s="768">
        <v>3.6285835633892547</v>
      </c>
      <c r="E199" s="770">
        <v>0</v>
      </c>
      <c r="F199" s="769">
        <v>0</v>
      </c>
      <c r="G199" s="770">
        <v>0</v>
      </c>
      <c r="H199" s="769">
        <v>0</v>
      </c>
    </row>
    <row r="200" spans="1:8" s="736" customFormat="1" ht="21.2" customHeight="1" thickBot="1">
      <c r="A200" s="1184"/>
      <c r="B200" s="766" t="s">
        <v>684</v>
      </c>
      <c r="C200" s="767">
        <v>3.1380669592908168</v>
      </c>
      <c r="D200" s="768">
        <v>4.7935026784171422</v>
      </c>
      <c r="E200" s="770">
        <v>0</v>
      </c>
      <c r="F200" s="769">
        <v>0</v>
      </c>
      <c r="G200" s="770">
        <v>0</v>
      </c>
      <c r="H200" s="769">
        <v>0</v>
      </c>
    </row>
    <row r="201" spans="1:8" s="736" customFormat="1" ht="21.2" customHeight="1" thickBot="1">
      <c r="A201" s="1184"/>
      <c r="B201" s="766" t="s">
        <v>685</v>
      </c>
      <c r="C201" s="767">
        <v>3.5231355883971087</v>
      </c>
      <c r="D201" s="768">
        <v>4.4805736201434048</v>
      </c>
      <c r="E201" s="770">
        <v>0</v>
      </c>
      <c r="F201" s="769">
        <v>0</v>
      </c>
      <c r="G201" s="770">
        <v>0</v>
      </c>
      <c r="H201" s="769">
        <v>0</v>
      </c>
    </row>
    <row r="202" spans="1:8" s="736" customFormat="1" ht="21.2" customHeight="1" thickBot="1">
      <c r="A202" s="1184"/>
      <c r="B202" s="766" t="s">
        <v>682</v>
      </c>
      <c r="C202" s="767">
        <v>3.0037658525779478</v>
      </c>
      <c r="D202" s="768">
        <v>5.8630616253375889</v>
      </c>
      <c r="E202" s="770">
        <v>0</v>
      </c>
      <c r="F202" s="768">
        <v>1.4023022432113341</v>
      </c>
      <c r="G202" s="770">
        <v>0</v>
      </c>
      <c r="H202" s="769">
        <v>0</v>
      </c>
    </row>
    <row r="203" spans="1:8" s="736" customFormat="1" ht="21.2" customHeight="1" thickBot="1">
      <c r="A203" s="1183" t="s">
        <v>19</v>
      </c>
      <c r="B203" s="766" t="s">
        <v>687</v>
      </c>
      <c r="C203" s="767">
        <v>3.5993718886269668</v>
      </c>
      <c r="D203" s="768">
        <v>5.3666298996529553</v>
      </c>
      <c r="E203" s="767">
        <v>1.7433751743375174</v>
      </c>
      <c r="F203" s="768">
        <v>1.2226379794200186</v>
      </c>
      <c r="G203" s="767">
        <v>1.3822916666666667</v>
      </c>
      <c r="H203" s="768">
        <v>1.9164663461538463</v>
      </c>
    </row>
    <row r="204" spans="1:8" s="736" customFormat="1" ht="21.2" customHeight="1" thickBot="1">
      <c r="A204" s="1184"/>
      <c r="B204" s="766" t="s">
        <v>691</v>
      </c>
      <c r="C204" s="767">
        <v>3.4986256888397849</v>
      </c>
      <c r="D204" s="768">
        <v>5.1960199961545861</v>
      </c>
      <c r="E204" s="770">
        <v>0</v>
      </c>
      <c r="F204" s="768">
        <v>1.3040367910066428</v>
      </c>
      <c r="G204" s="770">
        <v>0</v>
      </c>
      <c r="H204" s="769">
        <v>0</v>
      </c>
    </row>
    <row r="205" spans="1:8" s="736" customFormat="1" ht="21.2" customHeight="1" thickBot="1">
      <c r="A205" s="1184"/>
      <c r="B205" s="766" t="s">
        <v>693</v>
      </c>
      <c r="C205" s="767">
        <v>4.4424142579002543</v>
      </c>
      <c r="D205" s="769">
        <v>0</v>
      </c>
      <c r="E205" s="770">
        <v>0</v>
      </c>
      <c r="F205" s="769">
        <v>0</v>
      </c>
      <c r="G205" s="770">
        <v>0</v>
      </c>
      <c r="H205" s="769">
        <v>0</v>
      </c>
    </row>
    <row r="206" spans="1:8" s="736" customFormat="1" ht="21.2" customHeight="1" thickBot="1">
      <c r="A206" s="1184"/>
      <c r="B206" s="766" t="s">
        <v>694</v>
      </c>
      <c r="C206" s="767">
        <v>3.602273117467294</v>
      </c>
      <c r="D206" s="769">
        <v>0</v>
      </c>
      <c r="E206" s="770">
        <v>0</v>
      </c>
      <c r="F206" s="768">
        <v>1</v>
      </c>
      <c r="G206" s="770">
        <v>0</v>
      </c>
      <c r="H206" s="769">
        <v>0</v>
      </c>
    </row>
    <row r="207" spans="1:8" s="736" customFormat="1" ht="21.2" customHeight="1" thickBot="1">
      <c r="A207" s="1184"/>
      <c r="B207" s="766" t="s">
        <v>692</v>
      </c>
      <c r="C207" s="767">
        <v>3.5920733817930079</v>
      </c>
      <c r="D207" s="769">
        <v>0</v>
      </c>
      <c r="E207" s="770">
        <v>0</v>
      </c>
      <c r="F207" s="769">
        <v>0</v>
      </c>
      <c r="G207" s="770">
        <v>0</v>
      </c>
      <c r="H207" s="769">
        <v>0</v>
      </c>
    </row>
    <row r="208" spans="1:8" s="736" customFormat="1" ht="21.2" customHeight="1" thickBot="1">
      <c r="A208" s="1184"/>
      <c r="B208" s="766" t="s">
        <v>695</v>
      </c>
      <c r="C208" s="767">
        <v>3.3222565915451465</v>
      </c>
      <c r="D208" s="769">
        <v>0</v>
      </c>
      <c r="E208" s="770">
        <v>0</v>
      </c>
      <c r="F208" s="769">
        <v>0</v>
      </c>
      <c r="G208" s="770">
        <v>0</v>
      </c>
      <c r="H208" s="769">
        <v>0</v>
      </c>
    </row>
    <row r="209" spans="1:8" s="736" customFormat="1" ht="21.2" customHeight="1" thickBot="1">
      <c r="A209" s="1184"/>
      <c r="B209" s="766" t="s">
        <v>688</v>
      </c>
      <c r="C209" s="767">
        <v>3.3195776700674506</v>
      </c>
      <c r="D209" s="768">
        <v>6.6606402715825208</v>
      </c>
      <c r="E209" s="767">
        <v>1</v>
      </c>
      <c r="F209" s="768">
        <v>1.2154269025940561</v>
      </c>
      <c r="G209" s="767">
        <v>1.3214285714285714</v>
      </c>
      <c r="H209" s="769">
        <v>0</v>
      </c>
    </row>
    <row r="210" spans="1:8" s="736" customFormat="1" ht="21.2" customHeight="1" thickBot="1">
      <c r="A210" s="1184"/>
      <c r="B210" s="766" t="s">
        <v>689</v>
      </c>
      <c r="C210" s="767">
        <v>3.1880386178301454</v>
      </c>
      <c r="D210" s="768">
        <v>4.8333127241251388</v>
      </c>
      <c r="E210" s="770">
        <v>0</v>
      </c>
      <c r="F210" s="768">
        <v>1.1388104563257127</v>
      </c>
      <c r="G210" s="770">
        <v>0</v>
      </c>
      <c r="H210" s="769">
        <v>0</v>
      </c>
    </row>
    <row r="211" spans="1:8" s="736" customFormat="1" ht="21.2" customHeight="1" thickBot="1">
      <c r="A211" s="1185"/>
      <c r="B211" s="766" t="s">
        <v>690</v>
      </c>
      <c r="C211" s="767">
        <v>3.4223674642907889</v>
      </c>
      <c r="D211" s="768">
        <v>5.3676202069385273</v>
      </c>
      <c r="E211" s="770">
        <v>0</v>
      </c>
      <c r="F211" s="769">
        <v>0</v>
      </c>
      <c r="G211" s="770">
        <v>0</v>
      </c>
      <c r="H211" s="769">
        <v>0</v>
      </c>
    </row>
    <row r="212" spans="1:8" s="736" customFormat="1" ht="21.2" customHeight="1" thickBot="1">
      <c r="A212" s="1183" t="s">
        <v>124</v>
      </c>
      <c r="B212" s="766" t="s">
        <v>696</v>
      </c>
      <c r="C212" s="767">
        <v>3.1038950389503897</v>
      </c>
      <c r="D212" s="768">
        <v>4.9966385613042386</v>
      </c>
      <c r="E212" s="767">
        <v>2.0833333333333335</v>
      </c>
      <c r="F212" s="768">
        <v>1.205025909111753</v>
      </c>
      <c r="G212" s="767">
        <v>1.1813268477232806</v>
      </c>
      <c r="H212" s="768">
        <v>2.6381858083394296</v>
      </c>
    </row>
    <row r="213" spans="1:8" s="736" customFormat="1" ht="21.2" customHeight="1" thickBot="1">
      <c r="A213" s="1184"/>
      <c r="B213" s="766" t="s">
        <v>697</v>
      </c>
      <c r="C213" s="767">
        <v>3.1503809141263952</v>
      </c>
      <c r="D213" s="768">
        <v>5.920004407470663</v>
      </c>
      <c r="E213" s="770">
        <v>0</v>
      </c>
      <c r="F213" s="768">
        <v>1.2417975094748241</v>
      </c>
      <c r="G213" s="767">
        <v>1.1224674931962504</v>
      </c>
      <c r="H213" s="769">
        <v>0</v>
      </c>
    </row>
    <row r="214" spans="1:8" s="736" customFormat="1" ht="21.2" customHeight="1" thickBot="1">
      <c r="A214" s="1184"/>
      <c r="B214" s="766" t="s">
        <v>701</v>
      </c>
      <c r="C214" s="767">
        <v>3.8957594356542184</v>
      </c>
      <c r="D214" s="768">
        <v>6.2370744010088268</v>
      </c>
      <c r="E214" s="770">
        <v>0</v>
      </c>
      <c r="F214" s="769">
        <v>0</v>
      </c>
      <c r="G214" s="770">
        <v>0</v>
      </c>
      <c r="H214" s="769">
        <v>0</v>
      </c>
    </row>
    <row r="215" spans="1:8" s="736" customFormat="1" ht="21.2" customHeight="1" thickBot="1">
      <c r="A215" s="1184"/>
      <c r="B215" s="766" t="s">
        <v>702</v>
      </c>
      <c r="C215" s="767">
        <v>2.9916758885561774</v>
      </c>
      <c r="D215" s="768">
        <v>4.0987734021949649</v>
      </c>
      <c r="E215" s="770">
        <v>0</v>
      </c>
      <c r="F215" s="768">
        <v>1.4652189915347811</v>
      </c>
      <c r="G215" s="770">
        <v>0</v>
      </c>
      <c r="H215" s="769">
        <v>0</v>
      </c>
    </row>
    <row r="216" spans="1:8" s="736" customFormat="1" ht="21.2" customHeight="1" thickBot="1">
      <c r="A216" s="1184"/>
      <c r="B216" s="766" t="s">
        <v>699</v>
      </c>
      <c r="C216" s="767">
        <v>3.1670609505125689</v>
      </c>
      <c r="D216" s="768">
        <v>5.6405028882093102</v>
      </c>
      <c r="E216" s="770">
        <v>0</v>
      </c>
      <c r="F216" s="769">
        <v>0</v>
      </c>
      <c r="G216" s="770">
        <v>0</v>
      </c>
      <c r="H216" s="769">
        <v>0</v>
      </c>
    </row>
    <row r="217" spans="1:8" s="736" customFormat="1" ht="21.2" customHeight="1" thickBot="1">
      <c r="A217" s="1184"/>
      <c r="B217" s="766" t="s">
        <v>700</v>
      </c>
      <c r="C217" s="767">
        <v>3.1076518465564393</v>
      </c>
      <c r="D217" s="768">
        <v>4.6955912135846702</v>
      </c>
      <c r="E217" s="770">
        <v>0</v>
      </c>
      <c r="F217" s="768">
        <v>1.1593959731543624</v>
      </c>
      <c r="G217" s="770">
        <v>0</v>
      </c>
      <c r="H217" s="769">
        <v>0</v>
      </c>
    </row>
    <row r="218" spans="1:8" s="736" customFormat="1" ht="21.2" customHeight="1" thickBot="1">
      <c r="A218" s="1184"/>
      <c r="B218" s="766" t="s">
        <v>703</v>
      </c>
      <c r="C218" s="767">
        <v>2.8861011549183591</v>
      </c>
      <c r="D218" s="768">
        <v>4.3894333191308057</v>
      </c>
      <c r="E218" s="770">
        <v>0</v>
      </c>
      <c r="F218" s="769">
        <v>0</v>
      </c>
      <c r="G218" s="770">
        <v>0</v>
      </c>
      <c r="H218" s="769">
        <v>0</v>
      </c>
    </row>
    <row r="219" spans="1:8" s="736" customFormat="1" ht="21.2" customHeight="1" thickBot="1">
      <c r="A219" s="1184"/>
      <c r="B219" s="766" t="s">
        <v>698</v>
      </c>
      <c r="C219" s="767">
        <v>3.6208733178127308</v>
      </c>
      <c r="D219" s="768">
        <v>6.1086325237592396</v>
      </c>
      <c r="E219" s="770">
        <v>0</v>
      </c>
      <c r="F219" s="768">
        <v>1.0680181381701788</v>
      </c>
      <c r="G219" s="767">
        <v>1.267094017094017</v>
      </c>
      <c r="H219" s="769">
        <v>0</v>
      </c>
    </row>
    <row r="220" spans="1:8" s="736" customFormat="1" ht="21.2" customHeight="1" thickBot="1">
      <c r="A220" s="1183" t="s">
        <v>20</v>
      </c>
      <c r="B220" s="766" t="s">
        <v>704</v>
      </c>
      <c r="C220" s="767">
        <v>3.2062782696564334</v>
      </c>
      <c r="D220" s="768">
        <v>6.4404741254697893</v>
      </c>
      <c r="E220" s="767">
        <v>1.368421052631579</v>
      </c>
      <c r="F220" s="768">
        <v>1.236221300953303</v>
      </c>
      <c r="G220" s="767">
        <v>1.1764842210977635</v>
      </c>
      <c r="H220" s="768">
        <v>1.8579506511309116</v>
      </c>
    </row>
    <row r="221" spans="1:8" s="736" customFormat="1" ht="21.2" customHeight="1" thickBot="1">
      <c r="A221" s="1184"/>
      <c r="B221" s="766" t="s">
        <v>716</v>
      </c>
      <c r="C221" s="767">
        <v>2.8266911069063387</v>
      </c>
      <c r="D221" s="768">
        <v>5.5702986279257463</v>
      </c>
      <c r="E221" s="770">
        <v>0</v>
      </c>
      <c r="F221" s="769">
        <v>0</v>
      </c>
      <c r="G221" s="770">
        <v>0</v>
      </c>
      <c r="H221" s="769">
        <v>0</v>
      </c>
    </row>
    <row r="222" spans="1:8" s="736" customFormat="1" ht="21.2" customHeight="1" thickBot="1">
      <c r="A222" s="1184"/>
      <c r="B222" s="766" t="s">
        <v>719</v>
      </c>
      <c r="C222" s="767">
        <v>2.6269316576949056</v>
      </c>
      <c r="D222" s="768">
        <v>5.0769069572506282</v>
      </c>
      <c r="E222" s="770">
        <v>0</v>
      </c>
      <c r="F222" s="769">
        <v>0</v>
      </c>
      <c r="G222" s="770">
        <v>0</v>
      </c>
      <c r="H222" s="769">
        <v>0</v>
      </c>
    </row>
    <row r="223" spans="1:8" s="736" customFormat="1" ht="21.2" customHeight="1" thickBot="1">
      <c r="A223" s="1184"/>
      <c r="B223" s="766" t="s">
        <v>717</v>
      </c>
      <c r="C223" s="767">
        <v>3.0972567092429628</v>
      </c>
      <c r="D223" s="768">
        <v>6.4916925570714579</v>
      </c>
      <c r="E223" s="770">
        <v>0</v>
      </c>
      <c r="F223" s="768">
        <v>1</v>
      </c>
      <c r="G223" s="770">
        <v>0</v>
      </c>
      <c r="H223" s="769">
        <v>0</v>
      </c>
    </row>
    <row r="224" spans="1:8" s="736" customFormat="1" ht="21.2" customHeight="1" thickBot="1">
      <c r="A224" s="1184"/>
      <c r="B224" s="766" t="s">
        <v>711</v>
      </c>
      <c r="C224" s="767">
        <v>2.65408046574488</v>
      </c>
      <c r="D224" s="768">
        <v>4.225200458190149</v>
      </c>
      <c r="E224" s="770">
        <v>0</v>
      </c>
      <c r="F224" s="769">
        <v>0</v>
      </c>
      <c r="G224" s="770">
        <v>0</v>
      </c>
      <c r="H224" s="769">
        <v>0</v>
      </c>
    </row>
    <row r="225" spans="1:8" s="736" customFormat="1" ht="21.2" customHeight="1" thickBot="1">
      <c r="A225" s="1184"/>
      <c r="B225" s="766" t="s">
        <v>718</v>
      </c>
      <c r="C225" s="767">
        <v>2.7625646447041343</v>
      </c>
      <c r="D225" s="768">
        <v>5.1188799463447348</v>
      </c>
      <c r="E225" s="770">
        <v>0</v>
      </c>
      <c r="F225" s="769">
        <v>0</v>
      </c>
      <c r="G225" s="770">
        <v>0</v>
      </c>
      <c r="H225" s="769">
        <v>0</v>
      </c>
    </row>
    <row r="226" spans="1:8" s="736" customFormat="1" ht="21.2" customHeight="1" thickBot="1">
      <c r="A226" s="1184"/>
      <c r="B226" s="766" t="s">
        <v>708</v>
      </c>
      <c r="C226" s="767">
        <v>3.6693755280743527</v>
      </c>
      <c r="D226" s="768">
        <v>6.0798411998235551</v>
      </c>
      <c r="E226" s="770">
        <v>0</v>
      </c>
      <c r="F226" s="768">
        <v>1.1232091690544412</v>
      </c>
      <c r="G226" s="770">
        <v>0</v>
      </c>
      <c r="H226" s="769">
        <v>0</v>
      </c>
    </row>
    <row r="227" spans="1:8" s="736" customFormat="1" ht="21.2" customHeight="1" thickBot="1">
      <c r="A227" s="1184"/>
      <c r="B227" s="766" t="s">
        <v>713</v>
      </c>
      <c r="C227" s="767">
        <v>2.8998581377353623</v>
      </c>
      <c r="D227" s="768">
        <v>6.3175952156122124</v>
      </c>
      <c r="E227" s="770">
        <v>0</v>
      </c>
      <c r="F227" s="768">
        <v>1.003683241252302</v>
      </c>
      <c r="G227" s="770">
        <v>0</v>
      </c>
      <c r="H227" s="769">
        <v>0</v>
      </c>
    </row>
    <row r="228" spans="1:8" s="736" customFormat="1" ht="21.2" customHeight="1" thickBot="1">
      <c r="A228" s="1184"/>
      <c r="B228" s="766" t="s">
        <v>707</v>
      </c>
      <c r="C228" s="767">
        <v>2.9526608779409891</v>
      </c>
      <c r="D228" s="768">
        <v>6.1481692386538356</v>
      </c>
      <c r="E228" s="770">
        <v>0</v>
      </c>
      <c r="F228" s="768">
        <v>1.2490359897172236</v>
      </c>
      <c r="G228" s="770">
        <v>0</v>
      </c>
      <c r="H228" s="769">
        <v>0</v>
      </c>
    </row>
    <row r="229" spans="1:8" s="736" customFormat="1" ht="21.2" customHeight="1" thickBot="1">
      <c r="A229" s="1184"/>
      <c r="B229" s="766" t="s">
        <v>720</v>
      </c>
      <c r="C229" s="767">
        <v>3.1864235055724417</v>
      </c>
      <c r="D229" s="768">
        <v>7.853367125271542</v>
      </c>
      <c r="E229" s="770">
        <v>0</v>
      </c>
      <c r="F229" s="769">
        <v>0</v>
      </c>
      <c r="G229" s="770">
        <v>0</v>
      </c>
      <c r="H229" s="769">
        <v>0</v>
      </c>
    </row>
    <row r="230" spans="1:8" s="736" customFormat="1" ht="21.2" customHeight="1" thickBot="1">
      <c r="A230" s="1184"/>
      <c r="B230" s="766" t="s">
        <v>709</v>
      </c>
      <c r="C230" s="767">
        <v>3.2913645193595484</v>
      </c>
      <c r="D230" s="768">
        <v>6.4474744344592505</v>
      </c>
      <c r="E230" s="770">
        <v>0</v>
      </c>
      <c r="F230" s="768">
        <v>1.5348775292864749</v>
      </c>
      <c r="G230" s="770">
        <v>0</v>
      </c>
      <c r="H230" s="769">
        <v>0</v>
      </c>
    </row>
    <row r="231" spans="1:8" s="736" customFormat="1" ht="21.2" customHeight="1" thickBot="1">
      <c r="A231" s="1184"/>
      <c r="B231" s="766" t="s">
        <v>712</v>
      </c>
      <c r="C231" s="767">
        <v>3.3261549724166182</v>
      </c>
      <c r="D231" s="768">
        <v>7.5344683692204972</v>
      </c>
      <c r="E231" s="770">
        <v>0</v>
      </c>
      <c r="F231" s="768">
        <v>1.2283116244777588</v>
      </c>
      <c r="G231" s="770">
        <v>0</v>
      </c>
      <c r="H231" s="769">
        <v>0</v>
      </c>
    </row>
    <row r="232" spans="1:8" s="736" customFormat="1" ht="21.2" customHeight="1" thickBot="1">
      <c r="A232" s="1184"/>
      <c r="B232" s="766" t="s">
        <v>714</v>
      </c>
      <c r="C232" s="767">
        <v>3.1165145404372745</v>
      </c>
      <c r="D232" s="768">
        <v>7.0627606338615516</v>
      </c>
      <c r="E232" s="770">
        <v>0</v>
      </c>
      <c r="F232" s="768">
        <v>1.0817267393126571</v>
      </c>
      <c r="G232" s="770">
        <v>0</v>
      </c>
      <c r="H232" s="769">
        <v>0</v>
      </c>
    </row>
    <row r="233" spans="1:8" s="736" customFormat="1" ht="21.2" customHeight="1" thickBot="1">
      <c r="A233" s="1184"/>
      <c r="B233" s="766" t="s">
        <v>715</v>
      </c>
      <c r="C233" s="767">
        <v>3.4180216280085278</v>
      </c>
      <c r="D233" s="768">
        <v>5.1575469204335187</v>
      </c>
      <c r="E233" s="770">
        <v>0</v>
      </c>
      <c r="F233" s="768">
        <v>1</v>
      </c>
      <c r="G233" s="770">
        <v>0</v>
      </c>
      <c r="H233" s="769">
        <v>0</v>
      </c>
    </row>
    <row r="234" spans="1:8" s="736" customFormat="1" ht="21.2" customHeight="1" thickBot="1">
      <c r="A234" s="1184"/>
      <c r="B234" s="766" t="s">
        <v>710</v>
      </c>
      <c r="C234" s="767">
        <v>2.9364665112199715</v>
      </c>
      <c r="D234" s="768">
        <v>5.3275658670861183</v>
      </c>
      <c r="E234" s="770">
        <v>0</v>
      </c>
      <c r="F234" s="768">
        <v>1.3539192399049882</v>
      </c>
      <c r="G234" s="767">
        <v>1.0297951582867784</v>
      </c>
      <c r="H234" s="769">
        <v>0</v>
      </c>
    </row>
    <row r="235" spans="1:8" s="736" customFormat="1" ht="21.2" customHeight="1" thickBot="1">
      <c r="A235" s="1184"/>
      <c r="B235" s="766" t="s">
        <v>901</v>
      </c>
      <c r="C235" s="767">
        <v>3.0912953562699754</v>
      </c>
      <c r="D235" s="768">
        <v>7.6945717062335142</v>
      </c>
      <c r="E235" s="770">
        <v>0</v>
      </c>
      <c r="F235" s="768">
        <v>1</v>
      </c>
      <c r="G235" s="770">
        <v>0</v>
      </c>
      <c r="H235" s="769">
        <v>0</v>
      </c>
    </row>
    <row r="236" spans="1:8" s="736" customFormat="1" ht="21.2" customHeight="1" thickBot="1">
      <c r="A236" s="1184"/>
      <c r="B236" s="766" t="s">
        <v>726</v>
      </c>
      <c r="C236" s="767">
        <v>2.8980094047706064</v>
      </c>
      <c r="D236" s="768">
        <v>2.8791553716650022</v>
      </c>
      <c r="E236" s="770">
        <v>0</v>
      </c>
      <c r="F236" s="769">
        <v>0</v>
      </c>
      <c r="G236" s="770">
        <v>0</v>
      </c>
      <c r="H236" s="769">
        <v>0</v>
      </c>
    </row>
    <row r="237" spans="1:8" s="736" customFormat="1" ht="21.2" customHeight="1" thickBot="1">
      <c r="A237" s="1184"/>
      <c r="B237" s="766" t="s">
        <v>900</v>
      </c>
      <c r="C237" s="767">
        <v>2.9686509334272633</v>
      </c>
      <c r="D237" s="768">
        <v>4.5184507177955489</v>
      </c>
      <c r="E237" s="770">
        <v>0</v>
      </c>
      <c r="F237" s="769">
        <v>0</v>
      </c>
      <c r="G237" s="770">
        <v>0</v>
      </c>
      <c r="H237" s="769">
        <v>0</v>
      </c>
    </row>
    <row r="238" spans="1:8" s="736" customFormat="1" ht="21.2" customHeight="1" thickBot="1">
      <c r="A238" s="1184"/>
      <c r="B238" s="766" t="s">
        <v>725</v>
      </c>
      <c r="C238" s="767">
        <v>2.7657894736842104</v>
      </c>
      <c r="D238" s="768">
        <v>4.7071303587051618</v>
      </c>
      <c r="E238" s="770">
        <v>0</v>
      </c>
      <c r="F238" s="769">
        <v>0</v>
      </c>
      <c r="G238" s="770">
        <v>0</v>
      </c>
      <c r="H238" s="769">
        <v>0</v>
      </c>
    </row>
    <row r="239" spans="1:8" s="736" customFormat="1" ht="21.2" customHeight="1" thickBot="1">
      <c r="A239" s="1184"/>
      <c r="B239" s="766" t="s">
        <v>724</v>
      </c>
      <c r="C239" s="767">
        <v>2.3636363636363638</v>
      </c>
      <c r="D239" s="768">
        <v>8.6666666666666661</v>
      </c>
      <c r="E239" s="770">
        <v>0</v>
      </c>
      <c r="F239" s="769">
        <v>0</v>
      </c>
      <c r="G239" s="770">
        <v>0</v>
      </c>
      <c r="H239" s="769">
        <v>0</v>
      </c>
    </row>
    <row r="240" spans="1:8" s="736" customFormat="1" ht="21.2" customHeight="1" thickBot="1">
      <c r="A240" s="1184"/>
      <c r="B240" s="766" t="s">
        <v>705</v>
      </c>
      <c r="C240" s="767">
        <v>3.5180784074751168</v>
      </c>
      <c r="D240" s="768">
        <v>4.9115786302470372</v>
      </c>
      <c r="E240" s="770">
        <v>0</v>
      </c>
      <c r="F240" s="768">
        <v>1.28016</v>
      </c>
      <c r="G240" s="767">
        <v>1.0303854875283447</v>
      </c>
      <c r="H240" s="769">
        <v>0</v>
      </c>
    </row>
    <row r="241" spans="1:8" s="736" customFormat="1" ht="21.2" customHeight="1" thickBot="1">
      <c r="A241" s="1184"/>
      <c r="B241" s="766" t="s">
        <v>706</v>
      </c>
      <c r="C241" s="767">
        <v>3.1500229493147991</v>
      </c>
      <c r="D241" s="768">
        <v>6.6944595230340536</v>
      </c>
      <c r="E241" s="770">
        <v>0</v>
      </c>
      <c r="F241" s="768">
        <v>1.5953974404132911</v>
      </c>
      <c r="G241" s="767">
        <v>1.093569033831149</v>
      </c>
      <c r="H241" s="768">
        <v>2.1620412294252382</v>
      </c>
    </row>
    <row r="242" spans="1:8" s="736" customFormat="1" ht="21.2" customHeight="1" thickBot="1">
      <c r="A242" s="1185"/>
      <c r="B242" s="766" t="s">
        <v>723</v>
      </c>
      <c r="C242" s="767">
        <v>3.2304290009250693</v>
      </c>
      <c r="D242" s="768">
        <v>7.690330146130254</v>
      </c>
      <c r="E242" s="770">
        <v>0</v>
      </c>
      <c r="F242" s="768">
        <v>1.7424103035878564</v>
      </c>
      <c r="G242" s="770">
        <v>0</v>
      </c>
      <c r="H242" s="769">
        <v>0</v>
      </c>
    </row>
    <row r="243" spans="1:8" s="736" customFormat="1" ht="21.2" customHeight="1" thickBot="1">
      <c r="A243" s="1183" t="s">
        <v>128</v>
      </c>
      <c r="B243" s="766" t="s">
        <v>728</v>
      </c>
      <c r="C243" s="767">
        <v>3.6809032169505151</v>
      </c>
      <c r="D243" s="768">
        <v>4.6235572880837728</v>
      </c>
      <c r="E243" s="767">
        <v>1.0725552050473186</v>
      </c>
      <c r="F243" s="768">
        <v>1.4422286068390513</v>
      </c>
      <c r="G243" s="767">
        <v>1.6229484800913372</v>
      </c>
      <c r="H243" s="768">
        <v>2.7718135795116141</v>
      </c>
    </row>
    <row r="244" spans="1:8" s="736" customFormat="1" ht="21.2" customHeight="1" thickBot="1">
      <c r="A244" s="1184"/>
      <c r="B244" s="766" t="s">
        <v>727</v>
      </c>
      <c r="C244" s="767">
        <v>3.4170116476709871</v>
      </c>
      <c r="D244" s="768">
        <v>3.930727717345476</v>
      </c>
      <c r="E244" s="767">
        <v>1.0798898071625345</v>
      </c>
      <c r="F244" s="768">
        <v>1.4220004116073266</v>
      </c>
      <c r="G244" s="767">
        <v>1.1497418244406197</v>
      </c>
      <c r="H244" s="768">
        <v>1.6866314768932458</v>
      </c>
    </row>
    <row r="245" spans="1:8" s="736" customFormat="1" ht="21.2" customHeight="1" thickBot="1">
      <c r="A245" s="1184"/>
      <c r="B245" s="766" t="s">
        <v>731</v>
      </c>
      <c r="C245" s="767">
        <v>2.8902446563528739</v>
      </c>
      <c r="D245" s="768">
        <v>6.5920854271356788</v>
      </c>
      <c r="E245" s="770">
        <v>0</v>
      </c>
      <c r="F245" s="769">
        <v>0</v>
      </c>
      <c r="G245" s="770">
        <v>0</v>
      </c>
      <c r="H245" s="769">
        <v>0</v>
      </c>
    </row>
    <row r="246" spans="1:8" s="736" customFormat="1" ht="21.2" customHeight="1" thickBot="1">
      <c r="A246" s="1184"/>
      <c r="B246" s="766" t="s">
        <v>732</v>
      </c>
      <c r="C246" s="767">
        <v>3.005006610731316</v>
      </c>
      <c r="D246" s="768">
        <v>5.7460019990004998</v>
      </c>
      <c r="E246" s="770">
        <v>0</v>
      </c>
      <c r="F246" s="768">
        <v>1.0508617065994115</v>
      </c>
      <c r="G246" s="770">
        <v>0</v>
      </c>
      <c r="H246" s="769">
        <v>0</v>
      </c>
    </row>
    <row r="247" spans="1:8" s="736" customFormat="1" ht="21.2" customHeight="1" thickBot="1">
      <c r="A247" s="1184"/>
      <c r="B247" s="766" t="s">
        <v>736</v>
      </c>
      <c r="C247" s="767">
        <v>3.2353706111833551</v>
      </c>
      <c r="D247" s="769">
        <v>0</v>
      </c>
      <c r="E247" s="770">
        <v>0</v>
      </c>
      <c r="F247" s="768">
        <v>1</v>
      </c>
      <c r="G247" s="770">
        <v>0</v>
      </c>
      <c r="H247" s="769">
        <v>0</v>
      </c>
    </row>
    <row r="248" spans="1:8" s="736" customFormat="1" ht="21.2" customHeight="1" thickBot="1">
      <c r="A248" s="1184"/>
      <c r="B248" s="766" t="s">
        <v>734</v>
      </c>
      <c r="C248" s="767">
        <v>2.9094767591717501</v>
      </c>
      <c r="D248" s="769">
        <v>0</v>
      </c>
      <c r="E248" s="770">
        <v>0</v>
      </c>
      <c r="F248" s="768">
        <v>1.0156402737047898</v>
      </c>
      <c r="G248" s="770">
        <v>0</v>
      </c>
      <c r="H248" s="769">
        <v>0</v>
      </c>
    </row>
    <row r="249" spans="1:8" s="736" customFormat="1" ht="21.2" customHeight="1" thickBot="1">
      <c r="A249" s="1184"/>
      <c r="B249" s="766" t="s">
        <v>733</v>
      </c>
      <c r="C249" s="767">
        <v>3.3651372385366103</v>
      </c>
      <c r="D249" s="768">
        <v>4.2145246058289541</v>
      </c>
      <c r="E249" s="770">
        <v>0</v>
      </c>
      <c r="F249" s="769">
        <v>0</v>
      </c>
      <c r="G249" s="770">
        <v>0</v>
      </c>
      <c r="H249" s="769">
        <v>0</v>
      </c>
    </row>
    <row r="250" spans="1:8" s="736" customFormat="1" ht="21.2" customHeight="1" thickBot="1">
      <c r="A250" s="1184"/>
      <c r="B250" s="766" t="s">
        <v>735</v>
      </c>
      <c r="C250" s="767">
        <v>3.105301702137103</v>
      </c>
      <c r="D250" s="768">
        <v>7.6538461538461542</v>
      </c>
      <c r="E250" s="770">
        <v>0</v>
      </c>
      <c r="F250" s="769">
        <v>0</v>
      </c>
      <c r="G250" s="770">
        <v>0</v>
      </c>
      <c r="H250" s="769">
        <v>0</v>
      </c>
    </row>
    <row r="251" spans="1:8" s="736" customFormat="1" ht="21.2" customHeight="1" thickBot="1">
      <c r="A251" s="1184"/>
      <c r="B251" s="766" t="s">
        <v>730</v>
      </c>
      <c r="C251" s="767">
        <v>3.343134787032084</v>
      </c>
      <c r="D251" s="768">
        <v>6.0875879282958927</v>
      </c>
      <c r="E251" s="770">
        <v>0</v>
      </c>
      <c r="F251" s="768">
        <v>1.386138613861386</v>
      </c>
      <c r="G251" s="770">
        <v>0</v>
      </c>
      <c r="H251" s="769">
        <v>0</v>
      </c>
    </row>
    <row r="252" spans="1:8" s="736" customFormat="1" ht="21.2" customHeight="1" thickBot="1">
      <c r="A252" s="1184"/>
      <c r="B252" s="766" t="s">
        <v>729</v>
      </c>
      <c r="C252" s="767">
        <v>3.8439901000753256</v>
      </c>
      <c r="D252" s="768">
        <v>5.1355081555834383</v>
      </c>
      <c r="E252" s="770">
        <v>0</v>
      </c>
      <c r="F252" s="769">
        <v>0</v>
      </c>
      <c r="G252" s="770">
        <v>0</v>
      </c>
      <c r="H252" s="769">
        <v>0</v>
      </c>
    </row>
    <row r="253" spans="1:8" s="736" customFormat="1" ht="21.2" customHeight="1" thickBot="1">
      <c r="A253" s="1183" t="s">
        <v>22</v>
      </c>
      <c r="B253" s="766" t="s">
        <v>737</v>
      </c>
      <c r="C253" s="767">
        <v>3.146778889138468</v>
      </c>
      <c r="D253" s="768">
        <v>4.3197348291687918</v>
      </c>
      <c r="E253" s="767">
        <v>1.2972677595628415</v>
      </c>
      <c r="F253" s="768">
        <v>1.2963842220598978</v>
      </c>
      <c r="G253" s="767">
        <v>1.2520883054892602</v>
      </c>
      <c r="H253" s="768">
        <v>1.1956782713085234</v>
      </c>
    </row>
    <row r="254" spans="1:8" s="736" customFormat="1" ht="21.2" customHeight="1" thickBot="1">
      <c r="A254" s="1184"/>
      <c r="B254" s="766" t="s">
        <v>740</v>
      </c>
      <c r="C254" s="767">
        <v>3.706649439754071</v>
      </c>
      <c r="D254" s="768">
        <v>5.1547338054025698</v>
      </c>
      <c r="E254" s="770">
        <v>0</v>
      </c>
      <c r="F254" s="768">
        <v>1.2244698660714286</v>
      </c>
      <c r="G254" s="770">
        <v>0</v>
      </c>
      <c r="H254" s="769">
        <v>0</v>
      </c>
    </row>
    <row r="255" spans="1:8" s="736" customFormat="1" ht="21.2" customHeight="1" thickBot="1">
      <c r="A255" s="1184"/>
      <c r="B255" s="766" t="s">
        <v>739</v>
      </c>
      <c r="C255" s="767">
        <v>3.4388466816632004</v>
      </c>
      <c r="D255" s="768">
        <v>5.5097239568730405</v>
      </c>
      <c r="E255" s="770">
        <v>0</v>
      </c>
      <c r="F255" s="768">
        <v>1.2716250452406803</v>
      </c>
      <c r="G255" s="770">
        <v>0</v>
      </c>
      <c r="H255" s="769">
        <v>0</v>
      </c>
    </row>
    <row r="256" spans="1:8" s="736" customFormat="1" ht="21.2" customHeight="1" thickBot="1">
      <c r="A256" s="1184"/>
      <c r="B256" s="766" t="s">
        <v>738</v>
      </c>
      <c r="C256" s="767">
        <v>3.2130288889760297</v>
      </c>
      <c r="D256" s="768">
        <v>4.9171674032874808</v>
      </c>
      <c r="E256" s="770">
        <v>0</v>
      </c>
      <c r="F256" s="768">
        <v>1.2403965303593556</v>
      </c>
      <c r="G256" s="770">
        <v>0</v>
      </c>
      <c r="H256" s="769">
        <v>0</v>
      </c>
    </row>
    <row r="257" spans="1:8" s="736" customFormat="1" ht="24.6" customHeight="1" thickBot="1">
      <c r="A257" s="1183" t="s">
        <v>472</v>
      </c>
      <c r="B257" s="766" t="s">
        <v>742</v>
      </c>
      <c r="C257" s="767">
        <v>3.7023040375325529</v>
      </c>
      <c r="D257" s="768">
        <v>8.0577017114914433</v>
      </c>
      <c r="E257" s="770">
        <v>0</v>
      </c>
      <c r="F257" s="768">
        <v>1.3345673299398426</v>
      </c>
      <c r="G257" s="767">
        <v>1.1254388764762209</v>
      </c>
      <c r="H257" s="769">
        <v>0</v>
      </c>
    </row>
    <row r="258" spans="1:8" s="736" customFormat="1" ht="24.6" customHeight="1" thickBot="1">
      <c r="A258" s="1184"/>
      <c r="B258" s="766" t="s">
        <v>743</v>
      </c>
      <c r="C258" s="767">
        <v>3.9523586232767514</v>
      </c>
      <c r="D258" s="768">
        <v>9.4182188417080912</v>
      </c>
      <c r="E258" s="770">
        <v>0</v>
      </c>
      <c r="F258" s="768">
        <v>1.4394652893817408</v>
      </c>
      <c r="G258" s="767">
        <v>1.1621818181818182</v>
      </c>
      <c r="H258" s="768">
        <v>1.2926748971193416</v>
      </c>
    </row>
    <row r="259" spans="1:8" s="736" customFormat="1" ht="24.6" customHeight="1" thickBot="1">
      <c r="A259" s="1184"/>
      <c r="B259" s="766" t="s">
        <v>744</v>
      </c>
      <c r="C259" s="767">
        <v>3.7628737069455496</v>
      </c>
      <c r="D259" s="768">
        <v>7.0814507453511606</v>
      </c>
      <c r="E259" s="770">
        <v>0</v>
      </c>
      <c r="F259" s="768">
        <v>1.4401149218890286</v>
      </c>
      <c r="G259" s="770">
        <v>0</v>
      </c>
      <c r="H259" s="769">
        <v>0</v>
      </c>
    </row>
    <row r="260" spans="1:8" s="736" customFormat="1" ht="24.6" customHeight="1" thickBot="1">
      <c r="A260" s="1184"/>
      <c r="B260" s="766" t="s">
        <v>745</v>
      </c>
      <c r="C260" s="767">
        <v>3.2426037666849514</v>
      </c>
      <c r="D260" s="768">
        <v>4.9393203883495147</v>
      </c>
      <c r="E260" s="770">
        <v>0</v>
      </c>
      <c r="F260" s="769">
        <v>0</v>
      </c>
      <c r="G260" s="770">
        <v>0</v>
      </c>
      <c r="H260" s="769">
        <v>0</v>
      </c>
    </row>
    <row r="261" spans="1:8" s="736" customFormat="1" ht="24.6" customHeight="1" thickBot="1">
      <c r="A261" s="1183" t="s">
        <v>129</v>
      </c>
      <c r="B261" s="766" t="s">
        <v>747</v>
      </c>
      <c r="C261" s="767">
        <v>3.4298197097348169</v>
      </c>
      <c r="D261" s="768">
        <v>5.5254512184978788</v>
      </c>
      <c r="E261" s="767">
        <v>1.4946236559139785</v>
      </c>
      <c r="F261" s="768">
        <v>1.3573696145124716</v>
      </c>
      <c r="G261" s="767">
        <v>1.2777777777777777</v>
      </c>
      <c r="H261" s="768">
        <v>1.6185546082013804</v>
      </c>
    </row>
    <row r="262" spans="1:8" s="736" customFormat="1" ht="24.6" customHeight="1" thickBot="1">
      <c r="A262" s="1184"/>
      <c r="B262" s="766" t="s">
        <v>746</v>
      </c>
      <c r="C262" s="767">
        <v>3.4660665001971349</v>
      </c>
      <c r="D262" s="768">
        <v>4.7125233433308811</v>
      </c>
      <c r="E262" s="770">
        <v>0</v>
      </c>
      <c r="F262" s="768">
        <v>1.1906608498949749</v>
      </c>
      <c r="G262" s="767">
        <v>1.2605042016806722</v>
      </c>
      <c r="H262" s="769">
        <v>0</v>
      </c>
    </row>
    <row r="263" spans="1:8" s="736" customFormat="1" ht="24.6" customHeight="1" thickBot="1">
      <c r="A263" s="1184"/>
      <c r="B263" s="766" t="s">
        <v>748</v>
      </c>
      <c r="C263" s="767">
        <v>3.5251920597703577</v>
      </c>
      <c r="D263" s="768">
        <v>5.385512842034581</v>
      </c>
      <c r="E263" s="770">
        <v>0</v>
      </c>
      <c r="F263" s="768">
        <v>1.1027704689676521</v>
      </c>
      <c r="G263" s="770">
        <v>0</v>
      </c>
      <c r="H263" s="769">
        <v>0</v>
      </c>
    </row>
    <row r="264" spans="1:8" s="736" customFormat="1" ht="24.6" customHeight="1" thickBot="1">
      <c r="A264" s="1184"/>
      <c r="B264" s="766" t="s">
        <v>750</v>
      </c>
      <c r="C264" s="767">
        <v>3.1074670679362573</v>
      </c>
      <c r="D264" s="768">
        <v>5.6361792739809369</v>
      </c>
      <c r="E264" s="770">
        <v>0</v>
      </c>
      <c r="F264" s="768">
        <v>1.1745466321243523</v>
      </c>
      <c r="G264" s="770">
        <v>0</v>
      </c>
      <c r="H264" s="769">
        <v>0</v>
      </c>
    </row>
    <row r="265" spans="1:8" s="736" customFormat="1" ht="24.6" customHeight="1" thickBot="1">
      <c r="A265" s="1184"/>
      <c r="B265" s="766" t="s">
        <v>751</v>
      </c>
      <c r="C265" s="767">
        <v>3.4013914378815686</v>
      </c>
      <c r="D265" s="768">
        <v>6.6636465438257151</v>
      </c>
      <c r="E265" s="770">
        <v>0</v>
      </c>
      <c r="F265" s="768">
        <v>1.1805416248746239</v>
      </c>
      <c r="G265" s="770">
        <v>0</v>
      </c>
      <c r="H265" s="769">
        <v>0</v>
      </c>
    </row>
    <row r="266" spans="1:8" s="736" customFormat="1" ht="24.6" customHeight="1" thickBot="1">
      <c r="A266" s="1184"/>
      <c r="B266" s="766" t="s">
        <v>752</v>
      </c>
      <c r="C266" s="767">
        <v>3.0164547831575153</v>
      </c>
      <c r="D266" s="768">
        <v>7.1087984862819296</v>
      </c>
      <c r="E266" s="770">
        <v>0</v>
      </c>
      <c r="F266" s="769">
        <v>0</v>
      </c>
      <c r="G266" s="770">
        <v>0</v>
      </c>
      <c r="H266" s="769">
        <v>0</v>
      </c>
    </row>
    <row r="267" spans="1:8" s="736" customFormat="1" ht="24.6" customHeight="1" thickBot="1">
      <c r="A267" s="1184"/>
      <c r="B267" s="766" t="s">
        <v>754</v>
      </c>
      <c r="C267" s="767">
        <v>2.7876268955444563</v>
      </c>
      <c r="D267" s="768">
        <v>5.3539331955173539</v>
      </c>
      <c r="E267" s="770">
        <v>0</v>
      </c>
      <c r="F267" s="769">
        <v>0</v>
      </c>
      <c r="G267" s="770">
        <v>0</v>
      </c>
      <c r="H267" s="769">
        <v>0</v>
      </c>
    </row>
    <row r="268" spans="1:8" s="736" customFormat="1" ht="24.6" customHeight="1" thickBot="1">
      <c r="A268" s="1184"/>
      <c r="B268" s="766" t="s">
        <v>753</v>
      </c>
      <c r="C268" s="767">
        <v>3.2536055227723222</v>
      </c>
      <c r="D268" s="768">
        <v>6.9463722397476344</v>
      </c>
      <c r="E268" s="770">
        <v>0</v>
      </c>
      <c r="F268" s="769">
        <v>0</v>
      </c>
      <c r="G268" s="770">
        <v>0</v>
      </c>
      <c r="H268" s="769">
        <v>0</v>
      </c>
    </row>
    <row r="269" spans="1:8" s="736" customFormat="1" ht="24.6" customHeight="1" thickBot="1">
      <c r="A269" s="1185"/>
      <c r="B269" s="766" t="s">
        <v>749</v>
      </c>
      <c r="C269" s="767">
        <v>2.8113726979305107</v>
      </c>
      <c r="D269" s="768">
        <v>2</v>
      </c>
      <c r="E269" s="770">
        <v>0</v>
      </c>
      <c r="F269" s="769">
        <v>0</v>
      </c>
      <c r="G269" s="770">
        <v>0</v>
      </c>
      <c r="H269" s="769">
        <v>0</v>
      </c>
    </row>
    <row r="270" spans="1:8" s="736" customFormat="1" ht="24.6" customHeight="1" thickBot="1">
      <c r="A270" s="1183" t="s">
        <v>130</v>
      </c>
      <c r="B270" s="766" t="s">
        <v>757</v>
      </c>
      <c r="C270" s="767">
        <v>2.6785310098810697</v>
      </c>
      <c r="D270" s="768">
        <v>6.0069935217903412</v>
      </c>
      <c r="E270" s="770">
        <v>0</v>
      </c>
      <c r="F270" s="768">
        <v>1.1878261768201313</v>
      </c>
      <c r="G270" s="767">
        <v>1.2901038355583809</v>
      </c>
      <c r="H270" s="768">
        <v>1.5452170667993532</v>
      </c>
    </row>
    <row r="271" spans="1:8" s="736" customFormat="1" ht="24.6" customHeight="1" thickBot="1">
      <c r="A271" s="1184"/>
      <c r="B271" s="766" t="s">
        <v>756</v>
      </c>
      <c r="C271" s="767">
        <v>3.377066324053394</v>
      </c>
      <c r="D271" s="768">
        <v>4.8706931314126978</v>
      </c>
      <c r="E271" s="767">
        <v>1.1681514476614698</v>
      </c>
      <c r="F271" s="768">
        <v>1.232138618561595</v>
      </c>
      <c r="G271" s="767">
        <v>1.1882352941176471</v>
      </c>
      <c r="H271" s="768">
        <v>1.371069182389937</v>
      </c>
    </row>
    <row r="272" spans="1:8" s="736" customFormat="1" ht="39" customHeight="1" thickBot="1">
      <c r="A272" s="1184"/>
      <c r="B272" s="766" t="s">
        <v>755</v>
      </c>
      <c r="C272" s="767">
        <v>3.2871822459499764</v>
      </c>
      <c r="D272" s="768">
        <v>5.7596552646835839</v>
      </c>
      <c r="E272" s="767">
        <v>1.0219748858447488</v>
      </c>
      <c r="F272" s="768">
        <v>1.2215256321804602</v>
      </c>
      <c r="G272" s="767">
        <v>1.1508225681793087</v>
      </c>
      <c r="H272" s="768">
        <v>1.9295024368128755</v>
      </c>
    </row>
    <row r="273" spans="1:8" s="736" customFormat="1" ht="24.6" customHeight="1" thickBot="1">
      <c r="A273" s="1184"/>
      <c r="B273" s="766" t="s">
        <v>767</v>
      </c>
      <c r="C273" s="767">
        <v>3.2855537570398514</v>
      </c>
      <c r="D273" s="768">
        <v>6.3126713371915928</v>
      </c>
      <c r="E273" s="770">
        <v>0</v>
      </c>
      <c r="F273" s="768">
        <v>1.2556291390728478</v>
      </c>
      <c r="G273" s="770">
        <v>0</v>
      </c>
      <c r="H273" s="769">
        <v>0</v>
      </c>
    </row>
    <row r="274" spans="1:8" s="736" customFormat="1" ht="24.6" customHeight="1" thickBot="1">
      <c r="A274" s="1184"/>
      <c r="B274" s="766" t="s">
        <v>768</v>
      </c>
      <c r="C274" s="767">
        <v>3.2051721084017242</v>
      </c>
      <c r="D274" s="768">
        <v>3.7009955372468246</v>
      </c>
      <c r="E274" s="770">
        <v>0</v>
      </c>
      <c r="F274" s="768">
        <v>1</v>
      </c>
      <c r="G274" s="770">
        <v>0</v>
      </c>
      <c r="H274" s="769">
        <v>0</v>
      </c>
    </row>
    <row r="275" spans="1:8" s="736" customFormat="1" ht="24.6" customHeight="1" thickBot="1">
      <c r="A275" s="1184"/>
      <c r="B275" s="766" t="s">
        <v>766</v>
      </c>
      <c r="C275" s="767">
        <v>3.0862099835278953</v>
      </c>
      <c r="D275" s="768">
        <v>6.2964513556618824</v>
      </c>
      <c r="E275" s="770">
        <v>0</v>
      </c>
      <c r="F275" s="768">
        <v>1</v>
      </c>
      <c r="G275" s="770">
        <v>0</v>
      </c>
      <c r="H275" s="769">
        <v>0</v>
      </c>
    </row>
    <row r="276" spans="1:8" s="736" customFormat="1" ht="24.6" customHeight="1" thickBot="1">
      <c r="A276" s="1184"/>
      <c r="B276" s="766" t="s">
        <v>771</v>
      </c>
      <c r="C276" s="767">
        <v>3.3750397456279808</v>
      </c>
      <c r="D276" s="768">
        <v>4.8870262390670556</v>
      </c>
      <c r="E276" s="770">
        <v>0</v>
      </c>
      <c r="F276" s="769">
        <v>0</v>
      </c>
      <c r="G276" s="770">
        <v>0</v>
      </c>
      <c r="H276" s="769">
        <v>0</v>
      </c>
    </row>
    <row r="277" spans="1:8" s="736" customFormat="1" ht="24.6" customHeight="1" thickBot="1">
      <c r="A277" s="1184"/>
      <c r="B277" s="766" t="s">
        <v>770</v>
      </c>
      <c r="C277" s="767">
        <v>3.4526777934177892</v>
      </c>
      <c r="D277" s="768">
        <v>5.7147058823529413</v>
      </c>
      <c r="E277" s="770">
        <v>0</v>
      </c>
      <c r="F277" s="769">
        <v>0</v>
      </c>
      <c r="G277" s="770">
        <v>0</v>
      </c>
      <c r="H277" s="769">
        <v>0</v>
      </c>
    </row>
    <row r="278" spans="1:8" s="736" customFormat="1" ht="24.6" customHeight="1" thickBot="1">
      <c r="A278" s="1184"/>
      <c r="B278" s="766" t="s">
        <v>762</v>
      </c>
      <c r="C278" s="767">
        <v>3.1761829161114732</v>
      </c>
      <c r="D278" s="769">
        <v>0</v>
      </c>
      <c r="E278" s="770">
        <v>0</v>
      </c>
      <c r="F278" s="769">
        <v>0</v>
      </c>
      <c r="G278" s="770">
        <v>0</v>
      </c>
      <c r="H278" s="769">
        <v>0</v>
      </c>
    </row>
    <row r="279" spans="1:8" s="736" customFormat="1" ht="24.6" customHeight="1" thickBot="1">
      <c r="A279" s="1184"/>
      <c r="B279" s="766" t="s">
        <v>759</v>
      </c>
      <c r="C279" s="767">
        <v>3.6951446455760446</v>
      </c>
      <c r="D279" s="768">
        <v>6.2351789211322775</v>
      </c>
      <c r="E279" s="770">
        <v>0</v>
      </c>
      <c r="F279" s="768">
        <v>1.1942703670546106</v>
      </c>
      <c r="G279" s="770">
        <v>0</v>
      </c>
      <c r="H279" s="769">
        <v>0</v>
      </c>
    </row>
    <row r="280" spans="1:8" s="736" customFormat="1" ht="24.6" customHeight="1" thickBot="1">
      <c r="A280" s="1184"/>
      <c r="B280" s="766" t="s">
        <v>760</v>
      </c>
      <c r="C280" s="767">
        <v>3.5698838734444478</v>
      </c>
      <c r="D280" s="768">
        <v>8.3120180552943381</v>
      </c>
      <c r="E280" s="770">
        <v>0</v>
      </c>
      <c r="F280" s="769">
        <v>0</v>
      </c>
      <c r="G280" s="770">
        <v>0</v>
      </c>
      <c r="H280" s="769">
        <v>0</v>
      </c>
    </row>
    <row r="281" spans="1:8" s="736" customFormat="1" ht="24.6" customHeight="1" thickBot="1">
      <c r="A281" s="1184"/>
      <c r="B281" s="766" t="s">
        <v>758</v>
      </c>
      <c r="C281" s="767">
        <v>3.9313019827348339</v>
      </c>
      <c r="D281" s="768">
        <v>5.7101827676240209</v>
      </c>
      <c r="E281" s="770">
        <v>0</v>
      </c>
      <c r="F281" s="768">
        <v>1.2019273868220528</v>
      </c>
      <c r="G281" s="767">
        <v>1.3069929134911085</v>
      </c>
      <c r="H281" s="769">
        <v>0</v>
      </c>
    </row>
    <row r="282" spans="1:8" s="736" customFormat="1" ht="24.6" customHeight="1" thickBot="1">
      <c r="A282" s="1184"/>
      <c r="B282" s="766" t="s">
        <v>763</v>
      </c>
      <c r="C282" s="767">
        <v>3.5820491439338973</v>
      </c>
      <c r="D282" s="768">
        <v>5.9044067796610173</v>
      </c>
      <c r="E282" s="770">
        <v>0</v>
      </c>
      <c r="F282" s="769">
        <v>0</v>
      </c>
      <c r="G282" s="770">
        <v>0</v>
      </c>
      <c r="H282" s="769">
        <v>0</v>
      </c>
    </row>
    <row r="283" spans="1:8" s="736" customFormat="1" ht="24.6" customHeight="1" thickBot="1">
      <c r="A283" s="1184"/>
      <c r="B283" s="766" t="s">
        <v>764</v>
      </c>
      <c r="C283" s="767">
        <v>3.6932514695730392</v>
      </c>
      <c r="D283" s="769">
        <v>0</v>
      </c>
      <c r="E283" s="770">
        <v>0</v>
      </c>
      <c r="F283" s="769">
        <v>0</v>
      </c>
      <c r="G283" s="770">
        <v>0</v>
      </c>
      <c r="H283" s="769">
        <v>0</v>
      </c>
    </row>
    <row r="284" spans="1:8" s="736" customFormat="1" ht="24.6" customHeight="1" thickBot="1">
      <c r="A284" s="1184"/>
      <c r="B284" s="766" t="s">
        <v>765</v>
      </c>
      <c r="C284" s="767">
        <v>3.6914523803653756</v>
      </c>
      <c r="D284" s="768">
        <v>5.3027400311873469</v>
      </c>
      <c r="E284" s="770">
        <v>0</v>
      </c>
      <c r="F284" s="769">
        <v>0</v>
      </c>
      <c r="G284" s="770">
        <v>0</v>
      </c>
      <c r="H284" s="769">
        <v>0</v>
      </c>
    </row>
    <row r="285" spans="1:8" s="736" customFormat="1" ht="24.6" customHeight="1" thickBot="1">
      <c r="A285" s="1184"/>
      <c r="B285" s="766" t="s">
        <v>761</v>
      </c>
      <c r="C285" s="767">
        <v>3.9571673874332229</v>
      </c>
      <c r="D285" s="769">
        <v>0</v>
      </c>
      <c r="E285" s="770">
        <v>0</v>
      </c>
      <c r="F285" s="769">
        <v>0</v>
      </c>
      <c r="G285" s="770">
        <v>0</v>
      </c>
      <c r="H285" s="769">
        <v>0</v>
      </c>
    </row>
    <row r="286" spans="1:8" s="736" customFormat="1" ht="24.6" customHeight="1" thickBot="1">
      <c r="A286" s="1185"/>
      <c r="B286" s="766" t="s">
        <v>769</v>
      </c>
      <c r="C286" s="767">
        <v>3.8369261983261476</v>
      </c>
      <c r="D286" s="768">
        <v>5.6454965357967666</v>
      </c>
      <c r="E286" s="770">
        <v>0</v>
      </c>
      <c r="F286" s="768">
        <v>1</v>
      </c>
      <c r="G286" s="770">
        <v>0</v>
      </c>
      <c r="H286" s="769">
        <v>0</v>
      </c>
    </row>
    <row r="287" spans="1:8" s="736" customFormat="1" ht="24.6" customHeight="1" thickBot="1">
      <c r="A287" s="1183" t="s">
        <v>131</v>
      </c>
      <c r="B287" s="766" t="s">
        <v>773</v>
      </c>
      <c r="C287" s="767">
        <v>3.2996480244651849</v>
      </c>
      <c r="D287" s="768">
        <v>5.9173312179032189</v>
      </c>
      <c r="E287" s="767">
        <v>2.1481481481481484</v>
      </c>
      <c r="F287" s="768">
        <v>1.2578385590393595</v>
      </c>
      <c r="G287" s="767">
        <v>1.1484690930098209</v>
      </c>
      <c r="H287" s="768">
        <v>1.9969195225259915</v>
      </c>
    </row>
    <row r="288" spans="1:8" s="736" customFormat="1" ht="24.6" customHeight="1" thickBot="1">
      <c r="A288" s="1184"/>
      <c r="B288" s="766" t="s">
        <v>772</v>
      </c>
      <c r="C288" s="767">
        <v>3.2917840234913407</v>
      </c>
      <c r="D288" s="768">
        <v>4.5480553295362087</v>
      </c>
      <c r="E288" s="767">
        <v>2.028169014084507</v>
      </c>
      <c r="F288" s="768">
        <v>1.1423566878980891</v>
      </c>
      <c r="G288" s="767">
        <v>1.3995367689635205</v>
      </c>
      <c r="H288" s="768">
        <v>2.2874377421140011</v>
      </c>
    </row>
    <row r="289" spans="1:8" s="736" customFormat="1" ht="24.6" customHeight="1" thickBot="1">
      <c r="A289" s="1184"/>
      <c r="B289" s="766" t="s">
        <v>776</v>
      </c>
      <c r="C289" s="767">
        <v>3.2413295087557419</v>
      </c>
      <c r="D289" s="768">
        <v>4.0648873072360621</v>
      </c>
      <c r="E289" s="770">
        <v>0</v>
      </c>
      <c r="F289" s="768">
        <v>1.1233918128654972</v>
      </c>
      <c r="G289" s="770">
        <v>0</v>
      </c>
      <c r="H289" s="769">
        <v>0</v>
      </c>
    </row>
    <row r="290" spans="1:8" s="736" customFormat="1" ht="24.6" customHeight="1" thickBot="1">
      <c r="A290" s="1184"/>
      <c r="B290" s="766" t="s">
        <v>777</v>
      </c>
      <c r="C290" s="767">
        <v>2.7468248747659767</v>
      </c>
      <c r="D290" s="768">
        <v>4.7801882930822757</v>
      </c>
      <c r="E290" s="770">
        <v>0</v>
      </c>
      <c r="F290" s="769">
        <v>0</v>
      </c>
      <c r="G290" s="770">
        <v>0</v>
      </c>
      <c r="H290" s="769">
        <v>0</v>
      </c>
    </row>
    <row r="291" spans="1:8" s="736" customFormat="1" ht="24.6" customHeight="1" thickBot="1">
      <c r="A291" s="1184"/>
      <c r="B291" s="766" t="s">
        <v>774</v>
      </c>
      <c r="C291" s="767">
        <v>2.3996993919519025</v>
      </c>
      <c r="D291" s="768">
        <v>5.182807747718905</v>
      </c>
      <c r="E291" s="770">
        <v>0</v>
      </c>
      <c r="F291" s="768">
        <v>1.0006065200909779</v>
      </c>
      <c r="G291" s="770">
        <v>0</v>
      </c>
      <c r="H291" s="769">
        <v>0</v>
      </c>
    </row>
    <row r="292" spans="1:8" s="736" customFormat="1" ht="24.6" customHeight="1" thickBot="1">
      <c r="A292" s="1184"/>
      <c r="B292" s="766" t="s">
        <v>775</v>
      </c>
      <c r="C292" s="767">
        <v>2.8974192711710542</v>
      </c>
      <c r="D292" s="768">
        <v>6.3653298528713815</v>
      </c>
      <c r="E292" s="770">
        <v>0</v>
      </c>
      <c r="F292" s="769">
        <v>0</v>
      </c>
      <c r="G292" s="770">
        <v>0</v>
      </c>
      <c r="H292" s="769">
        <v>0</v>
      </c>
    </row>
    <row r="293" spans="1:8" s="736" customFormat="1" ht="24.6" customHeight="1" thickBot="1">
      <c r="A293" s="1184"/>
      <c r="B293" s="766" t="s">
        <v>780</v>
      </c>
      <c r="C293" s="767">
        <v>3.2774009044958765</v>
      </c>
      <c r="D293" s="768">
        <v>5.7275687409551379</v>
      </c>
      <c r="E293" s="770">
        <v>0</v>
      </c>
      <c r="F293" s="769">
        <v>0</v>
      </c>
      <c r="G293" s="770">
        <v>0</v>
      </c>
      <c r="H293" s="769">
        <v>0</v>
      </c>
    </row>
    <row r="294" spans="1:8" s="736" customFormat="1" ht="24.6" customHeight="1" thickBot="1">
      <c r="A294" s="1184"/>
      <c r="B294" s="766" t="s">
        <v>779</v>
      </c>
      <c r="C294" s="767">
        <v>3.2597261080842292</v>
      </c>
      <c r="D294" s="768">
        <v>6.143589743589744</v>
      </c>
      <c r="E294" s="770">
        <v>0</v>
      </c>
      <c r="F294" s="769">
        <v>0</v>
      </c>
      <c r="G294" s="770">
        <v>0</v>
      </c>
      <c r="H294" s="769">
        <v>0</v>
      </c>
    </row>
    <row r="295" spans="1:8" s="736" customFormat="1" ht="24.6" customHeight="1" thickBot="1">
      <c r="A295" s="1184"/>
      <c r="B295" s="766" t="s">
        <v>778</v>
      </c>
      <c r="C295" s="767">
        <v>3.546866277594519</v>
      </c>
      <c r="D295" s="768">
        <v>4.4724972497249729</v>
      </c>
      <c r="E295" s="770">
        <v>0</v>
      </c>
      <c r="F295" s="769">
        <v>0</v>
      </c>
      <c r="G295" s="770">
        <v>0</v>
      </c>
      <c r="H295" s="769">
        <v>0</v>
      </c>
    </row>
    <row r="296" spans="1:8" s="736" customFormat="1" ht="24.6" customHeight="1" thickBot="1">
      <c r="A296" s="1183" t="s">
        <v>1127</v>
      </c>
      <c r="B296" s="766" t="s">
        <v>782</v>
      </c>
      <c r="C296" s="767">
        <v>3.4259668878611169</v>
      </c>
      <c r="D296" s="768">
        <v>3.8698697152273547</v>
      </c>
      <c r="E296" s="767">
        <v>3.0627208480565371</v>
      </c>
      <c r="F296" s="768">
        <v>1.2695180899370149</v>
      </c>
      <c r="G296" s="767">
        <v>1.4250411861614498</v>
      </c>
      <c r="H296" s="769">
        <v>0</v>
      </c>
    </row>
    <row r="297" spans="1:8" s="736" customFormat="1" ht="24.6" customHeight="1" thickBot="1">
      <c r="A297" s="1184"/>
      <c r="B297" s="766" t="s">
        <v>785</v>
      </c>
      <c r="C297" s="767">
        <v>3.2655387671135703</v>
      </c>
      <c r="D297" s="768">
        <v>5.1004187174024826</v>
      </c>
      <c r="E297" s="770">
        <v>0</v>
      </c>
      <c r="F297" s="768">
        <v>1.0879014989293363</v>
      </c>
      <c r="G297" s="770">
        <v>0</v>
      </c>
      <c r="H297" s="769">
        <v>0</v>
      </c>
    </row>
    <row r="298" spans="1:8" s="736" customFormat="1" ht="24.6" customHeight="1" thickBot="1">
      <c r="A298" s="1184"/>
      <c r="B298" s="766" t="s">
        <v>783</v>
      </c>
      <c r="C298" s="767">
        <v>3.4835780278277784</v>
      </c>
      <c r="D298" s="768">
        <v>6.2725343962967726</v>
      </c>
      <c r="E298" s="770">
        <v>0</v>
      </c>
      <c r="F298" s="768">
        <v>1.2158908507223114</v>
      </c>
      <c r="G298" s="767">
        <v>1.2243562684677078</v>
      </c>
      <c r="H298" s="768">
        <v>1.793710263396912</v>
      </c>
    </row>
    <row r="299" spans="1:8" s="736" customFormat="1" ht="24.6" customHeight="1" thickBot="1">
      <c r="A299" s="1184"/>
      <c r="B299" s="766" t="s">
        <v>784</v>
      </c>
      <c r="C299" s="767">
        <v>3.6563966725043784</v>
      </c>
      <c r="D299" s="768">
        <v>6.5137415621986499</v>
      </c>
      <c r="E299" s="770">
        <v>0</v>
      </c>
      <c r="F299" s="768">
        <v>1.1159143380304115</v>
      </c>
      <c r="G299" s="767">
        <v>1.0876424189307625</v>
      </c>
      <c r="H299" s="769">
        <v>0</v>
      </c>
    </row>
    <row r="300" spans="1:8" s="736" customFormat="1" ht="24.6" customHeight="1" thickBot="1">
      <c r="A300" s="1183" t="s">
        <v>132</v>
      </c>
      <c r="B300" s="766" t="s">
        <v>787</v>
      </c>
      <c r="C300" s="767">
        <v>3.3837012848105963</v>
      </c>
      <c r="D300" s="768">
        <v>5.5640084561630161</v>
      </c>
      <c r="E300" s="767">
        <v>2.4935258964143427</v>
      </c>
      <c r="F300" s="768">
        <v>1.2793210718768762</v>
      </c>
      <c r="G300" s="767">
        <v>1.1385858585858586</v>
      </c>
      <c r="H300" s="768">
        <v>2.3413031771674744</v>
      </c>
    </row>
    <row r="301" spans="1:8" s="736" customFormat="1" ht="24.6" customHeight="1" thickBot="1">
      <c r="A301" s="1184"/>
      <c r="B301" s="766" t="s">
        <v>786</v>
      </c>
      <c r="C301" s="767">
        <v>3.4095521217862861</v>
      </c>
      <c r="D301" s="768">
        <v>6.0172009218520843</v>
      </c>
      <c r="E301" s="767">
        <v>1.511304347826087</v>
      </c>
      <c r="F301" s="768">
        <v>1.3611085191751422</v>
      </c>
      <c r="G301" s="767">
        <v>1.2282828282828282</v>
      </c>
      <c r="H301" s="768">
        <v>2.5985983566940551</v>
      </c>
    </row>
    <row r="302" spans="1:8" s="736" customFormat="1" ht="24.6" customHeight="1" thickBot="1">
      <c r="A302" s="1184"/>
      <c r="B302" s="766" t="s">
        <v>793</v>
      </c>
      <c r="C302" s="767">
        <v>3.7735286656519533</v>
      </c>
      <c r="D302" s="768">
        <v>6.2467562557924001</v>
      </c>
      <c r="E302" s="770">
        <v>0</v>
      </c>
      <c r="F302" s="769">
        <v>0</v>
      </c>
      <c r="G302" s="770">
        <v>0</v>
      </c>
      <c r="H302" s="769">
        <v>0</v>
      </c>
    </row>
    <row r="303" spans="1:8" s="736" customFormat="1" ht="24.6" customHeight="1" thickBot="1">
      <c r="A303" s="1184"/>
      <c r="B303" s="766" t="s">
        <v>789</v>
      </c>
      <c r="C303" s="767">
        <v>4.200650358906481</v>
      </c>
      <c r="D303" s="768">
        <v>6.0977319587628864</v>
      </c>
      <c r="E303" s="770">
        <v>0</v>
      </c>
      <c r="F303" s="769">
        <v>0</v>
      </c>
      <c r="G303" s="770">
        <v>0</v>
      </c>
      <c r="H303" s="769">
        <v>0</v>
      </c>
    </row>
    <row r="304" spans="1:8" s="736" customFormat="1" ht="24.6" customHeight="1" thickBot="1">
      <c r="A304" s="1184"/>
      <c r="B304" s="766" t="s">
        <v>790</v>
      </c>
      <c r="C304" s="767">
        <v>3.4087763919277632</v>
      </c>
      <c r="D304" s="768">
        <v>5.4353331949346062</v>
      </c>
      <c r="E304" s="770">
        <v>0</v>
      </c>
      <c r="F304" s="769">
        <v>0</v>
      </c>
      <c r="G304" s="770">
        <v>0</v>
      </c>
      <c r="H304" s="769">
        <v>0</v>
      </c>
    </row>
    <row r="305" spans="1:8" s="736" customFormat="1" ht="24.6" customHeight="1" thickBot="1">
      <c r="A305" s="1184" t="s">
        <v>132</v>
      </c>
      <c r="B305" s="766" t="s">
        <v>791</v>
      </c>
      <c r="C305" s="767">
        <v>2.7919161370741974</v>
      </c>
      <c r="D305" s="768">
        <v>4.9740296803652972</v>
      </c>
      <c r="E305" s="770">
        <v>0</v>
      </c>
      <c r="F305" s="769">
        <v>0</v>
      </c>
      <c r="G305" s="770">
        <v>0</v>
      </c>
      <c r="H305" s="769">
        <v>0</v>
      </c>
    </row>
    <row r="306" spans="1:8" s="736" customFormat="1" ht="24.6" customHeight="1" thickBot="1">
      <c r="A306" s="1184"/>
      <c r="B306" s="766" t="s">
        <v>792</v>
      </c>
      <c r="C306" s="767">
        <v>3.125674873505385</v>
      </c>
      <c r="D306" s="769">
        <v>0</v>
      </c>
      <c r="E306" s="770">
        <v>0</v>
      </c>
      <c r="F306" s="769">
        <v>0</v>
      </c>
      <c r="G306" s="770">
        <v>0</v>
      </c>
      <c r="H306" s="769">
        <v>0</v>
      </c>
    </row>
    <row r="307" spans="1:8" s="736" customFormat="1" ht="24.6" customHeight="1" thickBot="1">
      <c r="A307" s="1184"/>
      <c r="B307" s="766" t="s">
        <v>794</v>
      </c>
      <c r="C307" s="767">
        <v>3.4775916704391125</v>
      </c>
      <c r="D307" s="768">
        <v>6.3100436681222707</v>
      </c>
      <c r="E307" s="770">
        <v>0</v>
      </c>
      <c r="F307" s="769">
        <v>0</v>
      </c>
      <c r="G307" s="770">
        <v>0</v>
      </c>
      <c r="H307" s="769">
        <v>0</v>
      </c>
    </row>
    <row r="308" spans="1:8" s="736" customFormat="1" ht="24.6" customHeight="1" thickBot="1">
      <c r="A308" s="1184"/>
      <c r="B308" s="766" t="s">
        <v>795</v>
      </c>
      <c r="C308" s="767">
        <v>6.0180019942328942</v>
      </c>
      <c r="D308" s="769">
        <v>0</v>
      </c>
      <c r="E308" s="770">
        <v>0</v>
      </c>
      <c r="F308" s="769">
        <v>0</v>
      </c>
      <c r="G308" s="770">
        <v>0</v>
      </c>
      <c r="H308" s="769">
        <v>0</v>
      </c>
    </row>
    <row r="309" spans="1:8" s="736" customFormat="1" ht="24.6" customHeight="1" thickBot="1">
      <c r="A309" s="1184"/>
      <c r="B309" s="766" t="s">
        <v>788</v>
      </c>
      <c r="C309" s="767">
        <v>2.8341929630125811</v>
      </c>
      <c r="D309" s="768">
        <v>6.948154224774405</v>
      </c>
      <c r="E309" s="770">
        <v>0</v>
      </c>
      <c r="F309" s="769">
        <v>0</v>
      </c>
      <c r="G309" s="770">
        <v>0</v>
      </c>
      <c r="H309" s="769">
        <v>0</v>
      </c>
    </row>
    <row r="310" spans="1:8" s="736" customFormat="1" ht="24.6" customHeight="1" thickBot="1">
      <c r="A310" s="1185"/>
      <c r="B310" s="766" t="s">
        <v>1141</v>
      </c>
      <c r="C310" s="770">
        <v>0</v>
      </c>
      <c r="D310" s="769">
        <v>0</v>
      </c>
      <c r="E310" s="770">
        <v>0</v>
      </c>
      <c r="F310" s="768">
        <v>1</v>
      </c>
      <c r="G310" s="770">
        <v>0</v>
      </c>
      <c r="H310" s="769">
        <v>0</v>
      </c>
    </row>
    <row r="311" spans="1:8" s="736" customFormat="1" ht="23.1" customHeight="1" thickBot="1">
      <c r="A311" s="1183" t="s">
        <v>133</v>
      </c>
      <c r="B311" s="766" t="s">
        <v>797</v>
      </c>
      <c r="C311" s="767">
        <v>4.0114564228826977</v>
      </c>
      <c r="D311" s="768">
        <v>6.7444036287622025</v>
      </c>
      <c r="E311" s="767">
        <v>1.5892277741726153</v>
      </c>
      <c r="F311" s="768">
        <v>1.5332332632842991</v>
      </c>
      <c r="G311" s="767">
        <v>1.3529411764705883</v>
      </c>
      <c r="H311" s="768">
        <v>1.6722522713614028</v>
      </c>
    </row>
    <row r="312" spans="1:8" s="736" customFormat="1" ht="23.1" customHeight="1" thickBot="1">
      <c r="A312" s="1184"/>
      <c r="B312" s="766" t="s">
        <v>798</v>
      </c>
      <c r="C312" s="767">
        <v>3.4987012987012989</v>
      </c>
      <c r="D312" s="768">
        <v>5.0385964912280699</v>
      </c>
      <c r="E312" s="770">
        <v>0</v>
      </c>
      <c r="F312" s="769">
        <v>0</v>
      </c>
      <c r="G312" s="770">
        <v>0</v>
      </c>
      <c r="H312" s="769">
        <v>0</v>
      </c>
    </row>
    <row r="313" spans="1:8" s="736" customFormat="1" ht="23.1" customHeight="1" thickBot="1">
      <c r="A313" s="1184"/>
      <c r="B313" s="766" t="s">
        <v>803</v>
      </c>
      <c r="C313" s="767">
        <v>3.7029431054271194</v>
      </c>
      <c r="D313" s="768">
        <v>6.1561813298608286</v>
      </c>
      <c r="E313" s="770">
        <v>0</v>
      </c>
      <c r="F313" s="769">
        <v>0</v>
      </c>
      <c r="G313" s="770">
        <v>0</v>
      </c>
      <c r="H313" s="769">
        <v>0</v>
      </c>
    </row>
    <row r="314" spans="1:8" s="736" customFormat="1" ht="23.1" customHeight="1" thickBot="1">
      <c r="A314" s="1184"/>
      <c r="B314" s="766" t="s">
        <v>799</v>
      </c>
      <c r="C314" s="767">
        <v>3.7106571302724585</v>
      </c>
      <c r="D314" s="768">
        <v>5.2308161522508234</v>
      </c>
      <c r="E314" s="770">
        <v>0</v>
      </c>
      <c r="F314" s="769">
        <v>0</v>
      </c>
      <c r="G314" s="770">
        <v>0</v>
      </c>
      <c r="H314" s="769">
        <v>0</v>
      </c>
    </row>
    <row r="315" spans="1:8" s="736" customFormat="1" ht="23.1" customHeight="1" thickBot="1">
      <c r="A315" s="1184"/>
      <c r="B315" s="766" t="s">
        <v>808</v>
      </c>
      <c r="C315" s="767">
        <v>4.1467608476286575</v>
      </c>
      <c r="D315" s="768">
        <v>5.5467720685111992</v>
      </c>
      <c r="E315" s="770">
        <v>0</v>
      </c>
      <c r="F315" s="769">
        <v>0</v>
      </c>
      <c r="G315" s="770">
        <v>0</v>
      </c>
      <c r="H315" s="769">
        <v>0</v>
      </c>
    </row>
    <row r="316" spans="1:8" s="736" customFormat="1" ht="23.1" customHeight="1" thickBot="1">
      <c r="A316" s="1184"/>
      <c r="B316" s="766" t="s">
        <v>806</v>
      </c>
      <c r="C316" s="767">
        <v>3.855455872834284</v>
      </c>
      <c r="D316" s="768">
        <v>6.5304622486788553</v>
      </c>
      <c r="E316" s="770">
        <v>0</v>
      </c>
      <c r="F316" s="769">
        <v>0</v>
      </c>
      <c r="G316" s="770">
        <v>0</v>
      </c>
      <c r="H316" s="769">
        <v>0</v>
      </c>
    </row>
    <row r="317" spans="1:8" s="736" customFormat="1" ht="23.1" customHeight="1" thickBot="1">
      <c r="A317" s="1184"/>
      <c r="B317" s="766" t="s">
        <v>809</v>
      </c>
      <c r="C317" s="767">
        <v>3.9809214702324636</v>
      </c>
      <c r="D317" s="768">
        <v>4.2135883800301608</v>
      </c>
      <c r="E317" s="770">
        <v>0</v>
      </c>
      <c r="F317" s="769">
        <v>0</v>
      </c>
      <c r="G317" s="770">
        <v>0</v>
      </c>
      <c r="H317" s="769">
        <v>0</v>
      </c>
    </row>
    <row r="318" spans="1:8" s="736" customFormat="1" ht="23.1" customHeight="1" thickBot="1">
      <c r="A318" s="1184"/>
      <c r="B318" s="766" t="s">
        <v>807</v>
      </c>
      <c r="C318" s="767">
        <v>3.6004678124682195</v>
      </c>
      <c r="D318" s="768">
        <v>4.6471734892787522</v>
      </c>
      <c r="E318" s="770">
        <v>0</v>
      </c>
      <c r="F318" s="768">
        <v>1.0280878646020886</v>
      </c>
      <c r="G318" s="770">
        <v>0</v>
      </c>
      <c r="H318" s="769">
        <v>0</v>
      </c>
    </row>
    <row r="319" spans="1:8" s="736" customFormat="1" ht="23.1" customHeight="1" thickBot="1">
      <c r="A319" s="1184"/>
      <c r="B319" s="766" t="s">
        <v>804</v>
      </c>
      <c r="C319" s="767">
        <v>3.8554026748773214</v>
      </c>
      <c r="D319" s="768">
        <v>6.775268039995181</v>
      </c>
      <c r="E319" s="770">
        <v>0</v>
      </c>
      <c r="F319" s="769">
        <v>0</v>
      </c>
      <c r="G319" s="770">
        <v>0</v>
      </c>
      <c r="H319" s="769">
        <v>0</v>
      </c>
    </row>
    <row r="320" spans="1:8" s="736" customFormat="1" ht="23.1" customHeight="1" thickBot="1">
      <c r="A320" s="1184"/>
      <c r="B320" s="766" t="s">
        <v>805</v>
      </c>
      <c r="C320" s="767">
        <v>4.1256757403243549</v>
      </c>
      <c r="D320" s="768">
        <v>5.5050060821558899</v>
      </c>
      <c r="E320" s="770">
        <v>0</v>
      </c>
      <c r="F320" s="769">
        <v>0</v>
      </c>
      <c r="G320" s="770">
        <v>0</v>
      </c>
      <c r="H320" s="769">
        <v>0</v>
      </c>
    </row>
    <row r="321" spans="1:8" s="736" customFormat="1" ht="23.1" customHeight="1" thickBot="1">
      <c r="A321" s="1184"/>
      <c r="B321" s="766" t="s">
        <v>801</v>
      </c>
      <c r="C321" s="767">
        <v>3.4613469815051761</v>
      </c>
      <c r="D321" s="768">
        <v>5.4877045165082787</v>
      </c>
      <c r="E321" s="770">
        <v>0</v>
      </c>
      <c r="F321" s="769">
        <v>0</v>
      </c>
      <c r="G321" s="770">
        <v>0</v>
      </c>
      <c r="H321" s="769">
        <v>0</v>
      </c>
    </row>
    <row r="322" spans="1:8" s="736" customFormat="1" ht="23.1" customHeight="1" thickBot="1">
      <c r="A322" s="1184"/>
      <c r="B322" s="766" t="s">
        <v>802</v>
      </c>
      <c r="C322" s="767">
        <v>4.0062494311804144</v>
      </c>
      <c r="D322" s="768">
        <v>4.7446535500427718</v>
      </c>
      <c r="E322" s="770">
        <v>0</v>
      </c>
      <c r="F322" s="769">
        <v>0</v>
      </c>
      <c r="G322" s="770">
        <v>0</v>
      </c>
      <c r="H322" s="769">
        <v>0</v>
      </c>
    </row>
    <row r="323" spans="1:8" s="736" customFormat="1" ht="23.1" customHeight="1" thickBot="1">
      <c r="A323" s="1184"/>
      <c r="B323" s="766" t="s">
        <v>810</v>
      </c>
      <c r="C323" s="767">
        <v>4.2525972882549743</v>
      </c>
      <c r="D323" s="768">
        <v>7.1769842158289485</v>
      </c>
      <c r="E323" s="770">
        <v>0</v>
      </c>
      <c r="F323" s="769">
        <v>0</v>
      </c>
      <c r="G323" s="770">
        <v>0</v>
      </c>
      <c r="H323" s="769">
        <v>0</v>
      </c>
    </row>
    <row r="324" spans="1:8" s="736" customFormat="1" ht="23.1" customHeight="1" thickBot="1">
      <c r="A324" s="1185"/>
      <c r="B324" s="766" t="s">
        <v>800</v>
      </c>
      <c r="C324" s="767">
        <v>4.3126518853668667</v>
      </c>
      <c r="D324" s="768">
        <v>7.0391178364455893</v>
      </c>
      <c r="E324" s="770">
        <v>0</v>
      </c>
      <c r="F324" s="768">
        <v>1.0301410541945064</v>
      </c>
      <c r="G324" s="770">
        <v>0</v>
      </c>
      <c r="H324" s="769">
        <v>0</v>
      </c>
    </row>
    <row r="325" spans="1:8" s="736" customFormat="1" ht="23.1" customHeight="1" thickBot="1">
      <c r="A325" s="1183" t="s">
        <v>24</v>
      </c>
      <c r="B325" s="766" t="s">
        <v>812</v>
      </c>
      <c r="C325" s="767">
        <v>3.1756631662012871</v>
      </c>
      <c r="D325" s="768">
        <v>6.5966858457997697</v>
      </c>
      <c r="E325" s="767">
        <v>1.5894224077940153</v>
      </c>
      <c r="F325" s="768">
        <v>1.2904966042098165</v>
      </c>
      <c r="G325" s="767">
        <v>1.1001964636542241</v>
      </c>
      <c r="H325" s="768">
        <v>1.3231450719822813</v>
      </c>
    </row>
    <row r="326" spans="1:8" s="736" customFormat="1" ht="23.1" customHeight="1" thickBot="1">
      <c r="A326" s="1184"/>
      <c r="B326" s="766" t="s">
        <v>814</v>
      </c>
      <c r="C326" s="767">
        <v>3.2125564182443385</v>
      </c>
      <c r="D326" s="768">
        <v>6.0781797441538332</v>
      </c>
      <c r="E326" s="770">
        <v>0</v>
      </c>
      <c r="F326" s="768">
        <v>1.1267783107064466</v>
      </c>
      <c r="G326" s="767">
        <v>1.0986757795813755</v>
      </c>
      <c r="H326" s="769">
        <v>0</v>
      </c>
    </row>
    <row r="327" spans="1:8" s="736" customFormat="1" ht="23.1" customHeight="1" thickBot="1">
      <c r="A327" s="1184"/>
      <c r="B327" s="766" t="s">
        <v>813</v>
      </c>
      <c r="C327" s="767">
        <v>3.09078442312734</v>
      </c>
      <c r="D327" s="768">
        <v>5.0275128702844123</v>
      </c>
      <c r="E327" s="770">
        <v>0</v>
      </c>
      <c r="F327" s="768">
        <v>1.0884444902587362</v>
      </c>
      <c r="G327" s="767">
        <v>1.4281454979129398</v>
      </c>
      <c r="H327" s="769">
        <v>0</v>
      </c>
    </row>
    <row r="328" spans="1:8" s="736" customFormat="1" ht="23.1" customHeight="1" thickBot="1">
      <c r="A328" s="1184"/>
      <c r="B328" s="766" t="s">
        <v>820</v>
      </c>
      <c r="C328" s="767">
        <v>3.1637956745689482</v>
      </c>
      <c r="D328" s="768">
        <v>4.8819320214669055</v>
      </c>
      <c r="E328" s="770">
        <v>0</v>
      </c>
      <c r="F328" s="769">
        <v>0</v>
      </c>
      <c r="G328" s="770">
        <v>0</v>
      </c>
      <c r="H328" s="769">
        <v>0</v>
      </c>
    </row>
    <row r="329" spans="1:8" s="736" customFormat="1" ht="23.1" customHeight="1" thickBot="1">
      <c r="A329" s="1184"/>
      <c r="B329" s="766" t="s">
        <v>819</v>
      </c>
      <c r="C329" s="767">
        <v>3.2227882609159164</v>
      </c>
      <c r="D329" s="769">
        <v>0</v>
      </c>
      <c r="E329" s="770">
        <v>0</v>
      </c>
      <c r="F329" s="768">
        <v>1.2910195813639433</v>
      </c>
      <c r="G329" s="770">
        <v>0</v>
      </c>
      <c r="H329" s="769">
        <v>0</v>
      </c>
    </row>
    <row r="330" spans="1:8" s="736" customFormat="1" ht="23.1" customHeight="1" thickBot="1">
      <c r="A330" s="1184"/>
      <c r="B330" s="766" t="s">
        <v>818</v>
      </c>
      <c r="C330" s="767">
        <v>2.9697730160021529</v>
      </c>
      <c r="D330" s="769">
        <v>0</v>
      </c>
      <c r="E330" s="770">
        <v>0</v>
      </c>
      <c r="F330" s="768">
        <v>1.1373966942148761</v>
      </c>
      <c r="G330" s="770">
        <v>0</v>
      </c>
      <c r="H330" s="769">
        <v>0</v>
      </c>
    </row>
    <row r="331" spans="1:8" s="736" customFormat="1" ht="23.1" customHeight="1" thickBot="1">
      <c r="A331" s="1184"/>
      <c r="B331" s="766" t="s">
        <v>822</v>
      </c>
      <c r="C331" s="767">
        <v>3.011655818025218</v>
      </c>
      <c r="D331" s="768">
        <v>5.6394648023143681</v>
      </c>
      <c r="E331" s="770">
        <v>0</v>
      </c>
      <c r="F331" s="769">
        <v>0</v>
      </c>
      <c r="G331" s="770">
        <v>0</v>
      </c>
      <c r="H331" s="769">
        <v>0</v>
      </c>
    </row>
    <row r="332" spans="1:8" s="736" customFormat="1" ht="23.1" customHeight="1" thickBot="1">
      <c r="A332" s="1184"/>
      <c r="B332" s="766" t="s">
        <v>817</v>
      </c>
      <c r="C332" s="767">
        <v>2.453532551688772</v>
      </c>
      <c r="D332" s="768">
        <v>4.0838361792271147</v>
      </c>
      <c r="E332" s="770">
        <v>0</v>
      </c>
      <c r="F332" s="768">
        <v>1.1512915129151291</v>
      </c>
      <c r="G332" s="770">
        <v>0</v>
      </c>
      <c r="H332" s="769">
        <v>0</v>
      </c>
    </row>
    <row r="333" spans="1:8" s="736" customFormat="1" ht="23.1" customHeight="1" thickBot="1">
      <c r="A333" s="1184"/>
      <c r="B333" s="766" t="s">
        <v>821</v>
      </c>
      <c r="C333" s="767">
        <v>3.081595731632528</v>
      </c>
      <c r="D333" s="768">
        <v>4.6915197713196761</v>
      </c>
      <c r="E333" s="770">
        <v>0</v>
      </c>
      <c r="F333" s="769">
        <v>0</v>
      </c>
      <c r="G333" s="770">
        <v>0</v>
      </c>
      <c r="H333" s="769">
        <v>0</v>
      </c>
    </row>
    <row r="334" spans="1:8" s="736" customFormat="1" ht="23.1" customHeight="1" thickBot="1">
      <c r="A334" s="1184"/>
      <c r="B334" s="766" t="s">
        <v>823</v>
      </c>
      <c r="C334" s="767">
        <v>2.3454526420898358</v>
      </c>
      <c r="D334" s="768">
        <v>3.8810746740418809</v>
      </c>
      <c r="E334" s="770">
        <v>0</v>
      </c>
      <c r="F334" s="769">
        <v>0</v>
      </c>
      <c r="G334" s="770">
        <v>0</v>
      </c>
      <c r="H334" s="769">
        <v>0</v>
      </c>
    </row>
    <row r="335" spans="1:8" s="736" customFormat="1" ht="23.1" customHeight="1" thickBot="1">
      <c r="A335" s="1184"/>
      <c r="B335" s="766" t="s">
        <v>815</v>
      </c>
      <c r="C335" s="767">
        <v>3.596279360884608</v>
      </c>
      <c r="D335" s="769">
        <v>0</v>
      </c>
      <c r="E335" s="770">
        <v>0</v>
      </c>
      <c r="F335" s="768">
        <v>1.1588969139855547</v>
      </c>
      <c r="G335" s="770">
        <v>0</v>
      </c>
      <c r="H335" s="769">
        <v>0</v>
      </c>
    </row>
    <row r="336" spans="1:8" s="736" customFormat="1" ht="23.1" customHeight="1" thickBot="1">
      <c r="A336" s="1184"/>
      <c r="B336" s="766" t="s">
        <v>816</v>
      </c>
      <c r="C336" s="767">
        <v>2.9698419573516524</v>
      </c>
      <c r="D336" s="769">
        <v>0</v>
      </c>
      <c r="E336" s="770">
        <v>0</v>
      </c>
      <c r="F336" s="768">
        <v>1.1162391064195409</v>
      </c>
      <c r="G336" s="770">
        <v>0</v>
      </c>
      <c r="H336" s="769">
        <v>0</v>
      </c>
    </row>
    <row r="337" spans="1:8" s="736" customFormat="1" ht="23.1" customHeight="1" thickBot="1">
      <c r="A337" s="1183" t="s">
        <v>25</v>
      </c>
      <c r="B337" s="766" t="s">
        <v>828</v>
      </c>
      <c r="C337" s="767">
        <v>4.1783834496795844</v>
      </c>
      <c r="D337" s="768">
        <v>7.3346801346801342</v>
      </c>
      <c r="E337" s="767">
        <v>2.6715750723113332</v>
      </c>
      <c r="F337" s="768">
        <v>1.401816298892695</v>
      </c>
      <c r="G337" s="767">
        <v>2.3425848051583964</v>
      </c>
      <c r="H337" s="768">
        <v>6.3912855287837251</v>
      </c>
    </row>
    <row r="338" spans="1:8" s="736" customFormat="1" ht="23.1" customHeight="1" thickBot="1">
      <c r="A338" s="1184"/>
      <c r="B338" s="766" t="s">
        <v>826</v>
      </c>
      <c r="C338" s="767">
        <v>3.1947499489073747</v>
      </c>
      <c r="D338" s="768">
        <v>7.8476957416079482</v>
      </c>
      <c r="E338" s="770">
        <v>0</v>
      </c>
      <c r="F338" s="768">
        <v>1.4626062322946176</v>
      </c>
      <c r="G338" s="767">
        <v>1.3174157303370786</v>
      </c>
      <c r="H338" s="769">
        <v>0</v>
      </c>
    </row>
    <row r="339" spans="1:8" s="736" customFormat="1" ht="23.1" customHeight="1" thickBot="1">
      <c r="A339" s="1184"/>
      <c r="B339" s="766" t="s">
        <v>824</v>
      </c>
      <c r="C339" s="767">
        <v>3.8712867925809409</v>
      </c>
      <c r="D339" s="768">
        <v>7.0465786901270775</v>
      </c>
      <c r="E339" s="770">
        <v>0</v>
      </c>
      <c r="F339" s="768">
        <v>1.4249762583095917</v>
      </c>
      <c r="G339" s="767">
        <v>1.1670533642691416</v>
      </c>
      <c r="H339" s="769">
        <v>0</v>
      </c>
    </row>
    <row r="340" spans="1:8" s="736" customFormat="1" ht="23.1" customHeight="1" thickBot="1">
      <c r="A340" s="1184"/>
      <c r="B340" s="766" t="s">
        <v>827</v>
      </c>
      <c r="C340" s="767">
        <v>3.6083078701792055</v>
      </c>
      <c r="D340" s="768">
        <v>5.2136231115822955</v>
      </c>
      <c r="E340" s="770">
        <v>0</v>
      </c>
      <c r="F340" s="768">
        <v>1.2474007825600895</v>
      </c>
      <c r="G340" s="767">
        <v>1.2572170900692841</v>
      </c>
      <c r="H340" s="769">
        <v>0</v>
      </c>
    </row>
    <row r="341" spans="1:8" s="736" customFormat="1" ht="23.1" customHeight="1" thickBot="1">
      <c r="A341" s="1184"/>
      <c r="B341" s="766" t="s">
        <v>825</v>
      </c>
      <c r="C341" s="767">
        <v>3.4198536766275947</v>
      </c>
      <c r="D341" s="768">
        <v>5.5655748937919691</v>
      </c>
      <c r="E341" s="770">
        <v>0</v>
      </c>
      <c r="F341" s="768">
        <v>1.3208793118429056</v>
      </c>
      <c r="G341" s="767">
        <v>1.1747430249632893</v>
      </c>
      <c r="H341" s="769">
        <v>0</v>
      </c>
    </row>
    <row r="342" spans="1:8" s="736" customFormat="1" ht="23.1" customHeight="1" thickBot="1">
      <c r="A342" s="1184"/>
      <c r="B342" s="766" t="s">
        <v>829</v>
      </c>
      <c r="C342" s="767">
        <v>4.4487455033229679</v>
      </c>
      <c r="D342" s="768">
        <v>5.8533355823564142</v>
      </c>
      <c r="E342" s="770">
        <v>0</v>
      </c>
      <c r="F342" s="769">
        <v>0</v>
      </c>
      <c r="G342" s="770">
        <v>0</v>
      </c>
      <c r="H342" s="769">
        <v>0</v>
      </c>
    </row>
    <row r="343" spans="1:8" s="736" customFormat="1" ht="23.1" customHeight="1" thickBot="1">
      <c r="A343" s="1184"/>
      <c r="B343" s="766" t="s">
        <v>831</v>
      </c>
      <c r="C343" s="767">
        <v>3.3392343164866456</v>
      </c>
      <c r="D343" s="768">
        <v>5.7114370845748335</v>
      </c>
      <c r="E343" s="770">
        <v>0</v>
      </c>
      <c r="F343" s="769">
        <v>0</v>
      </c>
      <c r="G343" s="770">
        <v>0</v>
      </c>
      <c r="H343" s="769">
        <v>0</v>
      </c>
    </row>
    <row r="344" spans="1:8" s="736" customFormat="1" ht="23.1" customHeight="1" thickBot="1">
      <c r="A344" s="1184"/>
      <c r="B344" s="766" t="s">
        <v>841</v>
      </c>
      <c r="C344" s="767">
        <v>3.7384167566918736</v>
      </c>
      <c r="D344" s="768">
        <v>6.5829827021972882</v>
      </c>
      <c r="E344" s="770">
        <v>0</v>
      </c>
      <c r="F344" s="769">
        <v>0</v>
      </c>
      <c r="G344" s="770">
        <v>0</v>
      </c>
      <c r="H344" s="769">
        <v>0</v>
      </c>
    </row>
    <row r="345" spans="1:8" s="736" customFormat="1" ht="23.1" customHeight="1" thickBot="1">
      <c r="A345" s="1184"/>
      <c r="B345" s="766" t="s">
        <v>836</v>
      </c>
      <c r="C345" s="767">
        <v>4.1921333315710871</v>
      </c>
      <c r="D345" s="768">
        <v>7.8857670695096607</v>
      </c>
      <c r="E345" s="770">
        <v>0</v>
      </c>
      <c r="F345" s="769">
        <v>0</v>
      </c>
      <c r="G345" s="770">
        <v>0</v>
      </c>
      <c r="H345" s="769">
        <v>0</v>
      </c>
    </row>
    <row r="346" spans="1:8" s="736" customFormat="1" ht="23.1" customHeight="1" thickBot="1">
      <c r="A346" s="1184"/>
      <c r="B346" s="766" t="s">
        <v>834</v>
      </c>
      <c r="C346" s="767">
        <v>4.0595926765267176</v>
      </c>
      <c r="D346" s="768">
        <v>9.0253111686575895</v>
      </c>
      <c r="E346" s="770">
        <v>0</v>
      </c>
      <c r="F346" s="768">
        <v>1.5268595041322315</v>
      </c>
      <c r="G346" s="770">
        <v>0</v>
      </c>
      <c r="H346" s="769">
        <v>0</v>
      </c>
    </row>
    <row r="347" spans="1:8" s="736" customFormat="1" ht="23.1" customHeight="1" thickBot="1">
      <c r="A347" s="1184"/>
      <c r="B347" s="766" t="s">
        <v>838</v>
      </c>
      <c r="C347" s="767">
        <v>4.1447255972949879</v>
      </c>
      <c r="D347" s="769">
        <v>0</v>
      </c>
      <c r="E347" s="770">
        <v>0</v>
      </c>
      <c r="F347" s="769">
        <v>0</v>
      </c>
      <c r="G347" s="770">
        <v>0</v>
      </c>
      <c r="H347" s="769">
        <v>0</v>
      </c>
    </row>
    <row r="348" spans="1:8" s="736" customFormat="1" ht="23.1" customHeight="1" thickBot="1">
      <c r="A348" s="1184"/>
      <c r="B348" s="766" t="s">
        <v>835</v>
      </c>
      <c r="C348" s="767">
        <v>3.6391201088334988</v>
      </c>
      <c r="D348" s="768">
        <v>5.522504230118443</v>
      </c>
      <c r="E348" s="770">
        <v>0</v>
      </c>
      <c r="F348" s="769">
        <v>0</v>
      </c>
      <c r="G348" s="770">
        <v>0</v>
      </c>
      <c r="H348" s="769">
        <v>0</v>
      </c>
    </row>
    <row r="349" spans="1:8" s="736" customFormat="1" ht="23.1" customHeight="1" thickBot="1">
      <c r="A349" s="1184"/>
      <c r="B349" s="766" t="s">
        <v>839</v>
      </c>
      <c r="C349" s="767">
        <v>4.0415643920798558</v>
      </c>
      <c r="D349" s="768">
        <v>8.2963963963963963</v>
      </c>
      <c r="E349" s="770">
        <v>0</v>
      </c>
      <c r="F349" s="769">
        <v>0</v>
      </c>
      <c r="G349" s="770">
        <v>0</v>
      </c>
      <c r="H349" s="769">
        <v>0</v>
      </c>
    </row>
    <row r="350" spans="1:8" s="736" customFormat="1" ht="23.1" customHeight="1" thickBot="1">
      <c r="A350" s="1184"/>
      <c r="B350" s="766" t="s">
        <v>842</v>
      </c>
      <c r="C350" s="767">
        <v>3.9858295128588592</v>
      </c>
      <c r="D350" s="768">
        <v>6.1265508684863521</v>
      </c>
      <c r="E350" s="770">
        <v>0</v>
      </c>
      <c r="F350" s="769">
        <v>0</v>
      </c>
      <c r="G350" s="770">
        <v>0</v>
      </c>
      <c r="H350" s="769">
        <v>0</v>
      </c>
    </row>
    <row r="351" spans="1:8" s="736" customFormat="1" ht="23.1" customHeight="1" thickBot="1">
      <c r="A351" s="1184"/>
      <c r="B351" s="766" t="s">
        <v>840</v>
      </c>
      <c r="C351" s="767">
        <v>3.8522795985004232</v>
      </c>
      <c r="D351" s="768">
        <v>6.9173333333333336</v>
      </c>
      <c r="E351" s="770">
        <v>0</v>
      </c>
      <c r="F351" s="769">
        <v>0</v>
      </c>
      <c r="G351" s="770">
        <v>0</v>
      </c>
      <c r="H351" s="769">
        <v>0</v>
      </c>
    </row>
    <row r="352" spans="1:8" s="736" customFormat="1" ht="23.1" customHeight="1" thickBot="1">
      <c r="A352" s="1184"/>
      <c r="B352" s="766" t="s">
        <v>830</v>
      </c>
      <c r="C352" s="767">
        <v>3.7964468870320962</v>
      </c>
      <c r="D352" s="768">
        <v>6.3678312458800264</v>
      </c>
      <c r="E352" s="770">
        <v>0</v>
      </c>
      <c r="F352" s="769">
        <v>0</v>
      </c>
      <c r="G352" s="770">
        <v>0</v>
      </c>
      <c r="H352" s="769">
        <v>0</v>
      </c>
    </row>
    <row r="353" spans="1:8" s="736" customFormat="1" ht="23.1" customHeight="1" thickBot="1">
      <c r="A353" s="1184"/>
      <c r="B353" s="766" t="s">
        <v>832</v>
      </c>
      <c r="C353" s="767">
        <v>3.0074821313317237</v>
      </c>
      <c r="D353" s="768">
        <v>5.1752037252619321</v>
      </c>
      <c r="E353" s="770">
        <v>0</v>
      </c>
      <c r="F353" s="768">
        <v>1.1962382445141067</v>
      </c>
      <c r="G353" s="770">
        <v>0</v>
      </c>
      <c r="H353" s="769">
        <v>0</v>
      </c>
    </row>
    <row r="354" spans="1:8" s="736" customFormat="1" ht="23.1" customHeight="1" thickBot="1">
      <c r="A354" s="1184"/>
      <c r="B354" s="766" t="s">
        <v>837</v>
      </c>
      <c r="C354" s="767">
        <v>3.5350287528385662</v>
      </c>
      <c r="D354" s="768">
        <v>8.7801853366039797</v>
      </c>
      <c r="E354" s="770">
        <v>0</v>
      </c>
      <c r="F354" s="769">
        <v>0</v>
      </c>
      <c r="G354" s="770">
        <v>0</v>
      </c>
      <c r="H354" s="769">
        <v>0</v>
      </c>
    </row>
    <row r="355" spans="1:8" s="736" customFormat="1" ht="23.1" customHeight="1" thickBot="1">
      <c r="A355" s="1185"/>
      <c r="B355" s="766" t="s">
        <v>833</v>
      </c>
      <c r="C355" s="767">
        <v>3.1452102137985549</v>
      </c>
      <c r="D355" s="768">
        <v>6.0621247113163976</v>
      </c>
      <c r="E355" s="770">
        <v>0</v>
      </c>
      <c r="F355" s="768">
        <v>1.0029561945713519</v>
      </c>
      <c r="G355" s="770">
        <v>0</v>
      </c>
      <c r="H355" s="769">
        <v>0</v>
      </c>
    </row>
    <row r="356" spans="1:8" s="736" customFormat="1" ht="23.1" customHeight="1" thickBot="1">
      <c r="A356" s="1183" t="s">
        <v>134</v>
      </c>
      <c r="B356" s="766" t="s">
        <v>843</v>
      </c>
      <c r="C356" s="767">
        <v>3.2682600246101585</v>
      </c>
      <c r="D356" s="768">
        <v>4.4329115116498148</v>
      </c>
      <c r="E356" s="767">
        <v>1.3048780487804879</v>
      </c>
      <c r="F356" s="768">
        <v>1.2579180182836922</v>
      </c>
      <c r="G356" s="767">
        <v>1.3720784641068446</v>
      </c>
      <c r="H356" s="768">
        <v>1.3644384303112314</v>
      </c>
    </row>
    <row r="357" spans="1:8" s="736" customFormat="1" ht="23.1" customHeight="1" thickBot="1">
      <c r="A357" s="1184"/>
      <c r="B357" s="766" t="s">
        <v>845</v>
      </c>
      <c r="C357" s="767">
        <v>2.9682170458374548</v>
      </c>
      <c r="D357" s="768">
        <v>4.7465470097454956</v>
      </c>
      <c r="E357" s="770">
        <v>0</v>
      </c>
      <c r="F357" s="768">
        <v>1.1850363774568358</v>
      </c>
      <c r="G357" s="767">
        <v>1.180757097791798</v>
      </c>
      <c r="H357" s="769">
        <v>0</v>
      </c>
    </row>
    <row r="358" spans="1:8" s="736" customFormat="1" ht="23.1" customHeight="1" thickBot="1">
      <c r="A358" s="1184"/>
      <c r="B358" s="766" t="s">
        <v>844</v>
      </c>
      <c r="C358" s="767">
        <v>3.3020147661570234</v>
      </c>
      <c r="D358" s="768">
        <v>4.5745111445371256</v>
      </c>
      <c r="E358" s="767">
        <v>1.1319444444444444</v>
      </c>
      <c r="F358" s="768">
        <v>1.351703004119361</v>
      </c>
      <c r="G358" s="767">
        <v>1.6872903466269102</v>
      </c>
      <c r="H358" s="768">
        <v>2.2884868421052631</v>
      </c>
    </row>
    <row r="359" spans="1:8" s="736" customFormat="1" ht="23.1" customHeight="1" thickBot="1">
      <c r="A359" s="1184"/>
      <c r="B359" s="766" t="s">
        <v>847</v>
      </c>
      <c r="C359" s="767">
        <v>4.0270007392133218</v>
      </c>
      <c r="D359" s="768">
        <v>7.22673741426168</v>
      </c>
      <c r="E359" s="770">
        <v>0</v>
      </c>
      <c r="F359" s="769">
        <v>0</v>
      </c>
      <c r="G359" s="770">
        <v>0</v>
      </c>
      <c r="H359" s="769">
        <v>0</v>
      </c>
    </row>
    <row r="360" spans="1:8" s="736" customFormat="1" ht="23.1" customHeight="1" thickBot="1">
      <c r="A360" s="1184" t="s">
        <v>134</v>
      </c>
      <c r="B360" s="766" t="s">
        <v>850</v>
      </c>
      <c r="C360" s="767">
        <v>3.5500990306036511</v>
      </c>
      <c r="D360" s="768">
        <v>5.2698053862787502</v>
      </c>
      <c r="E360" s="770">
        <v>0</v>
      </c>
      <c r="F360" s="769">
        <v>0</v>
      </c>
      <c r="G360" s="770">
        <v>0</v>
      </c>
      <c r="H360" s="769">
        <v>0</v>
      </c>
    </row>
    <row r="361" spans="1:8" s="736" customFormat="1" ht="23.1" customHeight="1" thickBot="1">
      <c r="A361" s="1184"/>
      <c r="B361" s="766" t="s">
        <v>853</v>
      </c>
      <c r="C361" s="767">
        <v>4.1376838203150959</v>
      </c>
      <c r="D361" s="768">
        <v>6.1730517660250417</v>
      </c>
      <c r="E361" s="770">
        <v>0</v>
      </c>
      <c r="F361" s="769">
        <v>0</v>
      </c>
      <c r="G361" s="770">
        <v>0</v>
      </c>
      <c r="H361" s="769">
        <v>0</v>
      </c>
    </row>
    <row r="362" spans="1:8" s="736" customFormat="1" ht="23.1" customHeight="1" thickBot="1">
      <c r="A362" s="1184"/>
      <c r="B362" s="766" t="s">
        <v>848</v>
      </c>
      <c r="C362" s="767">
        <v>3.8640754334505583</v>
      </c>
      <c r="D362" s="768">
        <v>4.7917760279965007</v>
      </c>
      <c r="E362" s="770">
        <v>0</v>
      </c>
      <c r="F362" s="769">
        <v>0</v>
      </c>
      <c r="G362" s="770">
        <v>0</v>
      </c>
      <c r="H362" s="769">
        <v>0</v>
      </c>
    </row>
    <row r="363" spans="1:8" s="736" customFormat="1" ht="23.1" customHeight="1" thickBot="1">
      <c r="A363" s="1184"/>
      <c r="B363" s="766" t="s">
        <v>854</v>
      </c>
      <c r="C363" s="767">
        <v>3.4866792631081718</v>
      </c>
      <c r="D363" s="768">
        <v>5.9804582210242589</v>
      </c>
      <c r="E363" s="770">
        <v>0</v>
      </c>
      <c r="F363" s="769">
        <v>0</v>
      </c>
      <c r="G363" s="770">
        <v>0</v>
      </c>
      <c r="H363" s="769">
        <v>0</v>
      </c>
    </row>
    <row r="364" spans="1:8" s="736" customFormat="1" ht="23.1" customHeight="1" thickBot="1">
      <c r="A364" s="1184"/>
      <c r="B364" s="766" t="s">
        <v>852</v>
      </c>
      <c r="C364" s="767">
        <v>3.4188081452085095</v>
      </c>
      <c r="D364" s="768">
        <v>4.9876939539860885</v>
      </c>
      <c r="E364" s="770">
        <v>0</v>
      </c>
      <c r="F364" s="769">
        <v>0</v>
      </c>
      <c r="G364" s="770">
        <v>0</v>
      </c>
      <c r="H364" s="769">
        <v>0</v>
      </c>
    </row>
    <row r="365" spans="1:8" s="736" customFormat="1" ht="23.1" customHeight="1" thickBot="1">
      <c r="A365" s="1184"/>
      <c r="B365" s="766" t="s">
        <v>846</v>
      </c>
      <c r="C365" s="767">
        <v>3.0762075766782551</v>
      </c>
      <c r="D365" s="768">
        <v>5.2556348933241566</v>
      </c>
      <c r="E365" s="770">
        <v>0</v>
      </c>
      <c r="F365" s="769">
        <v>0</v>
      </c>
      <c r="G365" s="770">
        <v>0</v>
      </c>
      <c r="H365" s="769">
        <v>0</v>
      </c>
    </row>
    <row r="366" spans="1:8" s="736" customFormat="1" ht="23.1" customHeight="1" thickBot="1">
      <c r="A366" s="1184"/>
      <c r="B366" s="766" t="s">
        <v>849</v>
      </c>
      <c r="C366" s="767">
        <v>3.36313637646716</v>
      </c>
      <c r="D366" s="768">
        <v>4.4114166933162773</v>
      </c>
      <c r="E366" s="770">
        <v>0</v>
      </c>
      <c r="F366" s="769">
        <v>0</v>
      </c>
      <c r="G366" s="770">
        <v>0</v>
      </c>
      <c r="H366" s="769">
        <v>0</v>
      </c>
    </row>
    <row r="367" spans="1:8" s="736" customFormat="1" ht="23.1" customHeight="1" thickBot="1">
      <c r="A367" s="1185"/>
      <c r="B367" s="766" t="s">
        <v>851</v>
      </c>
      <c r="C367" s="767">
        <v>3.6918185787577777</v>
      </c>
      <c r="D367" s="768">
        <v>5.8985858585858582</v>
      </c>
      <c r="E367" s="770">
        <v>0</v>
      </c>
      <c r="F367" s="769">
        <v>0</v>
      </c>
      <c r="G367" s="770">
        <v>0</v>
      </c>
      <c r="H367" s="769">
        <v>0</v>
      </c>
    </row>
    <row r="368" spans="1:8" s="736" customFormat="1" ht="24" customHeight="1" thickBot="1">
      <c r="A368" s="1183" t="s">
        <v>26</v>
      </c>
      <c r="B368" s="766" t="s">
        <v>855</v>
      </c>
      <c r="C368" s="767">
        <v>3.3121081146892313</v>
      </c>
      <c r="D368" s="768">
        <v>5.1782806618226385</v>
      </c>
      <c r="E368" s="767">
        <v>1.0080941869021338</v>
      </c>
      <c r="F368" s="768">
        <v>1.3533693191711649</v>
      </c>
      <c r="G368" s="767">
        <v>1.3385826771653544</v>
      </c>
      <c r="H368" s="768">
        <v>5.0618869687062125</v>
      </c>
    </row>
    <row r="369" spans="1:8" s="736" customFormat="1" ht="24" customHeight="1" thickBot="1">
      <c r="A369" s="1184"/>
      <c r="B369" s="766" t="s">
        <v>860</v>
      </c>
      <c r="C369" s="767">
        <v>3.2429716972190099</v>
      </c>
      <c r="D369" s="768">
        <v>5.0051331408405515</v>
      </c>
      <c r="E369" s="770">
        <v>0</v>
      </c>
      <c r="F369" s="769">
        <v>0</v>
      </c>
      <c r="G369" s="770">
        <v>0</v>
      </c>
      <c r="H369" s="769">
        <v>0</v>
      </c>
    </row>
    <row r="370" spans="1:8" s="736" customFormat="1" ht="24" customHeight="1" thickBot="1">
      <c r="A370" s="1184"/>
      <c r="B370" s="766" t="s">
        <v>862</v>
      </c>
      <c r="C370" s="767">
        <v>3.2871268301958549</v>
      </c>
      <c r="D370" s="769">
        <v>0</v>
      </c>
      <c r="E370" s="770">
        <v>0</v>
      </c>
      <c r="F370" s="769">
        <v>0</v>
      </c>
      <c r="G370" s="770">
        <v>0</v>
      </c>
      <c r="H370" s="769">
        <v>0</v>
      </c>
    </row>
    <row r="371" spans="1:8" s="736" customFormat="1" ht="24" customHeight="1" thickBot="1">
      <c r="A371" s="1184"/>
      <c r="B371" s="766" t="s">
        <v>863</v>
      </c>
      <c r="C371" s="767">
        <v>3.86902958699384</v>
      </c>
      <c r="D371" s="768">
        <v>6.2793176972281453</v>
      </c>
      <c r="E371" s="770">
        <v>0</v>
      </c>
      <c r="F371" s="768">
        <v>1.0804597701149425</v>
      </c>
      <c r="G371" s="770">
        <v>0</v>
      </c>
      <c r="H371" s="769">
        <v>0</v>
      </c>
    </row>
    <row r="372" spans="1:8" s="736" customFormat="1" ht="24" customHeight="1" thickBot="1">
      <c r="A372" s="1184"/>
      <c r="B372" s="766" t="s">
        <v>861</v>
      </c>
      <c r="C372" s="767">
        <v>3.1329712331522832</v>
      </c>
      <c r="D372" s="769">
        <v>0</v>
      </c>
      <c r="E372" s="770">
        <v>0</v>
      </c>
      <c r="F372" s="769">
        <v>0</v>
      </c>
      <c r="G372" s="770">
        <v>0</v>
      </c>
      <c r="H372" s="769">
        <v>0</v>
      </c>
    </row>
    <row r="373" spans="1:8" s="736" customFormat="1" ht="24" customHeight="1" thickBot="1">
      <c r="A373" s="1184"/>
      <c r="B373" s="766" t="s">
        <v>859</v>
      </c>
      <c r="C373" s="767">
        <v>4.0980756652552586</v>
      </c>
      <c r="D373" s="768">
        <v>6.1627547072478723</v>
      </c>
      <c r="E373" s="770">
        <v>0</v>
      </c>
      <c r="F373" s="769">
        <v>0</v>
      </c>
      <c r="G373" s="770">
        <v>0</v>
      </c>
      <c r="H373" s="769">
        <v>0</v>
      </c>
    </row>
    <row r="374" spans="1:8" s="736" customFormat="1" ht="24" customHeight="1" thickBot="1">
      <c r="A374" s="1184"/>
      <c r="B374" s="766" t="s">
        <v>857</v>
      </c>
      <c r="C374" s="767">
        <v>3.7191868352240331</v>
      </c>
      <c r="D374" s="768">
        <v>9.1039122568973312</v>
      </c>
      <c r="E374" s="770">
        <v>0</v>
      </c>
      <c r="F374" s="769">
        <v>0</v>
      </c>
      <c r="G374" s="770">
        <v>0</v>
      </c>
      <c r="H374" s="769">
        <v>0</v>
      </c>
    </row>
    <row r="375" spans="1:8" s="736" customFormat="1" ht="24" customHeight="1" thickBot="1">
      <c r="A375" s="1184"/>
      <c r="B375" s="766" t="s">
        <v>858</v>
      </c>
      <c r="C375" s="767">
        <v>3.8430912084649229</v>
      </c>
      <c r="D375" s="768">
        <v>5.763980703948544</v>
      </c>
      <c r="E375" s="770">
        <v>0</v>
      </c>
      <c r="F375" s="769">
        <v>0</v>
      </c>
      <c r="G375" s="770">
        <v>0</v>
      </c>
      <c r="H375" s="769">
        <v>0</v>
      </c>
    </row>
    <row r="376" spans="1:8" s="736" customFormat="1" ht="24" customHeight="1" thickBot="1">
      <c r="A376" s="1184"/>
      <c r="B376" s="766" t="s">
        <v>856</v>
      </c>
      <c r="C376" s="767">
        <v>3.7158274759159595</v>
      </c>
      <c r="D376" s="768">
        <v>6.0940635136154482</v>
      </c>
      <c r="E376" s="767">
        <v>1</v>
      </c>
      <c r="F376" s="768">
        <v>1.2037209302325582</v>
      </c>
      <c r="G376" s="770">
        <v>0</v>
      </c>
      <c r="H376" s="769">
        <v>0</v>
      </c>
    </row>
    <row r="377" spans="1:8" s="736" customFormat="1" ht="24" customHeight="1" thickBot="1">
      <c r="A377" s="1183" t="s">
        <v>27</v>
      </c>
      <c r="B377" s="766" t="s">
        <v>864</v>
      </c>
      <c r="C377" s="767">
        <v>3.1565844793076758</v>
      </c>
      <c r="D377" s="768">
        <v>5.4265393060221063</v>
      </c>
      <c r="E377" s="767">
        <v>2.5855893377759265</v>
      </c>
      <c r="F377" s="768">
        <v>1.258739146847867</v>
      </c>
      <c r="G377" s="767">
        <v>1.2049180327868851</v>
      </c>
      <c r="H377" s="768">
        <v>1.7046221322537112</v>
      </c>
    </row>
    <row r="378" spans="1:8" s="736" customFormat="1" ht="24" customHeight="1" thickBot="1">
      <c r="A378" s="1184"/>
      <c r="B378" s="766" t="s">
        <v>865</v>
      </c>
      <c r="C378" s="767">
        <v>3.8216996625513731</v>
      </c>
      <c r="D378" s="768">
        <v>5.0441262800861004</v>
      </c>
      <c r="E378" s="767">
        <v>1.5</v>
      </c>
      <c r="F378" s="768">
        <v>1.4013483876208268</v>
      </c>
      <c r="G378" s="767">
        <v>1.2626129518072289</v>
      </c>
      <c r="H378" s="769">
        <v>0</v>
      </c>
    </row>
    <row r="379" spans="1:8" s="736" customFormat="1" ht="24" customHeight="1" thickBot="1">
      <c r="A379" s="1184"/>
      <c r="B379" s="766" t="s">
        <v>869</v>
      </c>
      <c r="C379" s="767">
        <v>3.5130079126929896</v>
      </c>
      <c r="D379" s="768">
        <v>4.6581648206483077</v>
      </c>
      <c r="E379" s="770">
        <v>0</v>
      </c>
      <c r="F379" s="768">
        <v>1.1751684311838306</v>
      </c>
      <c r="G379" s="770">
        <v>0</v>
      </c>
      <c r="H379" s="769">
        <v>0</v>
      </c>
    </row>
    <row r="380" spans="1:8" s="736" customFormat="1" ht="24" customHeight="1" thickBot="1">
      <c r="A380" s="1184"/>
      <c r="B380" s="766" t="s">
        <v>870</v>
      </c>
      <c r="C380" s="767">
        <v>3.3349320435569725</v>
      </c>
      <c r="D380" s="768">
        <v>5.0777571554166263</v>
      </c>
      <c r="E380" s="770">
        <v>0</v>
      </c>
      <c r="F380" s="768">
        <v>1.2371375116931711</v>
      </c>
      <c r="G380" s="770">
        <v>0</v>
      </c>
      <c r="H380" s="769">
        <v>0</v>
      </c>
    </row>
    <row r="381" spans="1:8" s="736" customFormat="1" ht="24" customHeight="1" thickBot="1">
      <c r="A381" s="1184"/>
      <c r="B381" s="766" t="s">
        <v>867</v>
      </c>
      <c r="C381" s="767">
        <v>3.0974882928905916</v>
      </c>
      <c r="D381" s="768">
        <v>5.6238462511063343</v>
      </c>
      <c r="E381" s="770">
        <v>0</v>
      </c>
      <c r="F381" s="768">
        <v>1.0493441599000624</v>
      </c>
      <c r="G381" s="770">
        <v>0</v>
      </c>
      <c r="H381" s="769">
        <v>0</v>
      </c>
    </row>
    <row r="382" spans="1:8" s="736" customFormat="1" ht="24" customHeight="1" thickBot="1">
      <c r="A382" s="1184"/>
      <c r="B382" s="766" t="s">
        <v>866</v>
      </c>
      <c r="C382" s="767">
        <v>3.3459570759066737</v>
      </c>
      <c r="D382" s="768">
        <v>5.259483803914776</v>
      </c>
      <c r="E382" s="770">
        <v>0</v>
      </c>
      <c r="F382" s="768">
        <v>1.1887767081474525</v>
      </c>
      <c r="G382" s="770">
        <v>0</v>
      </c>
      <c r="H382" s="769">
        <v>0</v>
      </c>
    </row>
    <row r="383" spans="1:8" s="736" customFormat="1" ht="24" customHeight="1" thickBot="1">
      <c r="A383" s="1184"/>
      <c r="B383" s="766" t="s">
        <v>868</v>
      </c>
      <c r="C383" s="767">
        <v>3.2144470279350741</v>
      </c>
      <c r="D383" s="768">
        <v>5.746686088856519</v>
      </c>
      <c r="E383" s="770">
        <v>0</v>
      </c>
      <c r="F383" s="769">
        <v>0</v>
      </c>
      <c r="G383" s="770">
        <v>0</v>
      </c>
      <c r="H383" s="769">
        <v>0</v>
      </c>
    </row>
    <row r="384" spans="1:8" s="736" customFormat="1" ht="24" customHeight="1" thickBot="1">
      <c r="A384" s="1184"/>
      <c r="B384" s="766" t="s">
        <v>872</v>
      </c>
      <c r="C384" s="767">
        <v>2.8898433552299143</v>
      </c>
      <c r="D384" s="768">
        <v>4.3090909090909095</v>
      </c>
      <c r="E384" s="770">
        <v>0</v>
      </c>
      <c r="F384" s="769">
        <v>0</v>
      </c>
      <c r="G384" s="770">
        <v>0</v>
      </c>
      <c r="H384" s="769">
        <v>0</v>
      </c>
    </row>
    <row r="385" spans="1:8" s="736" customFormat="1" ht="24" customHeight="1" thickBot="1">
      <c r="A385" s="1184"/>
      <c r="B385" s="766" t="s">
        <v>871</v>
      </c>
      <c r="C385" s="767">
        <v>2.8989776046738074</v>
      </c>
      <c r="D385" s="768">
        <v>3.7028985507246377</v>
      </c>
      <c r="E385" s="770">
        <v>0</v>
      </c>
      <c r="F385" s="769">
        <v>0</v>
      </c>
      <c r="G385" s="770">
        <v>0</v>
      </c>
      <c r="H385" s="769">
        <v>0</v>
      </c>
    </row>
    <row r="386" spans="1:8" s="736" customFormat="1" ht="24" customHeight="1" thickBot="1">
      <c r="A386" s="1183" t="s">
        <v>135</v>
      </c>
      <c r="B386" s="766" t="s">
        <v>873</v>
      </c>
      <c r="C386" s="767">
        <v>3.1062228688641893</v>
      </c>
      <c r="D386" s="768">
        <v>6.2126800140498775</v>
      </c>
      <c r="E386" s="767">
        <v>1.0512820512820513</v>
      </c>
      <c r="F386" s="768">
        <v>1.1792898319636944</v>
      </c>
      <c r="G386" s="767">
        <v>1.1600672394471423</v>
      </c>
      <c r="H386" s="768">
        <v>1.3235095255140596</v>
      </c>
    </row>
    <row r="387" spans="1:8" s="736" customFormat="1" ht="24" customHeight="1" thickBot="1">
      <c r="A387" s="1184"/>
      <c r="B387" s="766" t="s">
        <v>882</v>
      </c>
      <c r="C387" s="767">
        <v>3.2475796215944981</v>
      </c>
      <c r="D387" s="769">
        <v>0</v>
      </c>
      <c r="E387" s="770">
        <v>0</v>
      </c>
      <c r="F387" s="769">
        <v>0</v>
      </c>
      <c r="G387" s="770">
        <v>0</v>
      </c>
      <c r="H387" s="769">
        <v>0</v>
      </c>
    </row>
    <row r="388" spans="1:8" s="736" customFormat="1" ht="24" customHeight="1" thickBot="1">
      <c r="A388" s="1184"/>
      <c r="B388" s="766" t="s">
        <v>875</v>
      </c>
      <c r="C388" s="767">
        <v>2.9917591341961738</v>
      </c>
      <c r="D388" s="768">
        <v>6.5739017125837673</v>
      </c>
      <c r="E388" s="770">
        <v>0</v>
      </c>
      <c r="F388" s="768">
        <v>1.1579705967137504</v>
      </c>
      <c r="G388" s="770">
        <v>0</v>
      </c>
      <c r="H388" s="769">
        <v>0</v>
      </c>
    </row>
    <row r="389" spans="1:8" s="736" customFormat="1" ht="24" customHeight="1" thickBot="1">
      <c r="A389" s="1184"/>
      <c r="B389" s="766" t="s">
        <v>877</v>
      </c>
      <c r="C389" s="767">
        <v>3.321291676481295</v>
      </c>
      <c r="D389" s="768">
        <v>5.0829633388303943</v>
      </c>
      <c r="E389" s="770">
        <v>0</v>
      </c>
      <c r="F389" s="768">
        <v>1.3069018999612252</v>
      </c>
      <c r="G389" s="767">
        <v>1.0132450331125828</v>
      </c>
      <c r="H389" s="769">
        <v>0</v>
      </c>
    </row>
    <row r="390" spans="1:8" s="736" customFormat="1" ht="24" customHeight="1" thickBot="1">
      <c r="A390" s="1184"/>
      <c r="B390" s="766" t="s">
        <v>883</v>
      </c>
      <c r="C390" s="767">
        <v>3.1122605919907138</v>
      </c>
      <c r="D390" s="768">
        <v>4.6060187741579242</v>
      </c>
      <c r="E390" s="770">
        <v>0</v>
      </c>
      <c r="F390" s="769">
        <v>0</v>
      </c>
      <c r="G390" s="770">
        <v>0</v>
      </c>
      <c r="H390" s="769">
        <v>0</v>
      </c>
    </row>
    <row r="391" spans="1:8" s="736" customFormat="1" ht="24" customHeight="1" thickBot="1">
      <c r="A391" s="1184"/>
      <c r="B391" s="766" t="s">
        <v>874</v>
      </c>
      <c r="C391" s="767">
        <v>3.6763730114317692</v>
      </c>
      <c r="D391" s="768">
        <v>6.2775891341256367</v>
      </c>
      <c r="E391" s="770">
        <v>0</v>
      </c>
      <c r="F391" s="768">
        <v>1.1726591284461949</v>
      </c>
      <c r="G391" s="770">
        <v>0</v>
      </c>
      <c r="H391" s="769">
        <v>0</v>
      </c>
    </row>
    <row r="392" spans="1:8" s="736" customFormat="1" ht="24" customHeight="1" thickBot="1">
      <c r="A392" s="1184"/>
      <c r="B392" s="766" t="s">
        <v>878</v>
      </c>
      <c r="C392" s="767">
        <v>3.1065453085263015</v>
      </c>
      <c r="D392" s="768">
        <v>4.6165747821447622</v>
      </c>
      <c r="E392" s="770">
        <v>0</v>
      </c>
      <c r="F392" s="768">
        <v>1.1533251231527093</v>
      </c>
      <c r="G392" s="770">
        <v>0</v>
      </c>
      <c r="H392" s="769">
        <v>0</v>
      </c>
    </row>
    <row r="393" spans="1:8" s="736" customFormat="1" ht="24" customHeight="1" thickBot="1">
      <c r="A393" s="1184"/>
      <c r="B393" s="766" t="s">
        <v>881</v>
      </c>
      <c r="C393" s="767">
        <v>2.9561265773458185</v>
      </c>
      <c r="D393" s="768">
        <v>6.2535198873636046</v>
      </c>
      <c r="E393" s="770">
        <v>0</v>
      </c>
      <c r="F393" s="768">
        <v>1.2288684389911384</v>
      </c>
      <c r="G393" s="767">
        <v>1.1358991825613078</v>
      </c>
      <c r="H393" s="769">
        <v>0</v>
      </c>
    </row>
    <row r="394" spans="1:8" s="736" customFormat="1" ht="24" customHeight="1" thickBot="1">
      <c r="A394" s="1184"/>
      <c r="B394" s="766" t="s">
        <v>884</v>
      </c>
      <c r="C394" s="767">
        <v>3.5816870566953871</v>
      </c>
      <c r="D394" s="768">
        <v>6.0383004189108318</v>
      </c>
      <c r="E394" s="770">
        <v>0</v>
      </c>
      <c r="F394" s="769">
        <v>0</v>
      </c>
      <c r="G394" s="770">
        <v>0</v>
      </c>
      <c r="H394" s="769">
        <v>0</v>
      </c>
    </row>
    <row r="395" spans="1:8" s="736" customFormat="1" ht="24" customHeight="1" thickBot="1">
      <c r="A395" s="1184"/>
      <c r="B395" s="766" t="s">
        <v>880</v>
      </c>
      <c r="C395" s="767">
        <v>2.944560908279541</v>
      </c>
      <c r="D395" s="768">
        <v>4.4113924050632916</v>
      </c>
      <c r="E395" s="770">
        <v>0</v>
      </c>
      <c r="F395" s="769">
        <v>0</v>
      </c>
      <c r="G395" s="770">
        <v>0</v>
      </c>
      <c r="H395" s="769">
        <v>0</v>
      </c>
    </row>
    <row r="396" spans="1:8" s="736" customFormat="1" ht="24" customHeight="1" thickBot="1">
      <c r="A396" s="1184"/>
      <c r="B396" s="766" t="s">
        <v>879</v>
      </c>
      <c r="C396" s="767">
        <v>3.1463066067228391</v>
      </c>
      <c r="D396" s="768">
        <v>5.0677022274325907</v>
      </c>
      <c r="E396" s="770">
        <v>0</v>
      </c>
      <c r="F396" s="769">
        <v>0</v>
      </c>
      <c r="G396" s="770">
        <v>0</v>
      </c>
      <c r="H396" s="769">
        <v>0</v>
      </c>
    </row>
    <row r="397" spans="1:8" s="736" customFormat="1" ht="24" customHeight="1" thickBot="1">
      <c r="A397" s="1184"/>
      <c r="B397" s="766" t="s">
        <v>876</v>
      </c>
      <c r="C397" s="767">
        <v>3.3801877568540792</v>
      </c>
      <c r="D397" s="768">
        <v>7.0874362930752328</v>
      </c>
      <c r="E397" s="770">
        <v>0</v>
      </c>
      <c r="F397" s="768">
        <v>1.2793921620901092</v>
      </c>
      <c r="G397" s="767">
        <v>1.3812294459903871</v>
      </c>
      <c r="H397" s="769">
        <v>0</v>
      </c>
    </row>
    <row r="398" spans="1:8" s="736" customFormat="1" ht="24" customHeight="1" thickBot="1">
      <c r="A398" s="1184"/>
      <c r="B398" s="766" t="s">
        <v>885</v>
      </c>
      <c r="C398" s="770">
        <v>0</v>
      </c>
      <c r="D398" s="769">
        <v>0</v>
      </c>
      <c r="E398" s="770">
        <v>0</v>
      </c>
      <c r="F398" s="768">
        <v>1.0788590604026846</v>
      </c>
      <c r="G398" s="770">
        <v>0</v>
      </c>
      <c r="H398" s="769">
        <v>0</v>
      </c>
    </row>
  </sheetData>
  <mergeCells count="38">
    <mergeCell ref="A377:A385"/>
    <mergeCell ref="A386:A398"/>
    <mergeCell ref="A311:A324"/>
    <mergeCell ref="A325:A336"/>
    <mergeCell ref="A337:A355"/>
    <mergeCell ref="A356:A359"/>
    <mergeCell ref="A360:A367"/>
    <mergeCell ref="A368:A376"/>
    <mergeCell ref="A261:A269"/>
    <mergeCell ref="A270:A286"/>
    <mergeCell ref="A287:A295"/>
    <mergeCell ref="A296:A299"/>
    <mergeCell ref="A300:A304"/>
    <mergeCell ref="A305:A310"/>
    <mergeCell ref="A203:A211"/>
    <mergeCell ref="A212:A219"/>
    <mergeCell ref="A220:A242"/>
    <mergeCell ref="A243:A252"/>
    <mergeCell ref="A253:A256"/>
    <mergeCell ref="A257:A260"/>
    <mergeCell ref="A135:A139"/>
    <mergeCell ref="A140:A160"/>
    <mergeCell ref="A161:A164"/>
    <mergeCell ref="A165:A192"/>
    <mergeCell ref="A193:A195"/>
    <mergeCell ref="A196:A202"/>
    <mergeCell ref="A69:A75"/>
    <mergeCell ref="A76:A79"/>
    <mergeCell ref="A80:A90"/>
    <mergeCell ref="A91:A128"/>
    <mergeCell ref="A129:A131"/>
    <mergeCell ref="A132:A134"/>
    <mergeCell ref="A1:H1"/>
    <mergeCell ref="A4:A20"/>
    <mergeCell ref="A21:A31"/>
    <mergeCell ref="A32:A37"/>
    <mergeCell ref="A38:A66"/>
    <mergeCell ref="A67:A68"/>
  </mergeCells>
  <printOptions horizontalCentered="1"/>
  <pageMargins left="0" right="0" top="0.59055118110236227" bottom="0.78740157480314965" header="0.51181102362204722" footer="0.51181102362204722"/>
  <pageSetup paperSize="9" scale="55" fitToHeight="7" orientation="portrait" r:id="rId1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86EF4-3651-4385-A3C0-12DF685E74BF}">
  <sheetPr>
    <tabColor rgb="FF339933"/>
    <pageSetUpPr fitToPage="1"/>
  </sheetPr>
  <dimension ref="A1:K77"/>
  <sheetViews>
    <sheetView rightToLeft="1" view="pageBreakPreview" zoomScaleNormal="106" zoomScaleSheetLayoutView="100" workbookViewId="0">
      <selection activeCell="A13" sqref="A13"/>
    </sheetView>
  </sheetViews>
  <sheetFormatPr defaultColWidth="9" defaultRowHeight="17.25"/>
  <cols>
    <col min="1" max="1" width="20" style="781" customWidth="1"/>
    <col min="2" max="10" width="12.7109375" style="782" customWidth="1"/>
    <col min="11" max="11" width="7.5703125" style="782" customWidth="1"/>
    <col min="12" max="233" width="9" style="775"/>
    <col min="234" max="234" width="6.140625" style="775" customWidth="1"/>
    <col min="235" max="235" width="13.85546875" style="775" bestFit="1" customWidth="1"/>
    <col min="236" max="236" width="10.5703125" style="775" customWidth="1"/>
    <col min="237" max="237" width="5.42578125" style="775" bestFit="1" customWidth="1"/>
    <col min="238" max="238" width="5.85546875" style="775" customWidth="1"/>
    <col min="239" max="239" width="6.85546875" style="775" customWidth="1"/>
    <col min="240" max="240" width="7.42578125" style="775" customWidth="1"/>
    <col min="241" max="241" width="7.28515625" style="775" customWidth="1"/>
    <col min="242" max="242" width="6.5703125" style="775" customWidth="1"/>
    <col min="243" max="243" width="9" style="775"/>
    <col min="244" max="244" width="8" style="775" customWidth="1"/>
    <col min="245" max="245" width="7.5703125" style="775" customWidth="1"/>
    <col min="246" max="246" width="9" style="775"/>
    <col min="247" max="247" width="12.28515625" style="775" bestFit="1" customWidth="1"/>
    <col min="248" max="489" width="9" style="775"/>
    <col min="490" max="490" width="6.140625" style="775" customWidth="1"/>
    <col min="491" max="491" width="13.85546875" style="775" bestFit="1" customWidth="1"/>
    <col min="492" max="492" width="10.5703125" style="775" customWidth="1"/>
    <col min="493" max="493" width="5.42578125" style="775" bestFit="1" customWidth="1"/>
    <col min="494" max="494" width="5.85546875" style="775" customWidth="1"/>
    <col min="495" max="495" width="6.85546875" style="775" customWidth="1"/>
    <col min="496" max="496" width="7.42578125" style="775" customWidth="1"/>
    <col min="497" max="497" width="7.28515625" style="775" customWidth="1"/>
    <col min="498" max="498" width="6.5703125" style="775" customWidth="1"/>
    <col min="499" max="499" width="9" style="775"/>
    <col min="500" max="500" width="8" style="775" customWidth="1"/>
    <col min="501" max="501" width="7.5703125" style="775" customWidth="1"/>
    <col min="502" max="502" width="9" style="775"/>
    <col min="503" max="503" width="12.28515625" style="775" bestFit="1" customWidth="1"/>
    <col min="504" max="745" width="9" style="775"/>
    <col min="746" max="746" width="6.140625" style="775" customWidth="1"/>
    <col min="747" max="747" width="13.85546875" style="775" bestFit="1" customWidth="1"/>
    <col min="748" max="748" width="10.5703125" style="775" customWidth="1"/>
    <col min="749" max="749" width="5.42578125" style="775" bestFit="1" customWidth="1"/>
    <col min="750" max="750" width="5.85546875" style="775" customWidth="1"/>
    <col min="751" max="751" width="6.85546875" style="775" customWidth="1"/>
    <col min="752" max="752" width="7.42578125" style="775" customWidth="1"/>
    <col min="753" max="753" width="7.28515625" style="775" customWidth="1"/>
    <col min="754" max="754" width="6.5703125" style="775" customWidth="1"/>
    <col min="755" max="755" width="9" style="775"/>
    <col min="756" max="756" width="8" style="775" customWidth="1"/>
    <col min="757" max="757" width="7.5703125" style="775" customWidth="1"/>
    <col min="758" max="758" width="9" style="775"/>
    <col min="759" max="759" width="12.28515625" style="775" bestFit="1" customWidth="1"/>
    <col min="760" max="1001" width="9" style="775"/>
    <col min="1002" max="1002" width="6.140625" style="775" customWidth="1"/>
    <col min="1003" max="1003" width="13.85546875" style="775" bestFit="1" customWidth="1"/>
    <col min="1004" max="1004" width="10.5703125" style="775" customWidth="1"/>
    <col min="1005" max="1005" width="5.42578125" style="775" bestFit="1" customWidth="1"/>
    <col min="1006" max="1006" width="5.85546875" style="775" customWidth="1"/>
    <col min="1007" max="1007" width="6.85546875" style="775" customWidth="1"/>
    <col min="1008" max="1008" width="7.42578125" style="775" customWidth="1"/>
    <col min="1009" max="1009" width="7.28515625" style="775" customWidth="1"/>
    <col min="1010" max="1010" width="6.5703125" style="775" customWidth="1"/>
    <col min="1011" max="1011" width="9" style="775"/>
    <col min="1012" max="1012" width="8" style="775" customWidth="1"/>
    <col min="1013" max="1013" width="7.5703125" style="775" customWidth="1"/>
    <col min="1014" max="1014" width="9" style="775"/>
    <col min="1015" max="1015" width="12.28515625" style="775" bestFit="1" customWidth="1"/>
    <col min="1016" max="1257" width="9" style="775"/>
    <col min="1258" max="1258" width="6.140625" style="775" customWidth="1"/>
    <col min="1259" max="1259" width="13.85546875" style="775" bestFit="1" customWidth="1"/>
    <col min="1260" max="1260" width="10.5703125" style="775" customWidth="1"/>
    <col min="1261" max="1261" width="5.42578125" style="775" bestFit="1" customWidth="1"/>
    <col min="1262" max="1262" width="5.85546875" style="775" customWidth="1"/>
    <col min="1263" max="1263" width="6.85546875" style="775" customWidth="1"/>
    <col min="1264" max="1264" width="7.42578125" style="775" customWidth="1"/>
    <col min="1265" max="1265" width="7.28515625" style="775" customWidth="1"/>
    <col min="1266" max="1266" width="6.5703125" style="775" customWidth="1"/>
    <col min="1267" max="1267" width="9" style="775"/>
    <col min="1268" max="1268" width="8" style="775" customWidth="1"/>
    <col min="1269" max="1269" width="7.5703125" style="775" customWidth="1"/>
    <col min="1270" max="1270" width="9" style="775"/>
    <col min="1271" max="1271" width="12.28515625" style="775" bestFit="1" customWidth="1"/>
    <col min="1272" max="1513" width="9" style="775"/>
    <col min="1514" max="1514" width="6.140625" style="775" customWidth="1"/>
    <col min="1515" max="1515" width="13.85546875" style="775" bestFit="1" customWidth="1"/>
    <col min="1516" max="1516" width="10.5703125" style="775" customWidth="1"/>
    <col min="1517" max="1517" width="5.42578125" style="775" bestFit="1" customWidth="1"/>
    <col min="1518" max="1518" width="5.85546875" style="775" customWidth="1"/>
    <col min="1519" max="1519" width="6.85546875" style="775" customWidth="1"/>
    <col min="1520" max="1520" width="7.42578125" style="775" customWidth="1"/>
    <col min="1521" max="1521" width="7.28515625" style="775" customWidth="1"/>
    <col min="1522" max="1522" width="6.5703125" style="775" customWidth="1"/>
    <col min="1523" max="1523" width="9" style="775"/>
    <col min="1524" max="1524" width="8" style="775" customWidth="1"/>
    <col min="1525" max="1525" width="7.5703125" style="775" customWidth="1"/>
    <col min="1526" max="1526" width="9" style="775"/>
    <col min="1527" max="1527" width="12.28515625" style="775" bestFit="1" customWidth="1"/>
    <col min="1528" max="1769" width="9" style="775"/>
    <col min="1770" max="1770" width="6.140625" style="775" customWidth="1"/>
    <col min="1771" max="1771" width="13.85546875" style="775" bestFit="1" customWidth="1"/>
    <col min="1772" max="1772" width="10.5703125" style="775" customWidth="1"/>
    <col min="1773" max="1773" width="5.42578125" style="775" bestFit="1" customWidth="1"/>
    <col min="1774" max="1774" width="5.85546875" style="775" customWidth="1"/>
    <col min="1775" max="1775" width="6.85546875" style="775" customWidth="1"/>
    <col min="1776" max="1776" width="7.42578125" style="775" customWidth="1"/>
    <col min="1777" max="1777" width="7.28515625" style="775" customWidth="1"/>
    <col min="1778" max="1778" width="6.5703125" style="775" customWidth="1"/>
    <col min="1779" max="1779" width="9" style="775"/>
    <col min="1780" max="1780" width="8" style="775" customWidth="1"/>
    <col min="1781" max="1781" width="7.5703125" style="775" customWidth="1"/>
    <col min="1782" max="1782" width="9" style="775"/>
    <col min="1783" max="1783" width="12.28515625" style="775" bestFit="1" customWidth="1"/>
    <col min="1784" max="2025" width="9" style="775"/>
    <col min="2026" max="2026" width="6.140625" style="775" customWidth="1"/>
    <col min="2027" max="2027" width="13.85546875" style="775" bestFit="1" customWidth="1"/>
    <col min="2028" max="2028" width="10.5703125" style="775" customWidth="1"/>
    <col min="2029" max="2029" width="5.42578125" style="775" bestFit="1" customWidth="1"/>
    <col min="2030" max="2030" width="5.85546875" style="775" customWidth="1"/>
    <col min="2031" max="2031" width="6.85546875" style="775" customWidth="1"/>
    <col min="2032" max="2032" width="7.42578125" style="775" customWidth="1"/>
    <col min="2033" max="2033" width="7.28515625" style="775" customWidth="1"/>
    <col min="2034" max="2034" width="6.5703125" style="775" customWidth="1"/>
    <col min="2035" max="2035" width="9" style="775"/>
    <col min="2036" max="2036" width="8" style="775" customWidth="1"/>
    <col min="2037" max="2037" width="7.5703125" style="775" customWidth="1"/>
    <col min="2038" max="2038" width="9" style="775"/>
    <col min="2039" max="2039" width="12.28515625" style="775" bestFit="1" customWidth="1"/>
    <col min="2040" max="2281" width="9" style="775"/>
    <col min="2282" max="2282" width="6.140625" style="775" customWidth="1"/>
    <col min="2283" max="2283" width="13.85546875" style="775" bestFit="1" customWidth="1"/>
    <col min="2284" max="2284" width="10.5703125" style="775" customWidth="1"/>
    <col min="2285" max="2285" width="5.42578125" style="775" bestFit="1" customWidth="1"/>
    <col min="2286" max="2286" width="5.85546875" style="775" customWidth="1"/>
    <col min="2287" max="2287" width="6.85546875" style="775" customWidth="1"/>
    <col min="2288" max="2288" width="7.42578125" style="775" customWidth="1"/>
    <col min="2289" max="2289" width="7.28515625" style="775" customWidth="1"/>
    <col min="2290" max="2290" width="6.5703125" style="775" customWidth="1"/>
    <col min="2291" max="2291" width="9" style="775"/>
    <col min="2292" max="2292" width="8" style="775" customWidth="1"/>
    <col min="2293" max="2293" width="7.5703125" style="775" customWidth="1"/>
    <col min="2294" max="2294" width="9" style="775"/>
    <col min="2295" max="2295" width="12.28515625" style="775" bestFit="1" customWidth="1"/>
    <col min="2296" max="2537" width="9" style="775"/>
    <col min="2538" max="2538" width="6.140625" style="775" customWidth="1"/>
    <col min="2539" max="2539" width="13.85546875" style="775" bestFit="1" customWidth="1"/>
    <col min="2540" max="2540" width="10.5703125" style="775" customWidth="1"/>
    <col min="2541" max="2541" width="5.42578125" style="775" bestFit="1" customWidth="1"/>
    <col min="2542" max="2542" width="5.85546875" style="775" customWidth="1"/>
    <col min="2543" max="2543" width="6.85546875" style="775" customWidth="1"/>
    <col min="2544" max="2544" width="7.42578125" style="775" customWidth="1"/>
    <col min="2545" max="2545" width="7.28515625" style="775" customWidth="1"/>
    <col min="2546" max="2546" width="6.5703125" style="775" customWidth="1"/>
    <col min="2547" max="2547" width="9" style="775"/>
    <col min="2548" max="2548" width="8" style="775" customWidth="1"/>
    <col min="2549" max="2549" width="7.5703125" style="775" customWidth="1"/>
    <col min="2550" max="2550" width="9" style="775"/>
    <col min="2551" max="2551" width="12.28515625" style="775" bestFit="1" customWidth="1"/>
    <col min="2552" max="2793" width="9" style="775"/>
    <col min="2794" max="2794" width="6.140625" style="775" customWidth="1"/>
    <col min="2795" max="2795" width="13.85546875" style="775" bestFit="1" customWidth="1"/>
    <col min="2796" max="2796" width="10.5703125" style="775" customWidth="1"/>
    <col min="2797" max="2797" width="5.42578125" style="775" bestFit="1" customWidth="1"/>
    <col min="2798" max="2798" width="5.85546875" style="775" customWidth="1"/>
    <col min="2799" max="2799" width="6.85546875" style="775" customWidth="1"/>
    <col min="2800" max="2800" width="7.42578125" style="775" customWidth="1"/>
    <col min="2801" max="2801" width="7.28515625" style="775" customWidth="1"/>
    <col min="2802" max="2802" width="6.5703125" style="775" customWidth="1"/>
    <col min="2803" max="2803" width="9" style="775"/>
    <col min="2804" max="2804" width="8" style="775" customWidth="1"/>
    <col min="2805" max="2805" width="7.5703125" style="775" customWidth="1"/>
    <col min="2806" max="2806" width="9" style="775"/>
    <col min="2807" max="2807" width="12.28515625" style="775" bestFit="1" customWidth="1"/>
    <col min="2808" max="3049" width="9" style="775"/>
    <col min="3050" max="3050" width="6.140625" style="775" customWidth="1"/>
    <col min="3051" max="3051" width="13.85546875" style="775" bestFit="1" customWidth="1"/>
    <col min="3052" max="3052" width="10.5703125" style="775" customWidth="1"/>
    <col min="3053" max="3053" width="5.42578125" style="775" bestFit="1" customWidth="1"/>
    <col min="3054" max="3054" width="5.85546875" style="775" customWidth="1"/>
    <col min="3055" max="3055" width="6.85546875" style="775" customWidth="1"/>
    <col min="3056" max="3056" width="7.42578125" style="775" customWidth="1"/>
    <col min="3057" max="3057" width="7.28515625" style="775" customWidth="1"/>
    <col min="3058" max="3058" width="6.5703125" style="775" customWidth="1"/>
    <col min="3059" max="3059" width="9" style="775"/>
    <col min="3060" max="3060" width="8" style="775" customWidth="1"/>
    <col min="3061" max="3061" width="7.5703125" style="775" customWidth="1"/>
    <col min="3062" max="3062" width="9" style="775"/>
    <col min="3063" max="3063" width="12.28515625" style="775" bestFit="1" customWidth="1"/>
    <col min="3064" max="3305" width="9" style="775"/>
    <col min="3306" max="3306" width="6.140625" style="775" customWidth="1"/>
    <col min="3307" max="3307" width="13.85546875" style="775" bestFit="1" customWidth="1"/>
    <col min="3308" max="3308" width="10.5703125" style="775" customWidth="1"/>
    <col min="3309" max="3309" width="5.42578125" style="775" bestFit="1" customWidth="1"/>
    <col min="3310" max="3310" width="5.85546875" style="775" customWidth="1"/>
    <col min="3311" max="3311" width="6.85546875" style="775" customWidth="1"/>
    <col min="3312" max="3312" width="7.42578125" style="775" customWidth="1"/>
    <col min="3313" max="3313" width="7.28515625" style="775" customWidth="1"/>
    <col min="3314" max="3314" width="6.5703125" style="775" customWidth="1"/>
    <col min="3315" max="3315" width="9" style="775"/>
    <col min="3316" max="3316" width="8" style="775" customWidth="1"/>
    <col min="3317" max="3317" width="7.5703125" style="775" customWidth="1"/>
    <col min="3318" max="3318" width="9" style="775"/>
    <col min="3319" max="3319" width="12.28515625" style="775" bestFit="1" customWidth="1"/>
    <col min="3320" max="3561" width="9" style="775"/>
    <col min="3562" max="3562" width="6.140625" style="775" customWidth="1"/>
    <col min="3563" max="3563" width="13.85546875" style="775" bestFit="1" customWidth="1"/>
    <col min="3564" max="3564" width="10.5703125" style="775" customWidth="1"/>
    <col min="3565" max="3565" width="5.42578125" style="775" bestFit="1" customWidth="1"/>
    <col min="3566" max="3566" width="5.85546875" style="775" customWidth="1"/>
    <col min="3567" max="3567" width="6.85546875" style="775" customWidth="1"/>
    <col min="3568" max="3568" width="7.42578125" style="775" customWidth="1"/>
    <col min="3569" max="3569" width="7.28515625" style="775" customWidth="1"/>
    <col min="3570" max="3570" width="6.5703125" style="775" customWidth="1"/>
    <col min="3571" max="3571" width="9" style="775"/>
    <col min="3572" max="3572" width="8" style="775" customWidth="1"/>
    <col min="3573" max="3573" width="7.5703125" style="775" customWidth="1"/>
    <col min="3574" max="3574" width="9" style="775"/>
    <col min="3575" max="3575" width="12.28515625" style="775" bestFit="1" customWidth="1"/>
    <col min="3576" max="3817" width="9" style="775"/>
    <col min="3818" max="3818" width="6.140625" style="775" customWidth="1"/>
    <col min="3819" max="3819" width="13.85546875" style="775" bestFit="1" customWidth="1"/>
    <col min="3820" max="3820" width="10.5703125" style="775" customWidth="1"/>
    <col min="3821" max="3821" width="5.42578125" style="775" bestFit="1" customWidth="1"/>
    <col min="3822" max="3822" width="5.85546875" style="775" customWidth="1"/>
    <col min="3823" max="3823" width="6.85546875" style="775" customWidth="1"/>
    <col min="3824" max="3824" width="7.42578125" style="775" customWidth="1"/>
    <col min="3825" max="3825" width="7.28515625" style="775" customWidth="1"/>
    <col min="3826" max="3826" width="6.5703125" style="775" customWidth="1"/>
    <col min="3827" max="3827" width="9" style="775"/>
    <col min="3828" max="3828" width="8" style="775" customWidth="1"/>
    <col min="3829" max="3829" width="7.5703125" style="775" customWidth="1"/>
    <col min="3830" max="3830" width="9" style="775"/>
    <col min="3831" max="3831" width="12.28515625" style="775" bestFit="1" customWidth="1"/>
    <col min="3832" max="4073" width="9" style="775"/>
    <col min="4074" max="4074" width="6.140625" style="775" customWidth="1"/>
    <col min="4075" max="4075" width="13.85546875" style="775" bestFit="1" customWidth="1"/>
    <col min="4076" max="4076" width="10.5703125" style="775" customWidth="1"/>
    <col min="4077" max="4077" width="5.42578125" style="775" bestFit="1" customWidth="1"/>
    <col min="4078" max="4078" width="5.85546875" style="775" customWidth="1"/>
    <col min="4079" max="4079" width="6.85546875" style="775" customWidth="1"/>
    <col min="4080" max="4080" width="7.42578125" style="775" customWidth="1"/>
    <col min="4081" max="4081" width="7.28515625" style="775" customWidth="1"/>
    <col min="4082" max="4082" width="6.5703125" style="775" customWidth="1"/>
    <col min="4083" max="4083" width="9" style="775"/>
    <col min="4084" max="4084" width="8" style="775" customWidth="1"/>
    <col min="4085" max="4085" width="7.5703125" style="775" customWidth="1"/>
    <col min="4086" max="4086" width="9" style="775"/>
    <col min="4087" max="4087" width="12.28515625" style="775" bestFit="1" customWidth="1"/>
    <col min="4088" max="4329" width="9" style="775"/>
    <col min="4330" max="4330" width="6.140625" style="775" customWidth="1"/>
    <col min="4331" max="4331" width="13.85546875" style="775" bestFit="1" customWidth="1"/>
    <col min="4332" max="4332" width="10.5703125" style="775" customWidth="1"/>
    <col min="4333" max="4333" width="5.42578125" style="775" bestFit="1" customWidth="1"/>
    <col min="4334" max="4334" width="5.85546875" style="775" customWidth="1"/>
    <col min="4335" max="4335" width="6.85546875" style="775" customWidth="1"/>
    <col min="4336" max="4336" width="7.42578125" style="775" customWidth="1"/>
    <col min="4337" max="4337" width="7.28515625" style="775" customWidth="1"/>
    <col min="4338" max="4338" width="6.5703125" style="775" customWidth="1"/>
    <col min="4339" max="4339" width="9" style="775"/>
    <col min="4340" max="4340" width="8" style="775" customWidth="1"/>
    <col min="4341" max="4341" width="7.5703125" style="775" customWidth="1"/>
    <col min="4342" max="4342" width="9" style="775"/>
    <col min="4343" max="4343" width="12.28515625" style="775" bestFit="1" customWidth="1"/>
    <col min="4344" max="4585" width="9" style="775"/>
    <col min="4586" max="4586" width="6.140625" style="775" customWidth="1"/>
    <col min="4587" max="4587" width="13.85546875" style="775" bestFit="1" customWidth="1"/>
    <col min="4588" max="4588" width="10.5703125" style="775" customWidth="1"/>
    <col min="4589" max="4589" width="5.42578125" style="775" bestFit="1" customWidth="1"/>
    <col min="4590" max="4590" width="5.85546875" style="775" customWidth="1"/>
    <col min="4591" max="4591" width="6.85546875" style="775" customWidth="1"/>
    <col min="4592" max="4592" width="7.42578125" style="775" customWidth="1"/>
    <col min="4593" max="4593" width="7.28515625" style="775" customWidth="1"/>
    <col min="4594" max="4594" width="6.5703125" style="775" customWidth="1"/>
    <col min="4595" max="4595" width="9" style="775"/>
    <col min="4596" max="4596" width="8" style="775" customWidth="1"/>
    <col min="4597" max="4597" width="7.5703125" style="775" customWidth="1"/>
    <col min="4598" max="4598" width="9" style="775"/>
    <col min="4599" max="4599" width="12.28515625" style="775" bestFit="1" customWidth="1"/>
    <col min="4600" max="4841" width="9" style="775"/>
    <col min="4842" max="4842" width="6.140625" style="775" customWidth="1"/>
    <col min="4843" max="4843" width="13.85546875" style="775" bestFit="1" customWidth="1"/>
    <col min="4844" max="4844" width="10.5703125" style="775" customWidth="1"/>
    <col min="4845" max="4845" width="5.42578125" style="775" bestFit="1" customWidth="1"/>
    <col min="4846" max="4846" width="5.85546875" style="775" customWidth="1"/>
    <col min="4847" max="4847" width="6.85546875" style="775" customWidth="1"/>
    <col min="4848" max="4848" width="7.42578125" style="775" customWidth="1"/>
    <col min="4849" max="4849" width="7.28515625" style="775" customWidth="1"/>
    <col min="4850" max="4850" width="6.5703125" style="775" customWidth="1"/>
    <col min="4851" max="4851" width="9" style="775"/>
    <col min="4852" max="4852" width="8" style="775" customWidth="1"/>
    <col min="4853" max="4853" width="7.5703125" style="775" customWidth="1"/>
    <col min="4854" max="4854" width="9" style="775"/>
    <col min="4855" max="4855" width="12.28515625" style="775" bestFit="1" customWidth="1"/>
    <col min="4856" max="5097" width="9" style="775"/>
    <col min="5098" max="5098" width="6.140625" style="775" customWidth="1"/>
    <col min="5099" max="5099" width="13.85546875" style="775" bestFit="1" customWidth="1"/>
    <col min="5100" max="5100" width="10.5703125" style="775" customWidth="1"/>
    <col min="5101" max="5101" width="5.42578125" style="775" bestFit="1" customWidth="1"/>
    <col min="5102" max="5102" width="5.85546875" style="775" customWidth="1"/>
    <col min="5103" max="5103" width="6.85546875" style="775" customWidth="1"/>
    <col min="5104" max="5104" width="7.42578125" style="775" customWidth="1"/>
    <col min="5105" max="5105" width="7.28515625" style="775" customWidth="1"/>
    <col min="5106" max="5106" width="6.5703125" style="775" customWidth="1"/>
    <col min="5107" max="5107" width="9" style="775"/>
    <col min="5108" max="5108" width="8" style="775" customWidth="1"/>
    <col min="5109" max="5109" width="7.5703125" style="775" customWidth="1"/>
    <col min="5110" max="5110" width="9" style="775"/>
    <col min="5111" max="5111" width="12.28515625" style="775" bestFit="1" customWidth="1"/>
    <col min="5112" max="5353" width="9" style="775"/>
    <col min="5354" max="5354" width="6.140625" style="775" customWidth="1"/>
    <col min="5355" max="5355" width="13.85546875" style="775" bestFit="1" customWidth="1"/>
    <col min="5356" max="5356" width="10.5703125" style="775" customWidth="1"/>
    <col min="5357" max="5357" width="5.42578125" style="775" bestFit="1" customWidth="1"/>
    <col min="5358" max="5358" width="5.85546875" style="775" customWidth="1"/>
    <col min="5359" max="5359" width="6.85546875" style="775" customWidth="1"/>
    <col min="5360" max="5360" width="7.42578125" style="775" customWidth="1"/>
    <col min="5361" max="5361" width="7.28515625" style="775" customWidth="1"/>
    <col min="5362" max="5362" width="6.5703125" style="775" customWidth="1"/>
    <col min="5363" max="5363" width="9" style="775"/>
    <col min="5364" max="5364" width="8" style="775" customWidth="1"/>
    <col min="5365" max="5365" width="7.5703125" style="775" customWidth="1"/>
    <col min="5366" max="5366" width="9" style="775"/>
    <col min="5367" max="5367" width="12.28515625" style="775" bestFit="1" customWidth="1"/>
    <col min="5368" max="5609" width="9" style="775"/>
    <col min="5610" max="5610" width="6.140625" style="775" customWidth="1"/>
    <col min="5611" max="5611" width="13.85546875" style="775" bestFit="1" customWidth="1"/>
    <col min="5612" max="5612" width="10.5703125" style="775" customWidth="1"/>
    <col min="5613" max="5613" width="5.42578125" style="775" bestFit="1" customWidth="1"/>
    <col min="5614" max="5614" width="5.85546875" style="775" customWidth="1"/>
    <col min="5615" max="5615" width="6.85546875" style="775" customWidth="1"/>
    <col min="5616" max="5616" width="7.42578125" style="775" customWidth="1"/>
    <col min="5617" max="5617" width="7.28515625" style="775" customWidth="1"/>
    <col min="5618" max="5618" width="6.5703125" style="775" customWidth="1"/>
    <col min="5619" max="5619" width="9" style="775"/>
    <col min="5620" max="5620" width="8" style="775" customWidth="1"/>
    <col min="5621" max="5621" width="7.5703125" style="775" customWidth="1"/>
    <col min="5622" max="5622" width="9" style="775"/>
    <col min="5623" max="5623" width="12.28515625" style="775" bestFit="1" customWidth="1"/>
    <col min="5624" max="5865" width="9" style="775"/>
    <col min="5866" max="5866" width="6.140625" style="775" customWidth="1"/>
    <col min="5867" max="5867" width="13.85546875" style="775" bestFit="1" customWidth="1"/>
    <col min="5868" max="5868" width="10.5703125" style="775" customWidth="1"/>
    <col min="5869" max="5869" width="5.42578125" style="775" bestFit="1" customWidth="1"/>
    <col min="5870" max="5870" width="5.85546875" style="775" customWidth="1"/>
    <col min="5871" max="5871" width="6.85546875" style="775" customWidth="1"/>
    <col min="5872" max="5872" width="7.42578125" style="775" customWidth="1"/>
    <col min="5873" max="5873" width="7.28515625" style="775" customWidth="1"/>
    <col min="5874" max="5874" width="6.5703125" style="775" customWidth="1"/>
    <col min="5875" max="5875" width="9" style="775"/>
    <col min="5876" max="5876" width="8" style="775" customWidth="1"/>
    <col min="5877" max="5877" width="7.5703125" style="775" customWidth="1"/>
    <col min="5878" max="5878" width="9" style="775"/>
    <col min="5879" max="5879" width="12.28515625" style="775" bestFit="1" customWidth="1"/>
    <col min="5880" max="6121" width="9" style="775"/>
    <col min="6122" max="6122" width="6.140625" style="775" customWidth="1"/>
    <col min="6123" max="6123" width="13.85546875" style="775" bestFit="1" customWidth="1"/>
    <col min="6124" max="6124" width="10.5703125" style="775" customWidth="1"/>
    <col min="6125" max="6125" width="5.42578125" style="775" bestFit="1" customWidth="1"/>
    <col min="6126" max="6126" width="5.85546875" style="775" customWidth="1"/>
    <col min="6127" max="6127" width="6.85546875" style="775" customWidth="1"/>
    <col min="6128" max="6128" width="7.42578125" style="775" customWidth="1"/>
    <col min="6129" max="6129" width="7.28515625" style="775" customWidth="1"/>
    <col min="6130" max="6130" width="6.5703125" style="775" customWidth="1"/>
    <col min="6131" max="6131" width="9" style="775"/>
    <col min="6132" max="6132" width="8" style="775" customWidth="1"/>
    <col min="6133" max="6133" width="7.5703125" style="775" customWidth="1"/>
    <col min="6134" max="6134" width="9" style="775"/>
    <col min="6135" max="6135" width="12.28515625" style="775" bestFit="1" customWidth="1"/>
    <col min="6136" max="6377" width="9" style="775"/>
    <col min="6378" max="6378" width="6.140625" style="775" customWidth="1"/>
    <col min="6379" max="6379" width="13.85546875" style="775" bestFit="1" customWidth="1"/>
    <col min="6380" max="6380" width="10.5703125" style="775" customWidth="1"/>
    <col min="6381" max="6381" width="5.42578125" style="775" bestFit="1" customWidth="1"/>
    <col min="6382" max="6382" width="5.85546875" style="775" customWidth="1"/>
    <col min="6383" max="6383" width="6.85546875" style="775" customWidth="1"/>
    <col min="6384" max="6384" width="7.42578125" style="775" customWidth="1"/>
    <col min="6385" max="6385" width="7.28515625" style="775" customWidth="1"/>
    <col min="6386" max="6386" width="6.5703125" style="775" customWidth="1"/>
    <col min="6387" max="6387" width="9" style="775"/>
    <col min="6388" max="6388" width="8" style="775" customWidth="1"/>
    <col min="6389" max="6389" width="7.5703125" style="775" customWidth="1"/>
    <col min="6390" max="6390" width="9" style="775"/>
    <col min="6391" max="6391" width="12.28515625" style="775" bestFit="1" customWidth="1"/>
    <col min="6392" max="6633" width="9" style="775"/>
    <col min="6634" max="6634" width="6.140625" style="775" customWidth="1"/>
    <col min="6635" max="6635" width="13.85546875" style="775" bestFit="1" customWidth="1"/>
    <col min="6636" max="6636" width="10.5703125" style="775" customWidth="1"/>
    <col min="6637" max="6637" width="5.42578125" style="775" bestFit="1" customWidth="1"/>
    <col min="6638" max="6638" width="5.85546875" style="775" customWidth="1"/>
    <col min="6639" max="6639" width="6.85546875" style="775" customWidth="1"/>
    <col min="6640" max="6640" width="7.42578125" style="775" customWidth="1"/>
    <col min="6641" max="6641" width="7.28515625" style="775" customWidth="1"/>
    <col min="6642" max="6642" width="6.5703125" style="775" customWidth="1"/>
    <col min="6643" max="6643" width="9" style="775"/>
    <col min="6644" max="6644" width="8" style="775" customWidth="1"/>
    <col min="6645" max="6645" width="7.5703125" style="775" customWidth="1"/>
    <col min="6646" max="6646" width="9" style="775"/>
    <col min="6647" max="6647" width="12.28515625" style="775" bestFit="1" customWidth="1"/>
    <col min="6648" max="6889" width="9" style="775"/>
    <col min="6890" max="6890" width="6.140625" style="775" customWidth="1"/>
    <col min="6891" max="6891" width="13.85546875" style="775" bestFit="1" customWidth="1"/>
    <col min="6892" max="6892" width="10.5703125" style="775" customWidth="1"/>
    <col min="6893" max="6893" width="5.42578125" style="775" bestFit="1" customWidth="1"/>
    <col min="6894" max="6894" width="5.85546875" style="775" customWidth="1"/>
    <col min="6895" max="6895" width="6.85546875" style="775" customWidth="1"/>
    <col min="6896" max="6896" width="7.42578125" style="775" customWidth="1"/>
    <col min="6897" max="6897" width="7.28515625" style="775" customWidth="1"/>
    <col min="6898" max="6898" width="6.5703125" style="775" customWidth="1"/>
    <col min="6899" max="6899" width="9" style="775"/>
    <col min="6900" max="6900" width="8" style="775" customWidth="1"/>
    <col min="6901" max="6901" width="7.5703125" style="775" customWidth="1"/>
    <col min="6902" max="6902" width="9" style="775"/>
    <col min="6903" max="6903" width="12.28515625" style="775" bestFit="1" customWidth="1"/>
    <col min="6904" max="7145" width="9" style="775"/>
    <col min="7146" max="7146" width="6.140625" style="775" customWidth="1"/>
    <col min="7147" max="7147" width="13.85546875" style="775" bestFit="1" customWidth="1"/>
    <col min="7148" max="7148" width="10.5703125" style="775" customWidth="1"/>
    <col min="7149" max="7149" width="5.42578125" style="775" bestFit="1" customWidth="1"/>
    <col min="7150" max="7150" width="5.85546875" style="775" customWidth="1"/>
    <col min="7151" max="7151" width="6.85546875" style="775" customWidth="1"/>
    <col min="7152" max="7152" width="7.42578125" style="775" customWidth="1"/>
    <col min="7153" max="7153" width="7.28515625" style="775" customWidth="1"/>
    <col min="7154" max="7154" width="6.5703125" style="775" customWidth="1"/>
    <col min="7155" max="7155" width="9" style="775"/>
    <col min="7156" max="7156" width="8" style="775" customWidth="1"/>
    <col min="7157" max="7157" width="7.5703125" style="775" customWidth="1"/>
    <col min="7158" max="7158" width="9" style="775"/>
    <col min="7159" max="7159" width="12.28515625" style="775" bestFit="1" customWidth="1"/>
    <col min="7160" max="7401" width="9" style="775"/>
    <col min="7402" max="7402" width="6.140625" style="775" customWidth="1"/>
    <col min="7403" max="7403" width="13.85546875" style="775" bestFit="1" customWidth="1"/>
    <col min="7404" max="7404" width="10.5703125" style="775" customWidth="1"/>
    <col min="7405" max="7405" width="5.42578125" style="775" bestFit="1" customWidth="1"/>
    <col min="7406" max="7406" width="5.85546875" style="775" customWidth="1"/>
    <col min="7407" max="7407" width="6.85546875" style="775" customWidth="1"/>
    <col min="7408" max="7408" width="7.42578125" style="775" customWidth="1"/>
    <col min="7409" max="7409" width="7.28515625" style="775" customWidth="1"/>
    <col min="7410" max="7410" width="6.5703125" style="775" customWidth="1"/>
    <col min="7411" max="7411" width="9" style="775"/>
    <col min="7412" max="7412" width="8" style="775" customWidth="1"/>
    <col min="7413" max="7413" width="7.5703125" style="775" customWidth="1"/>
    <col min="7414" max="7414" width="9" style="775"/>
    <col min="7415" max="7415" width="12.28515625" style="775" bestFit="1" customWidth="1"/>
    <col min="7416" max="7657" width="9" style="775"/>
    <col min="7658" max="7658" width="6.140625" style="775" customWidth="1"/>
    <col min="7659" max="7659" width="13.85546875" style="775" bestFit="1" customWidth="1"/>
    <col min="7660" max="7660" width="10.5703125" style="775" customWidth="1"/>
    <col min="7661" max="7661" width="5.42578125" style="775" bestFit="1" customWidth="1"/>
    <col min="7662" max="7662" width="5.85546875" style="775" customWidth="1"/>
    <col min="7663" max="7663" width="6.85546875" style="775" customWidth="1"/>
    <col min="7664" max="7664" width="7.42578125" style="775" customWidth="1"/>
    <col min="7665" max="7665" width="7.28515625" style="775" customWidth="1"/>
    <col min="7666" max="7666" width="6.5703125" style="775" customWidth="1"/>
    <col min="7667" max="7667" width="9" style="775"/>
    <col min="7668" max="7668" width="8" style="775" customWidth="1"/>
    <col min="7669" max="7669" width="7.5703125" style="775" customWidth="1"/>
    <col min="7670" max="7670" width="9" style="775"/>
    <col min="7671" max="7671" width="12.28515625" style="775" bestFit="1" customWidth="1"/>
    <col min="7672" max="7913" width="9" style="775"/>
    <col min="7914" max="7914" width="6.140625" style="775" customWidth="1"/>
    <col min="7915" max="7915" width="13.85546875" style="775" bestFit="1" customWidth="1"/>
    <col min="7916" max="7916" width="10.5703125" style="775" customWidth="1"/>
    <col min="7917" max="7917" width="5.42578125" style="775" bestFit="1" customWidth="1"/>
    <col min="7918" max="7918" width="5.85546875" style="775" customWidth="1"/>
    <col min="7919" max="7919" width="6.85546875" style="775" customWidth="1"/>
    <col min="7920" max="7920" width="7.42578125" style="775" customWidth="1"/>
    <col min="7921" max="7921" width="7.28515625" style="775" customWidth="1"/>
    <col min="7922" max="7922" width="6.5703125" style="775" customWidth="1"/>
    <col min="7923" max="7923" width="9" style="775"/>
    <col min="7924" max="7924" width="8" style="775" customWidth="1"/>
    <col min="7925" max="7925" width="7.5703125" style="775" customWidth="1"/>
    <col min="7926" max="7926" width="9" style="775"/>
    <col min="7927" max="7927" width="12.28515625" style="775" bestFit="1" customWidth="1"/>
    <col min="7928" max="8169" width="9" style="775"/>
    <col min="8170" max="8170" width="6.140625" style="775" customWidth="1"/>
    <col min="8171" max="8171" width="13.85546875" style="775" bestFit="1" customWidth="1"/>
    <col min="8172" max="8172" width="10.5703125" style="775" customWidth="1"/>
    <col min="8173" max="8173" width="5.42578125" style="775" bestFit="1" customWidth="1"/>
    <col min="8174" max="8174" width="5.85546875" style="775" customWidth="1"/>
    <col min="8175" max="8175" width="6.85546875" style="775" customWidth="1"/>
    <col min="8176" max="8176" width="7.42578125" style="775" customWidth="1"/>
    <col min="8177" max="8177" width="7.28515625" style="775" customWidth="1"/>
    <col min="8178" max="8178" width="6.5703125" style="775" customWidth="1"/>
    <col min="8179" max="8179" width="9" style="775"/>
    <col min="8180" max="8180" width="8" style="775" customWidth="1"/>
    <col min="8181" max="8181" width="7.5703125" style="775" customWidth="1"/>
    <col min="8182" max="8182" width="9" style="775"/>
    <col min="8183" max="8183" width="12.28515625" style="775" bestFit="1" customWidth="1"/>
    <col min="8184" max="8425" width="9" style="775"/>
    <col min="8426" max="8426" width="6.140625" style="775" customWidth="1"/>
    <col min="8427" max="8427" width="13.85546875" style="775" bestFit="1" customWidth="1"/>
    <col min="8428" max="8428" width="10.5703125" style="775" customWidth="1"/>
    <col min="8429" max="8429" width="5.42578125" style="775" bestFit="1" customWidth="1"/>
    <col min="8430" max="8430" width="5.85546875" style="775" customWidth="1"/>
    <col min="8431" max="8431" width="6.85546875" style="775" customWidth="1"/>
    <col min="8432" max="8432" width="7.42578125" style="775" customWidth="1"/>
    <col min="8433" max="8433" width="7.28515625" style="775" customWidth="1"/>
    <col min="8434" max="8434" width="6.5703125" style="775" customWidth="1"/>
    <col min="8435" max="8435" width="9" style="775"/>
    <col min="8436" max="8436" width="8" style="775" customWidth="1"/>
    <col min="8437" max="8437" width="7.5703125" style="775" customWidth="1"/>
    <col min="8438" max="8438" width="9" style="775"/>
    <col min="8439" max="8439" width="12.28515625" style="775" bestFit="1" customWidth="1"/>
    <col min="8440" max="8681" width="9" style="775"/>
    <col min="8682" max="8682" width="6.140625" style="775" customWidth="1"/>
    <col min="8683" max="8683" width="13.85546875" style="775" bestFit="1" customWidth="1"/>
    <col min="8684" max="8684" width="10.5703125" style="775" customWidth="1"/>
    <col min="8685" max="8685" width="5.42578125" style="775" bestFit="1" customWidth="1"/>
    <col min="8686" max="8686" width="5.85546875" style="775" customWidth="1"/>
    <col min="8687" max="8687" width="6.85546875" style="775" customWidth="1"/>
    <col min="8688" max="8688" width="7.42578125" style="775" customWidth="1"/>
    <col min="8689" max="8689" width="7.28515625" style="775" customWidth="1"/>
    <col min="8690" max="8690" width="6.5703125" style="775" customWidth="1"/>
    <col min="8691" max="8691" width="9" style="775"/>
    <col min="8692" max="8692" width="8" style="775" customWidth="1"/>
    <col min="8693" max="8693" width="7.5703125" style="775" customWidth="1"/>
    <col min="8694" max="8694" width="9" style="775"/>
    <col min="8695" max="8695" width="12.28515625" style="775" bestFit="1" customWidth="1"/>
    <col min="8696" max="8937" width="9" style="775"/>
    <col min="8938" max="8938" width="6.140625" style="775" customWidth="1"/>
    <col min="8939" max="8939" width="13.85546875" style="775" bestFit="1" customWidth="1"/>
    <col min="8940" max="8940" width="10.5703125" style="775" customWidth="1"/>
    <col min="8941" max="8941" width="5.42578125" style="775" bestFit="1" customWidth="1"/>
    <col min="8942" max="8942" width="5.85546875" style="775" customWidth="1"/>
    <col min="8943" max="8943" width="6.85546875" style="775" customWidth="1"/>
    <col min="8944" max="8944" width="7.42578125" style="775" customWidth="1"/>
    <col min="8945" max="8945" width="7.28515625" style="775" customWidth="1"/>
    <col min="8946" max="8946" width="6.5703125" style="775" customWidth="1"/>
    <col min="8947" max="8947" width="9" style="775"/>
    <col min="8948" max="8948" width="8" style="775" customWidth="1"/>
    <col min="8949" max="8949" width="7.5703125" style="775" customWidth="1"/>
    <col min="8950" max="8950" width="9" style="775"/>
    <col min="8951" max="8951" width="12.28515625" style="775" bestFit="1" customWidth="1"/>
    <col min="8952" max="9193" width="9" style="775"/>
    <col min="9194" max="9194" width="6.140625" style="775" customWidth="1"/>
    <col min="9195" max="9195" width="13.85546875" style="775" bestFit="1" customWidth="1"/>
    <col min="9196" max="9196" width="10.5703125" style="775" customWidth="1"/>
    <col min="9197" max="9197" width="5.42578125" style="775" bestFit="1" customWidth="1"/>
    <col min="9198" max="9198" width="5.85546875" style="775" customWidth="1"/>
    <col min="9199" max="9199" width="6.85546875" style="775" customWidth="1"/>
    <col min="9200" max="9200" width="7.42578125" style="775" customWidth="1"/>
    <col min="9201" max="9201" width="7.28515625" style="775" customWidth="1"/>
    <col min="9202" max="9202" width="6.5703125" style="775" customWidth="1"/>
    <col min="9203" max="9203" width="9" style="775"/>
    <col min="9204" max="9204" width="8" style="775" customWidth="1"/>
    <col min="9205" max="9205" width="7.5703125" style="775" customWidth="1"/>
    <col min="9206" max="9206" width="9" style="775"/>
    <col min="9207" max="9207" width="12.28515625" style="775" bestFit="1" customWidth="1"/>
    <col min="9208" max="9449" width="9" style="775"/>
    <col min="9450" max="9450" width="6.140625" style="775" customWidth="1"/>
    <col min="9451" max="9451" width="13.85546875" style="775" bestFit="1" customWidth="1"/>
    <col min="9452" max="9452" width="10.5703125" style="775" customWidth="1"/>
    <col min="9453" max="9453" width="5.42578125" style="775" bestFit="1" customWidth="1"/>
    <col min="9454" max="9454" width="5.85546875" style="775" customWidth="1"/>
    <col min="9455" max="9455" width="6.85546875" style="775" customWidth="1"/>
    <col min="9456" max="9456" width="7.42578125" style="775" customWidth="1"/>
    <col min="9457" max="9457" width="7.28515625" style="775" customWidth="1"/>
    <col min="9458" max="9458" width="6.5703125" style="775" customWidth="1"/>
    <col min="9459" max="9459" width="9" style="775"/>
    <col min="9460" max="9460" width="8" style="775" customWidth="1"/>
    <col min="9461" max="9461" width="7.5703125" style="775" customWidth="1"/>
    <col min="9462" max="9462" width="9" style="775"/>
    <col min="9463" max="9463" width="12.28515625" style="775" bestFit="1" customWidth="1"/>
    <col min="9464" max="9705" width="9" style="775"/>
    <col min="9706" max="9706" width="6.140625" style="775" customWidth="1"/>
    <col min="9707" max="9707" width="13.85546875" style="775" bestFit="1" customWidth="1"/>
    <col min="9708" max="9708" width="10.5703125" style="775" customWidth="1"/>
    <col min="9709" max="9709" width="5.42578125" style="775" bestFit="1" customWidth="1"/>
    <col min="9710" max="9710" width="5.85546875" style="775" customWidth="1"/>
    <col min="9711" max="9711" width="6.85546875" style="775" customWidth="1"/>
    <col min="9712" max="9712" width="7.42578125" style="775" customWidth="1"/>
    <col min="9713" max="9713" width="7.28515625" style="775" customWidth="1"/>
    <col min="9714" max="9714" width="6.5703125" style="775" customWidth="1"/>
    <col min="9715" max="9715" width="9" style="775"/>
    <col min="9716" max="9716" width="8" style="775" customWidth="1"/>
    <col min="9717" max="9717" width="7.5703125" style="775" customWidth="1"/>
    <col min="9718" max="9718" width="9" style="775"/>
    <col min="9719" max="9719" width="12.28515625" style="775" bestFit="1" customWidth="1"/>
    <col min="9720" max="9961" width="9" style="775"/>
    <col min="9962" max="9962" width="6.140625" style="775" customWidth="1"/>
    <col min="9963" max="9963" width="13.85546875" style="775" bestFit="1" customWidth="1"/>
    <col min="9964" max="9964" width="10.5703125" style="775" customWidth="1"/>
    <col min="9965" max="9965" width="5.42578125" style="775" bestFit="1" customWidth="1"/>
    <col min="9966" max="9966" width="5.85546875" style="775" customWidth="1"/>
    <col min="9967" max="9967" width="6.85546875" style="775" customWidth="1"/>
    <col min="9968" max="9968" width="7.42578125" style="775" customWidth="1"/>
    <col min="9969" max="9969" width="7.28515625" style="775" customWidth="1"/>
    <col min="9970" max="9970" width="6.5703125" style="775" customWidth="1"/>
    <col min="9971" max="9971" width="9" style="775"/>
    <col min="9972" max="9972" width="8" style="775" customWidth="1"/>
    <col min="9973" max="9973" width="7.5703125" style="775" customWidth="1"/>
    <col min="9974" max="9974" width="9" style="775"/>
    <col min="9975" max="9975" width="12.28515625" style="775" bestFit="1" customWidth="1"/>
    <col min="9976" max="10217" width="9" style="775"/>
    <col min="10218" max="10218" width="6.140625" style="775" customWidth="1"/>
    <col min="10219" max="10219" width="13.85546875" style="775" bestFit="1" customWidth="1"/>
    <col min="10220" max="10220" width="10.5703125" style="775" customWidth="1"/>
    <col min="10221" max="10221" width="5.42578125" style="775" bestFit="1" customWidth="1"/>
    <col min="10222" max="10222" width="5.85546875" style="775" customWidth="1"/>
    <col min="10223" max="10223" width="6.85546875" style="775" customWidth="1"/>
    <col min="10224" max="10224" width="7.42578125" style="775" customWidth="1"/>
    <col min="10225" max="10225" width="7.28515625" style="775" customWidth="1"/>
    <col min="10226" max="10226" width="6.5703125" style="775" customWidth="1"/>
    <col min="10227" max="10227" width="9" style="775"/>
    <col min="10228" max="10228" width="8" style="775" customWidth="1"/>
    <col min="10229" max="10229" width="7.5703125" style="775" customWidth="1"/>
    <col min="10230" max="10230" width="9" style="775"/>
    <col min="10231" max="10231" width="12.28515625" style="775" bestFit="1" customWidth="1"/>
    <col min="10232" max="10473" width="9" style="775"/>
    <col min="10474" max="10474" width="6.140625" style="775" customWidth="1"/>
    <col min="10475" max="10475" width="13.85546875" style="775" bestFit="1" customWidth="1"/>
    <col min="10476" max="10476" width="10.5703125" style="775" customWidth="1"/>
    <col min="10477" max="10477" width="5.42578125" style="775" bestFit="1" customWidth="1"/>
    <col min="10478" max="10478" width="5.85546875" style="775" customWidth="1"/>
    <col min="10479" max="10479" width="6.85546875" style="775" customWidth="1"/>
    <col min="10480" max="10480" width="7.42578125" style="775" customWidth="1"/>
    <col min="10481" max="10481" width="7.28515625" style="775" customWidth="1"/>
    <col min="10482" max="10482" width="6.5703125" style="775" customWidth="1"/>
    <col min="10483" max="10483" width="9" style="775"/>
    <col min="10484" max="10484" width="8" style="775" customWidth="1"/>
    <col min="10485" max="10485" width="7.5703125" style="775" customWidth="1"/>
    <col min="10486" max="10486" width="9" style="775"/>
    <col min="10487" max="10487" width="12.28515625" style="775" bestFit="1" customWidth="1"/>
    <col min="10488" max="10729" width="9" style="775"/>
    <col min="10730" max="10730" width="6.140625" style="775" customWidth="1"/>
    <col min="10731" max="10731" width="13.85546875" style="775" bestFit="1" customWidth="1"/>
    <col min="10732" max="10732" width="10.5703125" style="775" customWidth="1"/>
    <col min="10733" max="10733" width="5.42578125" style="775" bestFit="1" customWidth="1"/>
    <col min="10734" max="10734" width="5.85546875" style="775" customWidth="1"/>
    <col min="10735" max="10735" width="6.85546875" style="775" customWidth="1"/>
    <col min="10736" max="10736" width="7.42578125" style="775" customWidth="1"/>
    <col min="10737" max="10737" width="7.28515625" style="775" customWidth="1"/>
    <col min="10738" max="10738" width="6.5703125" style="775" customWidth="1"/>
    <col min="10739" max="10739" width="9" style="775"/>
    <col min="10740" max="10740" width="8" style="775" customWidth="1"/>
    <col min="10741" max="10741" width="7.5703125" style="775" customWidth="1"/>
    <col min="10742" max="10742" width="9" style="775"/>
    <col min="10743" max="10743" width="12.28515625" style="775" bestFit="1" customWidth="1"/>
    <col min="10744" max="10985" width="9" style="775"/>
    <col min="10986" max="10986" width="6.140625" style="775" customWidth="1"/>
    <col min="10987" max="10987" width="13.85546875" style="775" bestFit="1" customWidth="1"/>
    <col min="10988" max="10988" width="10.5703125" style="775" customWidth="1"/>
    <col min="10989" max="10989" width="5.42578125" style="775" bestFit="1" customWidth="1"/>
    <col min="10990" max="10990" width="5.85546875" style="775" customWidth="1"/>
    <col min="10991" max="10991" width="6.85546875" style="775" customWidth="1"/>
    <col min="10992" max="10992" width="7.42578125" style="775" customWidth="1"/>
    <col min="10993" max="10993" width="7.28515625" style="775" customWidth="1"/>
    <col min="10994" max="10994" width="6.5703125" style="775" customWidth="1"/>
    <col min="10995" max="10995" width="9" style="775"/>
    <col min="10996" max="10996" width="8" style="775" customWidth="1"/>
    <col min="10997" max="10997" width="7.5703125" style="775" customWidth="1"/>
    <col min="10998" max="10998" width="9" style="775"/>
    <col min="10999" max="10999" width="12.28515625" style="775" bestFit="1" customWidth="1"/>
    <col min="11000" max="11241" width="9" style="775"/>
    <col min="11242" max="11242" width="6.140625" style="775" customWidth="1"/>
    <col min="11243" max="11243" width="13.85546875" style="775" bestFit="1" customWidth="1"/>
    <col min="11244" max="11244" width="10.5703125" style="775" customWidth="1"/>
    <col min="11245" max="11245" width="5.42578125" style="775" bestFit="1" customWidth="1"/>
    <col min="11246" max="11246" width="5.85546875" style="775" customWidth="1"/>
    <col min="11247" max="11247" width="6.85546875" style="775" customWidth="1"/>
    <col min="11248" max="11248" width="7.42578125" style="775" customWidth="1"/>
    <col min="11249" max="11249" width="7.28515625" style="775" customWidth="1"/>
    <col min="11250" max="11250" width="6.5703125" style="775" customWidth="1"/>
    <col min="11251" max="11251" width="9" style="775"/>
    <col min="11252" max="11252" width="8" style="775" customWidth="1"/>
    <col min="11253" max="11253" width="7.5703125" style="775" customWidth="1"/>
    <col min="11254" max="11254" width="9" style="775"/>
    <col min="11255" max="11255" width="12.28515625" style="775" bestFit="1" customWidth="1"/>
    <col min="11256" max="11497" width="9" style="775"/>
    <col min="11498" max="11498" width="6.140625" style="775" customWidth="1"/>
    <col min="11499" max="11499" width="13.85546875" style="775" bestFit="1" customWidth="1"/>
    <col min="11500" max="11500" width="10.5703125" style="775" customWidth="1"/>
    <col min="11501" max="11501" width="5.42578125" style="775" bestFit="1" customWidth="1"/>
    <col min="11502" max="11502" width="5.85546875" style="775" customWidth="1"/>
    <col min="11503" max="11503" width="6.85546875" style="775" customWidth="1"/>
    <col min="11504" max="11504" width="7.42578125" style="775" customWidth="1"/>
    <col min="11505" max="11505" width="7.28515625" style="775" customWidth="1"/>
    <col min="11506" max="11506" width="6.5703125" style="775" customWidth="1"/>
    <col min="11507" max="11507" width="9" style="775"/>
    <col min="11508" max="11508" width="8" style="775" customWidth="1"/>
    <col min="11509" max="11509" width="7.5703125" style="775" customWidth="1"/>
    <col min="11510" max="11510" width="9" style="775"/>
    <col min="11511" max="11511" width="12.28515625" style="775" bestFit="1" customWidth="1"/>
    <col min="11512" max="11753" width="9" style="775"/>
    <col min="11754" max="11754" width="6.140625" style="775" customWidth="1"/>
    <col min="11755" max="11755" width="13.85546875" style="775" bestFit="1" customWidth="1"/>
    <col min="11756" max="11756" width="10.5703125" style="775" customWidth="1"/>
    <col min="11757" max="11757" width="5.42578125" style="775" bestFit="1" customWidth="1"/>
    <col min="11758" max="11758" width="5.85546875" style="775" customWidth="1"/>
    <col min="11759" max="11759" width="6.85546875" style="775" customWidth="1"/>
    <col min="11760" max="11760" width="7.42578125" style="775" customWidth="1"/>
    <col min="11761" max="11761" width="7.28515625" style="775" customWidth="1"/>
    <col min="11762" max="11762" width="6.5703125" style="775" customWidth="1"/>
    <col min="11763" max="11763" width="9" style="775"/>
    <col min="11764" max="11764" width="8" style="775" customWidth="1"/>
    <col min="11765" max="11765" width="7.5703125" style="775" customWidth="1"/>
    <col min="11766" max="11766" width="9" style="775"/>
    <col min="11767" max="11767" width="12.28515625" style="775" bestFit="1" customWidth="1"/>
    <col min="11768" max="12009" width="9" style="775"/>
    <col min="12010" max="12010" width="6.140625" style="775" customWidth="1"/>
    <col min="12011" max="12011" width="13.85546875" style="775" bestFit="1" customWidth="1"/>
    <col min="12012" max="12012" width="10.5703125" style="775" customWidth="1"/>
    <col min="12013" max="12013" width="5.42578125" style="775" bestFit="1" customWidth="1"/>
    <col min="12014" max="12014" width="5.85546875" style="775" customWidth="1"/>
    <col min="12015" max="12015" width="6.85546875" style="775" customWidth="1"/>
    <col min="12016" max="12016" width="7.42578125" style="775" customWidth="1"/>
    <col min="12017" max="12017" width="7.28515625" style="775" customWidth="1"/>
    <col min="12018" max="12018" width="6.5703125" style="775" customWidth="1"/>
    <col min="12019" max="12019" width="9" style="775"/>
    <col min="12020" max="12020" width="8" style="775" customWidth="1"/>
    <col min="12021" max="12021" width="7.5703125" style="775" customWidth="1"/>
    <col min="12022" max="12022" width="9" style="775"/>
    <col min="12023" max="12023" width="12.28515625" style="775" bestFit="1" customWidth="1"/>
    <col min="12024" max="12265" width="9" style="775"/>
    <col min="12266" max="12266" width="6.140625" style="775" customWidth="1"/>
    <col min="12267" max="12267" width="13.85546875" style="775" bestFit="1" customWidth="1"/>
    <col min="12268" max="12268" width="10.5703125" style="775" customWidth="1"/>
    <col min="12269" max="12269" width="5.42578125" style="775" bestFit="1" customWidth="1"/>
    <col min="12270" max="12270" width="5.85546875" style="775" customWidth="1"/>
    <col min="12271" max="12271" width="6.85546875" style="775" customWidth="1"/>
    <col min="12272" max="12272" width="7.42578125" style="775" customWidth="1"/>
    <col min="12273" max="12273" width="7.28515625" style="775" customWidth="1"/>
    <col min="12274" max="12274" width="6.5703125" style="775" customWidth="1"/>
    <col min="12275" max="12275" width="9" style="775"/>
    <col min="12276" max="12276" width="8" style="775" customWidth="1"/>
    <col min="12277" max="12277" width="7.5703125" style="775" customWidth="1"/>
    <col min="12278" max="12278" width="9" style="775"/>
    <col min="12279" max="12279" width="12.28515625" style="775" bestFit="1" customWidth="1"/>
    <col min="12280" max="12521" width="9" style="775"/>
    <col min="12522" max="12522" width="6.140625" style="775" customWidth="1"/>
    <col min="12523" max="12523" width="13.85546875" style="775" bestFit="1" customWidth="1"/>
    <col min="12524" max="12524" width="10.5703125" style="775" customWidth="1"/>
    <col min="12525" max="12525" width="5.42578125" style="775" bestFit="1" customWidth="1"/>
    <col min="12526" max="12526" width="5.85546875" style="775" customWidth="1"/>
    <col min="12527" max="12527" width="6.85546875" style="775" customWidth="1"/>
    <col min="12528" max="12528" width="7.42578125" style="775" customWidth="1"/>
    <col min="12529" max="12529" width="7.28515625" style="775" customWidth="1"/>
    <col min="12530" max="12530" width="6.5703125" style="775" customWidth="1"/>
    <col min="12531" max="12531" width="9" style="775"/>
    <col min="12532" max="12532" width="8" style="775" customWidth="1"/>
    <col min="12533" max="12533" width="7.5703125" style="775" customWidth="1"/>
    <col min="12534" max="12534" width="9" style="775"/>
    <col min="12535" max="12535" width="12.28515625" style="775" bestFit="1" customWidth="1"/>
    <col min="12536" max="12777" width="9" style="775"/>
    <col min="12778" max="12778" width="6.140625" style="775" customWidth="1"/>
    <col min="12779" max="12779" width="13.85546875" style="775" bestFit="1" customWidth="1"/>
    <col min="12780" max="12780" width="10.5703125" style="775" customWidth="1"/>
    <col min="12781" max="12781" width="5.42578125" style="775" bestFit="1" customWidth="1"/>
    <col min="12782" max="12782" width="5.85546875" style="775" customWidth="1"/>
    <col min="12783" max="12783" width="6.85546875" style="775" customWidth="1"/>
    <col min="12784" max="12784" width="7.42578125" style="775" customWidth="1"/>
    <col min="12785" max="12785" width="7.28515625" style="775" customWidth="1"/>
    <col min="12786" max="12786" width="6.5703125" style="775" customWidth="1"/>
    <col min="12787" max="12787" width="9" style="775"/>
    <col min="12788" max="12788" width="8" style="775" customWidth="1"/>
    <col min="12789" max="12789" width="7.5703125" style="775" customWidth="1"/>
    <col min="12790" max="12790" width="9" style="775"/>
    <col min="12791" max="12791" width="12.28515625" style="775" bestFit="1" customWidth="1"/>
    <col min="12792" max="13033" width="9" style="775"/>
    <col min="13034" max="13034" width="6.140625" style="775" customWidth="1"/>
    <col min="13035" max="13035" width="13.85546875" style="775" bestFit="1" customWidth="1"/>
    <col min="13036" max="13036" width="10.5703125" style="775" customWidth="1"/>
    <col min="13037" max="13037" width="5.42578125" style="775" bestFit="1" customWidth="1"/>
    <col min="13038" max="13038" width="5.85546875" style="775" customWidth="1"/>
    <col min="13039" max="13039" width="6.85546875" style="775" customWidth="1"/>
    <col min="13040" max="13040" width="7.42578125" style="775" customWidth="1"/>
    <col min="13041" max="13041" width="7.28515625" style="775" customWidth="1"/>
    <col min="13042" max="13042" width="6.5703125" style="775" customWidth="1"/>
    <col min="13043" max="13043" width="9" style="775"/>
    <col min="13044" max="13044" width="8" style="775" customWidth="1"/>
    <col min="13045" max="13045" width="7.5703125" style="775" customWidth="1"/>
    <col min="13046" max="13046" width="9" style="775"/>
    <col min="13047" max="13047" width="12.28515625" style="775" bestFit="1" customWidth="1"/>
    <col min="13048" max="13289" width="9" style="775"/>
    <col min="13290" max="13290" width="6.140625" style="775" customWidth="1"/>
    <col min="13291" max="13291" width="13.85546875" style="775" bestFit="1" customWidth="1"/>
    <col min="13292" max="13292" width="10.5703125" style="775" customWidth="1"/>
    <col min="13293" max="13293" width="5.42578125" style="775" bestFit="1" customWidth="1"/>
    <col min="13294" max="13294" width="5.85546875" style="775" customWidth="1"/>
    <col min="13295" max="13295" width="6.85546875" style="775" customWidth="1"/>
    <col min="13296" max="13296" width="7.42578125" style="775" customWidth="1"/>
    <col min="13297" max="13297" width="7.28515625" style="775" customWidth="1"/>
    <col min="13298" max="13298" width="6.5703125" style="775" customWidth="1"/>
    <col min="13299" max="13299" width="9" style="775"/>
    <col min="13300" max="13300" width="8" style="775" customWidth="1"/>
    <col min="13301" max="13301" width="7.5703125" style="775" customWidth="1"/>
    <col min="13302" max="13302" width="9" style="775"/>
    <col min="13303" max="13303" width="12.28515625" style="775" bestFit="1" customWidth="1"/>
    <col min="13304" max="13545" width="9" style="775"/>
    <col min="13546" max="13546" width="6.140625" style="775" customWidth="1"/>
    <col min="13547" max="13547" width="13.85546875" style="775" bestFit="1" customWidth="1"/>
    <col min="13548" max="13548" width="10.5703125" style="775" customWidth="1"/>
    <col min="13549" max="13549" width="5.42578125" style="775" bestFit="1" customWidth="1"/>
    <col min="13550" max="13550" width="5.85546875" style="775" customWidth="1"/>
    <col min="13551" max="13551" width="6.85546875" style="775" customWidth="1"/>
    <col min="13552" max="13552" width="7.42578125" style="775" customWidth="1"/>
    <col min="13553" max="13553" width="7.28515625" style="775" customWidth="1"/>
    <col min="13554" max="13554" width="6.5703125" style="775" customWidth="1"/>
    <col min="13555" max="13555" width="9" style="775"/>
    <col min="13556" max="13556" width="8" style="775" customWidth="1"/>
    <col min="13557" max="13557" width="7.5703125" style="775" customWidth="1"/>
    <col min="13558" max="13558" width="9" style="775"/>
    <col min="13559" max="13559" width="12.28515625" style="775" bestFit="1" customWidth="1"/>
    <col min="13560" max="13801" width="9" style="775"/>
    <col min="13802" max="13802" width="6.140625" style="775" customWidth="1"/>
    <col min="13803" max="13803" width="13.85546875" style="775" bestFit="1" customWidth="1"/>
    <col min="13804" max="13804" width="10.5703125" style="775" customWidth="1"/>
    <col min="13805" max="13805" width="5.42578125" style="775" bestFit="1" customWidth="1"/>
    <col min="13806" max="13806" width="5.85546875" style="775" customWidth="1"/>
    <col min="13807" max="13807" width="6.85546875" style="775" customWidth="1"/>
    <col min="13808" max="13808" width="7.42578125" style="775" customWidth="1"/>
    <col min="13809" max="13809" width="7.28515625" style="775" customWidth="1"/>
    <col min="13810" max="13810" width="6.5703125" style="775" customWidth="1"/>
    <col min="13811" max="13811" width="9" style="775"/>
    <col min="13812" max="13812" width="8" style="775" customWidth="1"/>
    <col min="13813" max="13813" width="7.5703125" style="775" customWidth="1"/>
    <col min="13814" max="13814" width="9" style="775"/>
    <col min="13815" max="13815" width="12.28515625" style="775" bestFit="1" customWidth="1"/>
    <col min="13816" max="14057" width="9" style="775"/>
    <col min="14058" max="14058" width="6.140625" style="775" customWidth="1"/>
    <col min="14059" max="14059" width="13.85546875" style="775" bestFit="1" customWidth="1"/>
    <col min="14060" max="14060" width="10.5703125" style="775" customWidth="1"/>
    <col min="14061" max="14061" width="5.42578125" style="775" bestFit="1" customWidth="1"/>
    <col min="14062" max="14062" width="5.85546875" style="775" customWidth="1"/>
    <col min="14063" max="14063" width="6.85546875" style="775" customWidth="1"/>
    <col min="14064" max="14064" width="7.42578125" style="775" customWidth="1"/>
    <col min="14065" max="14065" width="7.28515625" style="775" customWidth="1"/>
    <col min="14066" max="14066" width="6.5703125" style="775" customWidth="1"/>
    <col min="14067" max="14067" width="9" style="775"/>
    <col min="14068" max="14068" width="8" style="775" customWidth="1"/>
    <col min="14069" max="14069" width="7.5703125" style="775" customWidth="1"/>
    <col min="14070" max="14070" width="9" style="775"/>
    <col min="14071" max="14071" width="12.28515625" style="775" bestFit="1" customWidth="1"/>
    <col min="14072" max="14313" width="9" style="775"/>
    <col min="14314" max="14314" width="6.140625" style="775" customWidth="1"/>
    <col min="14315" max="14315" width="13.85546875" style="775" bestFit="1" customWidth="1"/>
    <col min="14316" max="14316" width="10.5703125" style="775" customWidth="1"/>
    <col min="14317" max="14317" width="5.42578125" style="775" bestFit="1" customWidth="1"/>
    <col min="14318" max="14318" width="5.85546875" style="775" customWidth="1"/>
    <col min="14319" max="14319" width="6.85546875" style="775" customWidth="1"/>
    <col min="14320" max="14320" width="7.42578125" style="775" customWidth="1"/>
    <col min="14321" max="14321" width="7.28515625" style="775" customWidth="1"/>
    <col min="14322" max="14322" width="6.5703125" style="775" customWidth="1"/>
    <col min="14323" max="14323" width="9" style="775"/>
    <col min="14324" max="14324" width="8" style="775" customWidth="1"/>
    <col min="14325" max="14325" width="7.5703125" style="775" customWidth="1"/>
    <col min="14326" max="14326" width="9" style="775"/>
    <col min="14327" max="14327" width="12.28515625" style="775" bestFit="1" customWidth="1"/>
    <col min="14328" max="14569" width="9" style="775"/>
    <col min="14570" max="14570" width="6.140625" style="775" customWidth="1"/>
    <col min="14571" max="14571" width="13.85546875" style="775" bestFit="1" customWidth="1"/>
    <col min="14572" max="14572" width="10.5703125" style="775" customWidth="1"/>
    <col min="14573" max="14573" width="5.42578125" style="775" bestFit="1" customWidth="1"/>
    <col min="14574" max="14574" width="5.85546875" style="775" customWidth="1"/>
    <col min="14575" max="14575" width="6.85546875" style="775" customWidth="1"/>
    <col min="14576" max="14576" width="7.42578125" style="775" customWidth="1"/>
    <col min="14577" max="14577" width="7.28515625" style="775" customWidth="1"/>
    <col min="14578" max="14578" width="6.5703125" style="775" customWidth="1"/>
    <col min="14579" max="14579" width="9" style="775"/>
    <col min="14580" max="14580" width="8" style="775" customWidth="1"/>
    <col min="14581" max="14581" width="7.5703125" style="775" customWidth="1"/>
    <col min="14582" max="14582" width="9" style="775"/>
    <col min="14583" max="14583" width="12.28515625" style="775" bestFit="1" customWidth="1"/>
    <col min="14584" max="14825" width="9" style="775"/>
    <col min="14826" max="14826" width="6.140625" style="775" customWidth="1"/>
    <col min="14827" max="14827" width="13.85546875" style="775" bestFit="1" customWidth="1"/>
    <col min="14828" max="14828" width="10.5703125" style="775" customWidth="1"/>
    <col min="14829" max="14829" width="5.42578125" style="775" bestFit="1" customWidth="1"/>
    <col min="14830" max="14830" width="5.85546875" style="775" customWidth="1"/>
    <col min="14831" max="14831" width="6.85546875" style="775" customWidth="1"/>
    <col min="14832" max="14832" width="7.42578125" style="775" customWidth="1"/>
    <col min="14833" max="14833" width="7.28515625" style="775" customWidth="1"/>
    <col min="14834" max="14834" width="6.5703125" style="775" customWidth="1"/>
    <col min="14835" max="14835" width="9" style="775"/>
    <col min="14836" max="14836" width="8" style="775" customWidth="1"/>
    <col min="14837" max="14837" width="7.5703125" style="775" customWidth="1"/>
    <col min="14838" max="14838" width="9" style="775"/>
    <col min="14839" max="14839" width="12.28515625" style="775" bestFit="1" customWidth="1"/>
    <col min="14840" max="15081" width="9" style="775"/>
    <col min="15082" max="15082" width="6.140625" style="775" customWidth="1"/>
    <col min="15083" max="15083" width="13.85546875" style="775" bestFit="1" customWidth="1"/>
    <col min="15084" max="15084" width="10.5703125" style="775" customWidth="1"/>
    <col min="15085" max="15085" width="5.42578125" style="775" bestFit="1" customWidth="1"/>
    <col min="15086" max="15086" width="5.85546875" style="775" customWidth="1"/>
    <col min="15087" max="15087" width="6.85546875" style="775" customWidth="1"/>
    <col min="15088" max="15088" width="7.42578125" style="775" customWidth="1"/>
    <col min="15089" max="15089" width="7.28515625" style="775" customWidth="1"/>
    <col min="15090" max="15090" width="6.5703125" style="775" customWidth="1"/>
    <col min="15091" max="15091" width="9" style="775"/>
    <col min="15092" max="15092" width="8" style="775" customWidth="1"/>
    <col min="15093" max="15093" width="7.5703125" style="775" customWidth="1"/>
    <col min="15094" max="15094" width="9" style="775"/>
    <col min="15095" max="15095" width="12.28515625" style="775" bestFit="1" customWidth="1"/>
    <col min="15096" max="15337" width="9" style="775"/>
    <col min="15338" max="15338" width="6.140625" style="775" customWidth="1"/>
    <col min="15339" max="15339" width="13.85546875" style="775" bestFit="1" customWidth="1"/>
    <col min="15340" max="15340" width="10.5703125" style="775" customWidth="1"/>
    <col min="15341" max="15341" width="5.42578125" style="775" bestFit="1" customWidth="1"/>
    <col min="15342" max="15342" width="5.85546875" style="775" customWidth="1"/>
    <col min="15343" max="15343" width="6.85546875" style="775" customWidth="1"/>
    <col min="15344" max="15344" width="7.42578125" style="775" customWidth="1"/>
    <col min="15345" max="15345" width="7.28515625" style="775" customWidth="1"/>
    <col min="15346" max="15346" width="6.5703125" style="775" customWidth="1"/>
    <col min="15347" max="15347" width="9" style="775"/>
    <col min="15348" max="15348" width="8" style="775" customWidth="1"/>
    <col min="15349" max="15349" width="7.5703125" style="775" customWidth="1"/>
    <col min="15350" max="15350" width="9" style="775"/>
    <col min="15351" max="15351" width="12.28515625" style="775" bestFit="1" customWidth="1"/>
    <col min="15352" max="15593" width="9" style="775"/>
    <col min="15594" max="15594" width="6.140625" style="775" customWidth="1"/>
    <col min="15595" max="15595" width="13.85546875" style="775" bestFit="1" customWidth="1"/>
    <col min="15596" max="15596" width="10.5703125" style="775" customWidth="1"/>
    <col min="15597" max="15597" width="5.42578125" style="775" bestFit="1" customWidth="1"/>
    <col min="15598" max="15598" width="5.85546875" style="775" customWidth="1"/>
    <col min="15599" max="15599" width="6.85546875" style="775" customWidth="1"/>
    <col min="15600" max="15600" width="7.42578125" style="775" customWidth="1"/>
    <col min="15601" max="15601" width="7.28515625" style="775" customWidth="1"/>
    <col min="15602" max="15602" width="6.5703125" style="775" customWidth="1"/>
    <col min="15603" max="15603" width="9" style="775"/>
    <col min="15604" max="15604" width="8" style="775" customWidth="1"/>
    <col min="15605" max="15605" width="7.5703125" style="775" customWidth="1"/>
    <col min="15606" max="15606" width="9" style="775"/>
    <col min="15607" max="15607" width="12.28515625" style="775" bestFit="1" customWidth="1"/>
    <col min="15608" max="15849" width="9" style="775"/>
    <col min="15850" max="15850" width="6.140625" style="775" customWidth="1"/>
    <col min="15851" max="15851" width="13.85546875" style="775" bestFit="1" customWidth="1"/>
    <col min="15852" max="15852" width="10.5703125" style="775" customWidth="1"/>
    <col min="15853" max="15853" width="5.42578125" style="775" bestFit="1" customWidth="1"/>
    <col min="15854" max="15854" width="5.85546875" style="775" customWidth="1"/>
    <col min="15855" max="15855" width="6.85546875" style="775" customWidth="1"/>
    <col min="15856" max="15856" width="7.42578125" style="775" customWidth="1"/>
    <col min="15857" max="15857" width="7.28515625" style="775" customWidth="1"/>
    <col min="15858" max="15858" width="6.5703125" style="775" customWidth="1"/>
    <col min="15859" max="15859" width="9" style="775"/>
    <col min="15860" max="15860" width="8" style="775" customWidth="1"/>
    <col min="15861" max="15861" width="7.5703125" style="775" customWidth="1"/>
    <col min="15862" max="15862" width="9" style="775"/>
    <col min="15863" max="15863" width="12.28515625" style="775" bestFit="1" customWidth="1"/>
    <col min="15864" max="16105" width="9" style="775"/>
    <col min="16106" max="16106" width="6.140625" style="775" customWidth="1"/>
    <col min="16107" max="16107" width="13.85546875" style="775" bestFit="1" customWidth="1"/>
    <col min="16108" max="16108" width="10.5703125" style="775" customWidth="1"/>
    <col min="16109" max="16109" width="5.42578125" style="775" bestFit="1" customWidth="1"/>
    <col min="16110" max="16110" width="5.85546875" style="775" customWidth="1"/>
    <col min="16111" max="16111" width="6.85546875" style="775" customWidth="1"/>
    <col min="16112" max="16112" width="7.42578125" style="775" customWidth="1"/>
    <col min="16113" max="16113" width="7.28515625" style="775" customWidth="1"/>
    <col min="16114" max="16114" width="6.5703125" style="775" customWidth="1"/>
    <col min="16115" max="16115" width="9" style="775"/>
    <col min="16116" max="16116" width="8" style="775" customWidth="1"/>
    <col min="16117" max="16117" width="7.5703125" style="775" customWidth="1"/>
    <col min="16118" max="16118" width="9" style="775"/>
    <col min="16119" max="16119" width="12.28515625" style="775" bestFit="1" customWidth="1"/>
    <col min="16120" max="16384" width="9" style="775"/>
  </cols>
  <sheetData>
    <row r="1" spans="1:11" ht="36.75" customHeight="1" thickBot="1">
      <c r="A1" s="1182" t="s">
        <v>1142</v>
      </c>
      <c r="B1" s="1182"/>
      <c r="C1" s="1182"/>
      <c r="D1" s="1182"/>
      <c r="E1" s="1182"/>
      <c r="F1" s="1182"/>
      <c r="G1" s="1182"/>
      <c r="H1" s="1182"/>
      <c r="I1" s="1182"/>
      <c r="J1" s="1182"/>
      <c r="K1" s="775"/>
    </row>
    <row r="2" spans="1:11" ht="39">
      <c r="A2" s="406" t="s">
        <v>1130</v>
      </c>
      <c r="B2" s="406" t="s">
        <v>1143</v>
      </c>
      <c r="C2" s="406" t="s">
        <v>1144</v>
      </c>
      <c r="D2" s="406" t="s">
        <v>1145</v>
      </c>
      <c r="E2" s="406" t="s">
        <v>1146</v>
      </c>
      <c r="F2" s="406" t="s">
        <v>1147</v>
      </c>
      <c r="G2" s="406" t="s">
        <v>1148</v>
      </c>
      <c r="H2" s="406" t="s">
        <v>1149</v>
      </c>
      <c r="I2" s="406" t="s">
        <v>1150</v>
      </c>
      <c r="J2" s="406" t="s">
        <v>32</v>
      </c>
      <c r="K2" s="775"/>
    </row>
    <row r="3" spans="1:11" s="575" customFormat="1" ht="27" customHeight="1" thickBot="1">
      <c r="A3" s="501">
        <v>1401</v>
      </c>
      <c r="B3" s="502">
        <v>8669</v>
      </c>
      <c r="C3" s="502">
        <v>278</v>
      </c>
      <c r="D3" s="502">
        <v>30</v>
      </c>
      <c r="E3" s="502">
        <v>22</v>
      </c>
      <c r="F3" s="502">
        <v>40</v>
      </c>
      <c r="G3" s="502">
        <v>1325</v>
      </c>
      <c r="H3" s="502">
        <v>6852</v>
      </c>
      <c r="I3" s="502">
        <v>27</v>
      </c>
      <c r="J3" s="502">
        <v>17243</v>
      </c>
    </row>
    <row r="4" spans="1:11" ht="21" customHeight="1" thickBot="1">
      <c r="A4" s="393" t="s">
        <v>259</v>
      </c>
      <c r="B4" s="655">
        <v>10</v>
      </c>
      <c r="C4" s="776">
        <v>7</v>
      </c>
      <c r="D4" s="655">
        <v>0</v>
      </c>
      <c r="E4" s="776">
        <v>0</v>
      </c>
      <c r="F4" s="655">
        <v>0</v>
      </c>
      <c r="G4" s="776">
        <v>103</v>
      </c>
      <c r="H4" s="655">
        <v>492</v>
      </c>
      <c r="I4" s="776">
        <v>0</v>
      </c>
      <c r="J4" s="653">
        <v>612</v>
      </c>
      <c r="K4" s="775"/>
    </row>
    <row r="5" spans="1:11" ht="21" customHeight="1" thickBot="1">
      <c r="A5" s="387" t="s">
        <v>260</v>
      </c>
      <c r="B5" s="655">
        <v>108</v>
      </c>
      <c r="C5" s="776">
        <v>5</v>
      </c>
      <c r="D5" s="655">
        <v>0</v>
      </c>
      <c r="E5" s="776">
        <v>0</v>
      </c>
      <c r="F5" s="655">
        <v>0</v>
      </c>
      <c r="G5" s="776">
        <v>20</v>
      </c>
      <c r="H5" s="655">
        <v>202</v>
      </c>
      <c r="I5" s="776">
        <v>1</v>
      </c>
      <c r="J5" s="653">
        <v>336</v>
      </c>
      <c r="K5" s="775"/>
    </row>
    <row r="6" spans="1:11" ht="21" customHeight="1" thickBot="1">
      <c r="A6" s="387" t="s">
        <v>13</v>
      </c>
      <c r="B6" s="655">
        <v>405</v>
      </c>
      <c r="C6" s="776">
        <v>6</v>
      </c>
      <c r="D6" s="655">
        <v>0</v>
      </c>
      <c r="E6" s="776">
        <v>0</v>
      </c>
      <c r="F6" s="655">
        <v>2</v>
      </c>
      <c r="G6" s="776">
        <v>18</v>
      </c>
      <c r="H6" s="655">
        <v>88</v>
      </c>
      <c r="I6" s="776">
        <v>0</v>
      </c>
      <c r="J6" s="653">
        <v>519</v>
      </c>
      <c r="K6" s="775"/>
    </row>
    <row r="7" spans="1:11" ht="21" customHeight="1" thickBot="1">
      <c r="A7" s="387" t="s">
        <v>14</v>
      </c>
      <c r="B7" s="655">
        <v>677</v>
      </c>
      <c r="C7" s="776">
        <v>17</v>
      </c>
      <c r="D7" s="655">
        <v>0</v>
      </c>
      <c r="E7" s="776">
        <v>1</v>
      </c>
      <c r="F7" s="655">
        <v>4</v>
      </c>
      <c r="G7" s="776">
        <v>155</v>
      </c>
      <c r="H7" s="655">
        <v>775</v>
      </c>
      <c r="I7" s="776">
        <v>0</v>
      </c>
      <c r="J7" s="653">
        <v>1629</v>
      </c>
      <c r="K7" s="775"/>
    </row>
    <row r="8" spans="1:11" ht="21" customHeight="1" thickBot="1">
      <c r="A8" s="387" t="s">
        <v>33</v>
      </c>
      <c r="B8" s="655">
        <v>132</v>
      </c>
      <c r="C8" s="776">
        <v>0</v>
      </c>
      <c r="D8" s="655">
        <v>0</v>
      </c>
      <c r="E8" s="776">
        <v>0</v>
      </c>
      <c r="F8" s="655">
        <v>0</v>
      </c>
      <c r="G8" s="776">
        <v>0</v>
      </c>
      <c r="H8" s="655">
        <v>0</v>
      </c>
      <c r="I8" s="776">
        <v>0</v>
      </c>
      <c r="J8" s="653">
        <v>132</v>
      </c>
      <c r="K8" s="775"/>
    </row>
    <row r="9" spans="1:11" ht="21" customHeight="1" thickBot="1">
      <c r="A9" s="393" t="s">
        <v>16</v>
      </c>
      <c r="B9" s="655">
        <v>255</v>
      </c>
      <c r="C9" s="776">
        <v>11</v>
      </c>
      <c r="D9" s="777">
        <v>0</v>
      </c>
      <c r="E9" s="776">
        <v>3</v>
      </c>
      <c r="F9" s="777">
        <v>1</v>
      </c>
      <c r="G9" s="776">
        <v>64</v>
      </c>
      <c r="H9" s="777">
        <v>216</v>
      </c>
      <c r="I9" s="776">
        <v>0</v>
      </c>
      <c r="J9" s="653">
        <v>550</v>
      </c>
      <c r="K9" s="775"/>
    </row>
    <row r="10" spans="1:11" ht="21" customHeight="1" thickBot="1">
      <c r="A10" s="387" t="s">
        <v>469</v>
      </c>
      <c r="B10" s="655">
        <v>991</v>
      </c>
      <c r="C10" s="776">
        <v>21</v>
      </c>
      <c r="D10" s="778">
        <v>1</v>
      </c>
      <c r="E10" s="776">
        <v>1</v>
      </c>
      <c r="F10" s="778">
        <v>5</v>
      </c>
      <c r="G10" s="776">
        <v>262</v>
      </c>
      <c r="H10" s="779">
        <v>1147</v>
      </c>
      <c r="I10" s="780">
        <v>22</v>
      </c>
      <c r="J10" s="653">
        <v>2450</v>
      </c>
      <c r="K10" s="775"/>
    </row>
    <row r="11" spans="1:11" ht="21" customHeight="1" thickBot="1">
      <c r="A11" s="387" t="s">
        <v>261</v>
      </c>
      <c r="B11" s="655">
        <v>91</v>
      </c>
      <c r="C11" s="776">
        <v>1</v>
      </c>
      <c r="D11" s="651">
        <v>1</v>
      </c>
      <c r="E11" s="776">
        <v>0</v>
      </c>
      <c r="F11" s="651">
        <v>0</v>
      </c>
      <c r="G11" s="776">
        <v>4</v>
      </c>
      <c r="H11" s="651">
        <v>50</v>
      </c>
      <c r="I11" s="776">
        <v>0</v>
      </c>
      <c r="J11" s="653">
        <v>147</v>
      </c>
      <c r="K11" s="775"/>
    </row>
    <row r="12" spans="1:11" ht="21" customHeight="1" thickBot="1">
      <c r="A12" s="393" t="s">
        <v>30</v>
      </c>
      <c r="B12" s="655">
        <v>81</v>
      </c>
      <c r="C12" s="776">
        <v>21</v>
      </c>
      <c r="D12" s="655">
        <v>7</v>
      </c>
      <c r="E12" s="776">
        <v>1</v>
      </c>
      <c r="F12" s="655">
        <v>2</v>
      </c>
      <c r="G12" s="776">
        <v>54</v>
      </c>
      <c r="H12" s="655">
        <v>410</v>
      </c>
      <c r="I12" s="776">
        <v>0</v>
      </c>
      <c r="J12" s="653">
        <v>576</v>
      </c>
      <c r="K12" s="775"/>
    </row>
    <row r="13" spans="1:11" ht="21" customHeight="1" thickBot="1">
      <c r="A13" s="387" t="s">
        <v>215</v>
      </c>
      <c r="B13" s="655">
        <v>120</v>
      </c>
      <c r="C13" s="776">
        <v>1</v>
      </c>
      <c r="D13" s="655">
        <v>0</v>
      </c>
      <c r="E13" s="776">
        <v>0</v>
      </c>
      <c r="F13" s="655">
        <v>0</v>
      </c>
      <c r="G13" s="776">
        <v>0</v>
      </c>
      <c r="H13" s="655">
        <v>0</v>
      </c>
      <c r="I13" s="776">
        <v>0</v>
      </c>
      <c r="J13" s="653">
        <v>121</v>
      </c>
      <c r="K13" s="775"/>
    </row>
    <row r="14" spans="1:11" ht="21" customHeight="1" thickBot="1">
      <c r="A14" s="387" t="s">
        <v>217</v>
      </c>
      <c r="B14" s="655">
        <v>39</v>
      </c>
      <c r="C14" s="776">
        <v>1</v>
      </c>
      <c r="D14" s="655">
        <v>0</v>
      </c>
      <c r="E14" s="776">
        <v>0</v>
      </c>
      <c r="F14" s="655">
        <v>0</v>
      </c>
      <c r="G14" s="776">
        <v>2</v>
      </c>
      <c r="H14" s="655">
        <v>40</v>
      </c>
      <c r="I14" s="776">
        <v>0</v>
      </c>
      <c r="J14" s="653">
        <v>82</v>
      </c>
      <c r="K14" s="775"/>
    </row>
    <row r="15" spans="1:11" ht="21" customHeight="1" thickBot="1">
      <c r="A15" s="393" t="s">
        <v>17</v>
      </c>
      <c r="B15" s="655">
        <v>540</v>
      </c>
      <c r="C15" s="776">
        <v>2</v>
      </c>
      <c r="D15" s="655">
        <v>0</v>
      </c>
      <c r="E15" s="776">
        <v>1</v>
      </c>
      <c r="F15" s="655">
        <v>3</v>
      </c>
      <c r="G15" s="776">
        <v>47</v>
      </c>
      <c r="H15" s="655">
        <v>239</v>
      </c>
      <c r="I15" s="776">
        <v>0</v>
      </c>
      <c r="J15" s="653">
        <v>832</v>
      </c>
      <c r="K15" s="775"/>
    </row>
    <row r="16" spans="1:11" ht="21" customHeight="1" thickBot="1">
      <c r="A16" s="387" t="s">
        <v>18</v>
      </c>
      <c r="B16" s="655">
        <v>354</v>
      </c>
      <c r="C16" s="776">
        <v>5</v>
      </c>
      <c r="D16" s="655">
        <v>1</v>
      </c>
      <c r="E16" s="776">
        <v>0</v>
      </c>
      <c r="F16" s="655">
        <v>0</v>
      </c>
      <c r="G16" s="776">
        <v>6</v>
      </c>
      <c r="H16" s="655">
        <v>78</v>
      </c>
      <c r="I16" s="776">
        <v>0</v>
      </c>
      <c r="J16" s="653">
        <v>444</v>
      </c>
      <c r="K16" s="775"/>
    </row>
    <row r="17" spans="1:11" ht="21" customHeight="1" thickBot="1">
      <c r="A17" s="387" t="s">
        <v>19</v>
      </c>
      <c r="B17" s="655">
        <v>71</v>
      </c>
      <c r="C17" s="776">
        <v>1</v>
      </c>
      <c r="D17" s="655">
        <v>0</v>
      </c>
      <c r="E17" s="776">
        <v>0</v>
      </c>
      <c r="F17" s="655">
        <v>0</v>
      </c>
      <c r="G17" s="776">
        <v>4</v>
      </c>
      <c r="H17" s="655">
        <v>42</v>
      </c>
      <c r="I17" s="776">
        <v>0</v>
      </c>
      <c r="J17" s="653">
        <v>118</v>
      </c>
      <c r="K17" s="775"/>
    </row>
    <row r="18" spans="1:11" ht="21" customHeight="1" thickBot="1">
      <c r="A18" s="387" t="s">
        <v>262</v>
      </c>
      <c r="B18" s="655">
        <v>201</v>
      </c>
      <c r="C18" s="776">
        <v>22</v>
      </c>
      <c r="D18" s="655">
        <v>7</v>
      </c>
      <c r="E18" s="776">
        <v>5</v>
      </c>
      <c r="F18" s="655">
        <v>8</v>
      </c>
      <c r="G18" s="776">
        <v>45</v>
      </c>
      <c r="H18" s="655">
        <v>84</v>
      </c>
      <c r="I18" s="776">
        <v>0</v>
      </c>
      <c r="J18" s="653">
        <v>372</v>
      </c>
      <c r="K18" s="775"/>
    </row>
    <row r="19" spans="1:11" ht="21" customHeight="1" thickBot="1">
      <c r="A19" s="393" t="s">
        <v>20</v>
      </c>
      <c r="B19" s="655">
        <v>0</v>
      </c>
      <c r="C19" s="776">
        <v>1</v>
      </c>
      <c r="D19" s="655">
        <v>0</v>
      </c>
      <c r="E19" s="776">
        <v>0</v>
      </c>
      <c r="F19" s="655">
        <v>0</v>
      </c>
      <c r="G19" s="776">
        <v>33</v>
      </c>
      <c r="H19" s="655">
        <v>272</v>
      </c>
      <c r="I19" s="776">
        <v>0</v>
      </c>
      <c r="J19" s="653">
        <v>306</v>
      </c>
      <c r="K19" s="775"/>
    </row>
    <row r="20" spans="1:11" ht="21" customHeight="1" thickBot="1">
      <c r="A20" s="387" t="s">
        <v>21</v>
      </c>
      <c r="B20" s="655">
        <v>427</v>
      </c>
      <c r="C20" s="776">
        <v>1</v>
      </c>
      <c r="D20" s="655">
        <v>0</v>
      </c>
      <c r="E20" s="776">
        <v>0</v>
      </c>
      <c r="F20" s="655">
        <v>1</v>
      </c>
      <c r="G20" s="776">
        <v>60</v>
      </c>
      <c r="H20" s="655">
        <v>348</v>
      </c>
      <c r="I20" s="776">
        <v>0</v>
      </c>
      <c r="J20" s="653">
        <v>837</v>
      </c>
      <c r="K20" s="775"/>
    </row>
    <row r="21" spans="1:11" ht="21" customHeight="1" thickBot="1">
      <c r="A21" s="387" t="s">
        <v>22</v>
      </c>
      <c r="B21" s="655">
        <v>6</v>
      </c>
      <c r="C21" s="776">
        <v>1</v>
      </c>
      <c r="D21" s="655">
        <v>0</v>
      </c>
      <c r="E21" s="776">
        <v>1</v>
      </c>
      <c r="F21" s="655">
        <v>2</v>
      </c>
      <c r="G21" s="776">
        <v>42</v>
      </c>
      <c r="H21" s="655">
        <v>139</v>
      </c>
      <c r="I21" s="776">
        <v>0</v>
      </c>
      <c r="J21" s="653">
        <v>191</v>
      </c>
      <c r="K21" s="775"/>
    </row>
    <row r="22" spans="1:11" ht="21" customHeight="1" thickBot="1">
      <c r="A22" s="387" t="s">
        <v>741</v>
      </c>
      <c r="B22" s="655">
        <v>388</v>
      </c>
      <c r="C22" s="776">
        <v>1</v>
      </c>
      <c r="D22" s="655">
        <v>0</v>
      </c>
      <c r="E22" s="776">
        <v>0</v>
      </c>
      <c r="F22" s="655">
        <v>0</v>
      </c>
      <c r="G22" s="776">
        <v>0</v>
      </c>
      <c r="H22" s="655">
        <v>0</v>
      </c>
      <c r="I22" s="776">
        <v>0</v>
      </c>
      <c r="J22" s="653">
        <v>389</v>
      </c>
      <c r="K22" s="775"/>
    </row>
    <row r="23" spans="1:11" ht="21" customHeight="1" thickBot="1">
      <c r="A23" s="387" t="s">
        <v>220</v>
      </c>
      <c r="B23" s="655">
        <v>276</v>
      </c>
      <c r="C23" s="776">
        <v>5</v>
      </c>
      <c r="D23" s="655">
        <v>0</v>
      </c>
      <c r="E23" s="776">
        <v>0</v>
      </c>
      <c r="F23" s="655">
        <v>0</v>
      </c>
      <c r="G23" s="776">
        <v>5</v>
      </c>
      <c r="H23" s="655">
        <v>31</v>
      </c>
      <c r="I23" s="776">
        <v>0</v>
      </c>
      <c r="J23" s="653">
        <v>317</v>
      </c>
      <c r="K23" s="775"/>
    </row>
    <row r="24" spans="1:11" ht="21" customHeight="1" thickBot="1">
      <c r="A24" s="393" t="s">
        <v>221</v>
      </c>
      <c r="B24" s="655">
        <v>664</v>
      </c>
      <c r="C24" s="776">
        <v>16</v>
      </c>
      <c r="D24" s="655">
        <v>4</v>
      </c>
      <c r="E24" s="776">
        <v>3</v>
      </c>
      <c r="F24" s="655">
        <v>3</v>
      </c>
      <c r="G24" s="776">
        <v>100</v>
      </c>
      <c r="H24" s="655">
        <v>540</v>
      </c>
      <c r="I24" s="776">
        <v>0</v>
      </c>
      <c r="J24" s="653">
        <v>1330</v>
      </c>
      <c r="K24" s="775"/>
    </row>
    <row r="25" spans="1:11" ht="21" customHeight="1" thickBot="1">
      <c r="A25" s="387" t="s">
        <v>222</v>
      </c>
      <c r="B25" s="655">
        <v>395</v>
      </c>
      <c r="C25" s="776">
        <v>15</v>
      </c>
      <c r="D25" s="655">
        <v>3</v>
      </c>
      <c r="E25" s="776">
        <v>0</v>
      </c>
      <c r="F25" s="655">
        <v>0</v>
      </c>
      <c r="G25" s="776">
        <v>9</v>
      </c>
      <c r="H25" s="655">
        <v>64</v>
      </c>
      <c r="I25" s="776">
        <v>0</v>
      </c>
      <c r="J25" s="653">
        <v>486</v>
      </c>
      <c r="K25" s="775"/>
    </row>
    <row r="26" spans="1:11" ht="21" customHeight="1" thickBot="1">
      <c r="A26" s="387" t="s">
        <v>979</v>
      </c>
      <c r="B26" s="655">
        <v>97</v>
      </c>
      <c r="C26" s="776">
        <v>4</v>
      </c>
      <c r="D26" s="655">
        <v>0</v>
      </c>
      <c r="E26" s="776">
        <v>0</v>
      </c>
      <c r="F26" s="655">
        <v>0</v>
      </c>
      <c r="G26" s="776">
        <v>3</v>
      </c>
      <c r="H26" s="655">
        <v>8</v>
      </c>
      <c r="I26" s="776">
        <v>0</v>
      </c>
      <c r="J26" s="653">
        <v>112</v>
      </c>
      <c r="K26" s="775"/>
    </row>
    <row r="27" spans="1:11" ht="21" customHeight="1" thickBot="1">
      <c r="A27" s="387" t="s">
        <v>132</v>
      </c>
      <c r="B27" s="655">
        <v>288</v>
      </c>
      <c r="C27" s="776">
        <v>28</v>
      </c>
      <c r="D27" s="655">
        <v>1</v>
      </c>
      <c r="E27" s="776">
        <v>2</v>
      </c>
      <c r="F27" s="655">
        <v>1</v>
      </c>
      <c r="G27" s="776">
        <v>81</v>
      </c>
      <c r="H27" s="655">
        <v>339</v>
      </c>
      <c r="I27" s="776">
        <v>4</v>
      </c>
      <c r="J27" s="653">
        <v>744</v>
      </c>
      <c r="K27" s="775"/>
    </row>
    <row r="28" spans="1:11" ht="21" customHeight="1" thickBot="1">
      <c r="A28" s="387" t="s">
        <v>23</v>
      </c>
      <c r="B28" s="655">
        <v>90</v>
      </c>
      <c r="C28" s="776">
        <v>2</v>
      </c>
      <c r="D28" s="655">
        <v>0</v>
      </c>
      <c r="E28" s="776">
        <v>0</v>
      </c>
      <c r="F28" s="655">
        <v>0</v>
      </c>
      <c r="G28" s="776">
        <v>22</v>
      </c>
      <c r="H28" s="655">
        <v>184</v>
      </c>
      <c r="I28" s="776">
        <v>0</v>
      </c>
      <c r="J28" s="653">
        <v>298</v>
      </c>
      <c r="K28" s="775"/>
    </row>
    <row r="29" spans="1:11" ht="21" customHeight="1" thickBot="1">
      <c r="A29" s="393" t="s">
        <v>24</v>
      </c>
      <c r="B29" s="655">
        <v>465</v>
      </c>
      <c r="C29" s="776">
        <v>21</v>
      </c>
      <c r="D29" s="655">
        <v>1</v>
      </c>
      <c r="E29" s="776">
        <v>1</v>
      </c>
      <c r="F29" s="655">
        <v>0</v>
      </c>
      <c r="G29" s="776">
        <v>24</v>
      </c>
      <c r="H29" s="655">
        <v>105</v>
      </c>
      <c r="I29" s="776">
        <v>0</v>
      </c>
      <c r="J29" s="653">
        <v>617</v>
      </c>
      <c r="K29" s="775"/>
    </row>
    <row r="30" spans="1:11" ht="21" customHeight="1" thickBot="1">
      <c r="A30" s="387" t="s">
        <v>25</v>
      </c>
      <c r="B30" s="655">
        <v>194</v>
      </c>
      <c r="C30" s="776">
        <v>0</v>
      </c>
      <c r="D30" s="655">
        <v>0</v>
      </c>
      <c r="E30" s="776">
        <v>0</v>
      </c>
      <c r="F30" s="655">
        <v>0</v>
      </c>
      <c r="G30" s="776">
        <v>32</v>
      </c>
      <c r="H30" s="655">
        <v>383</v>
      </c>
      <c r="I30" s="776">
        <v>0</v>
      </c>
      <c r="J30" s="653">
        <v>609</v>
      </c>
      <c r="K30" s="775"/>
    </row>
    <row r="31" spans="1:11" ht="21" customHeight="1" thickBot="1">
      <c r="A31" s="387" t="s">
        <v>224</v>
      </c>
      <c r="B31" s="655">
        <v>452</v>
      </c>
      <c r="C31" s="776">
        <v>8</v>
      </c>
      <c r="D31" s="655">
        <v>0</v>
      </c>
      <c r="E31" s="776">
        <v>1</v>
      </c>
      <c r="F31" s="655">
        <v>1</v>
      </c>
      <c r="G31" s="776">
        <v>20</v>
      </c>
      <c r="H31" s="655">
        <v>193</v>
      </c>
      <c r="I31" s="776">
        <v>0</v>
      </c>
      <c r="J31" s="653">
        <v>675</v>
      </c>
      <c r="K31" s="775"/>
    </row>
    <row r="32" spans="1:11" ht="21" customHeight="1" thickBot="1">
      <c r="A32" s="387" t="s">
        <v>26</v>
      </c>
      <c r="B32" s="655">
        <v>370</v>
      </c>
      <c r="C32" s="776">
        <v>17</v>
      </c>
      <c r="D32" s="655">
        <v>0</v>
      </c>
      <c r="E32" s="776">
        <v>1</v>
      </c>
      <c r="F32" s="655">
        <v>5</v>
      </c>
      <c r="G32" s="776">
        <v>48</v>
      </c>
      <c r="H32" s="655">
        <v>105</v>
      </c>
      <c r="I32" s="776">
        <v>0</v>
      </c>
      <c r="J32" s="653">
        <v>546</v>
      </c>
      <c r="K32" s="775"/>
    </row>
    <row r="33" spans="1:11" ht="21" customHeight="1" thickBot="1">
      <c r="A33" s="387" t="s">
        <v>27</v>
      </c>
      <c r="B33" s="655">
        <v>0</v>
      </c>
      <c r="C33" s="776">
        <v>15</v>
      </c>
      <c r="D33" s="655">
        <v>1</v>
      </c>
      <c r="E33" s="776">
        <v>0</v>
      </c>
      <c r="F33" s="655">
        <v>1</v>
      </c>
      <c r="G33" s="776">
        <v>45</v>
      </c>
      <c r="H33" s="655">
        <v>160</v>
      </c>
      <c r="I33" s="776">
        <v>0</v>
      </c>
      <c r="J33" s="653">
        <v>222</v>
      </c>
      <c r="K33" s="775"/>
    </row>
    <row r="34" spans="1:11" ht="21" customHeight="1" thickBot="1">
      <c r="A34" s="393" t="s">
        <v>12</v>
      </c>
      <c r="B34" s="655">
        <v>482</v>
      </c>
      <c r="C34" s="776">
        <v>22</v>
      </c>
      <c r="D34" s="655">
        <v>3</v>
      </c>
      <c r="E34" s="776">
        <v>1</v>
      </c>
      <c r="F34" s="655">
        <v>1</v>
      </c>
      <c r="G34" s="776">
        <v>17</v>
      </c>
      <c r="H34" s="655">
        <v>118</v>
      </c>
      <c r="I34" s="776">
        <v>0</v>
      </c>
      <c r="J34" s="653">
        <v>644</v>
      </c>
      <c r="K34" s="775"/>
    </row>
    <row r="36" spans="1:11" ht="25.5" customHeight="1">
      <c r="K36" s="775"/>
    </row>
    <row r="37" spans="1:11">
      <c r="D37" s="783"/>
      <c r="F37" s="784"/>
      <c r="G37" s="783"/>
    </row>
    <row r="38" spans="1:11" ht="18">
      <c r="A38" s="785"/>
      <c r="B38" s="785"/>
    </row>
    <row r="39" spans="1:11" ht="18">
      <c r="A39" s="785"/>
      <c r="B39" s="785"/>
      <c r="C39" s="785"/>
      <c r="D39" s="785"/>
      <c r="E39" s="785"/>
      <c r="F39" s="785"/>
      <c r="G39" s="785"/>
      <c r="H39" s="785"/>
      <c r="I39" s="785"/>
      <c r="J39" s="785"/>
    </row>
    <row r="40" spans="1:11" ht="18">
      <c r="K40" s="785"/>
    </row>
    <row r="41" spans="1:11">
      <c r="A41" s="782"/>
      <c r="B41" s="775"/>
      <c r="C41" s="775"/>
      <c r="D41" s="775"/>
      <c r="E41" s="786"/>
      <c r="F41" s="775"/>
      <c r="G41" s="775"/>
      <c r="H41" s="775"/>
      <c r="I41" s="775"/>
      <c r="J41" s="775"/>
    </row>
    <row r="42" spans="1:11">
      <c r="A42" s="782"/>
      <c r="B42" s="775"/>
      <c r="C42" s="775"/>
      <c r="D42" s="775"/>
      <c r="E42" s="775"/>
      <c r="F42" s="775"/>
      <c r="G42" s="775"/>
      <c r="H42" s="775"/>
      <c r="I42" s="775"/>
      <c r="J42" s="775"/>
      <c r="K42" s="775"/>
    </row>
    <row r="43" spans="1:11">
      <c r="A43" s="782"/>
      <c r="B43" s="775"/>
      <c r="C43" s="775"/>
      <c r="D43" s="775"/>
      <c r="E43" s="775"/>
      <c r="F43" s="775"/>
      <c r="G43" s="775"/>
      <c r="H43" s="775"/>
      <c r="I43" s="775"/>
      <c r="J43" s="775"/>
      <c r="K43" s="775"/>
    </row>
    <row r="44" spans="1:11">
      <c r="A44" s="782"/>
      <c r="B44" s="775"/>
      <c r="C44" s="775"/>
      <c r="D44" s="775"/>
      <c r="E44" s="775"/>
      <c r="F44" s="775"/>
      <c r="G44" s="775"/>
      <c r="H44" s="775"/>
      <c r="I44" s="775"/>
      <c r="J44" s="775"/>
      <c r="K44" s="775"/>
    </row>
    <row r="45" spans="1:11">
      <c r="A45" s="782"/>
      <c r="B45" s="775"/>
      <c r="C45" s="775"/>
      <c r="D45" s="775"/>
      <c r="E45" s="775"/>
      <c r="F45" s="775"/>
      <c r="G45" s="775"/>
      <c r="H45" s="775"/>
      <c r="I45" s="775"/>
      <c r="J45" s="775"/>
      <c r="K45" s="775"/>
    </row>
    <row r="46" spans="1:11">
      <c r="A46" s="782"/>
      <c r="B46" s="775"/>
      <c r="C46" s="775"/>
      <c r="D46" s="775"/>
      <c r="E46" s="775"/>
      <c r="F46" s="775"/>
      <c r="G46" s="775"/>
      <c r="H46" s="775"/>
      <c r="I46" s="775"/>
      <c r="J46" s="775"/>
      <c r="K46" s="775"/>
    </row>
    <row r="47" spans="1:11">
      <c r="A47" s="782"/>
      <c r="B47" s="775"/>
      <c r="C47" s="775"/>
      <c r="D47" s="775"/>
      <c r="E47" s="775"/>
      <c r="F47" s="775"/>
      <c r="G47" s="775"/>
      <c r="H47" s="775"/>
      <c r="I47" s="775"/>
      <c r="J47" s="775"/>
      <c r="K47" s="775"/>
    </row>
    <row r="48" spans="1:11">
      <c r="A48" s="782"/>
      <c r="B48" s="775"/>
      <c r="C48" s="775"/>
      <c r="D48" s="775"/>
      <c r="E48" s="775"/>
      <c r="F48" s="775"/>
      <c r="G48" s="775"/>
      <c r="H48" s="775"/>
      <c r="I48" s="775"/>
      <c r="J48" s="775"/>
      <c r="K48" s="775"/>
    </row>
    <row r="49" spans="1:11">
      <c r="A49" s="782"/>
      <c r="B49" s="775"/>
      <c r="C49" s="775"/>
      <c r="D49" s="775"/>
      <c r="E49" s="775"/>
      <c r="F49" s="775"/>
      <c r="G49" s="775"/>
      <c r="H49" s="775"/>
      <c r="I49" s="775"/>
      <c r="J49" s="775"/>
      <c r="K49" s="775"/>
    </row>
    <row r="50" spans="1:11">
      <c r="A50" s="782"/>
      <c r="B50" s="775"/>
      <c r="C50" s="775"/>
      <c r="D50" s="775"/>
      <c r="E50" s="775"/>
      <c r="F50" s="775"/>
      <c r="G50" s="775"/>
      <c r="H50" s="775"/>
      <c r="I50" s="775"/>
      <c r="J50" s="775"/>
      <c r="K50" s="775"/>
    </row>
    <row r="51" spans="1:11">
      <c r="A51" s="782"/>
      <c r="B51" s="775"/>
      <c r="C51" s="775"/>
      <c r="D51" s="775"/>
      <c r="E51" s="775"/>
      <c r="F51" s="775"/>
      <c r="G51" s="775"/>
      <c r="H51" s="775"/>
      <c r="I51" s="775"/>
      <c r="J51" s="775"/>
      <c r="K51" s="775"/>
    </row>
    <row r="52" spans="1:11">
      <c r="A52" s="782"/>
      <c r="B52" s="775"/>
      <c r="C52" s="775"/>
      <c r="D52" s="775"/>
      <c r="E52" s="775"/>
      <c r="F52" s="775"/>
      <c r="G52" s="775"/>
      <c r="H52" s="775"/>
      <c r="I52" s="775"/>
      <c r="J52" s="775"/>
      <c r="K52" s="775"/>
    </row>
    <row r="53" spans="1:11">
      <c r="A53" s="782"/>
      <c r="B53" s="775"/>
      <c r="C53" s="775"/>
      <c r="D53" s="775"/>
      <c r="E53" s="775"/>
      <c r="F53" s="775"/>
      <c r="G53" s="775"/>
      <c r="H53" s="775"/>
      <c r="I53" s="775"/>
      <c r="J53" s="775"/>
      <c r="K53" s="775"/>
    </row>
    <row r="54" spans="1:11">
      <c r="A54" s="782"/>
      <c r="B54" s="775"/>
      <c r="C54" s="775"/>
      <c r="D54" s="775"/>
      <c r="E54" s="775"/>
      <c r="F54" s="775"/>
      <c r="G54" s="775"/>
      <c r="H54" s="775"/>
      <c r="I54" s="775"/>
      <c r="J54" s="775"/>
      <c r="K54" s="775"/>
    </row>
    <row r="55" spans="1:11">
      <c r="A55" s="782"/>
      <c r="B55" s="775"/>
      <c r="C55" s="775"/>
      <c r="D55" s="775"/>
      <c r="E55" s="775"/>
      <c r="F55" s="775"/>
      <c r="G55" s="775"/>
      <c r="H55" s="775"/>
      <c r="I55" s="775"/>
      <c r="J55" s="775"/>
      <c r="K55" s="775"/>
    </row>
    <row r="56" spans="1:11">
      <c r="A56" s="782"/>
      <c r="B56" s="775"/>
      <c r="C56" s="775"/>
      <c r="D56" s="775"/>
      <c r="E56" s="775"/>
      <c r="F56" s="775"/>
      <c r="G56" s="775"/>
      <c r="H56" s="775"/>
      <c r="I56" s="775"/>
      <c r="J56" s="775"/>
      <c r="K56" s="775"/>
    </row>
    <row r="57" spans="1:11">
      <c r="A57" s="782"/>
      <c r="B57" s="775"/>
      <c r="C57" s="775"/>
      <c r="D57" s="775"/>
      <c r="E57" s="775"/>
      <c r="F57" s="775"/>
      <c r="G57" s="775"/>
      <c r="H57" s="775"/>
      <c r="I57" s="775"/>
      <c r="J57" s="775"/>
      <c r="K57" s="775"/>
    </row>
    <row r="58" spans="1:11">
      <c r="A58" s="782"/>
      <c r="B58" s="775"/>
      <c r="C58" s="775"/>
      <c r="D58" s="775"/>
      <c r="E58" s="775"/>
      <c r="F58" s="775"/>
      <c r="G58" s="775"/>
      <c r="H58" s="775"/>
      <c r="I58" s="775"/>
      <c r="J58" s="775"/>
      <c r="K58" s="775"/>
    </row>
    <row r="59" spans="1:11">
      <c r="A59" s="782"/>
      <c r="B59" s="775"/>
      <c r="C59" s="775"/>
      <c r="D59" s="775"/>
      <c r="E59" s="775"/>
      <c r="F59" s="775"/>
      <c r="G59" s="775"/>
      <c r="H59" s="775"/>
      <c r="I59" s="775"/>
      <c r="J59" s="775"/>
      <c r="K59" s="775"/>
    </row>
    <row r="60" spans="1:11">
      <c r="A60" s="782"/>
      <c r="B60" s="775"/>
      <c r="C60" s="775"/>
      <c r="D60" s="775"/>
      <c r="E60" s="775"/>
      <c r="F60" s="775"/>
      <c r="G60" s="775"/>
      <c r="H60" s="775"/>
      <c r="I60" s="775"/>
      <c r="J60" s="775"/>
      <c r="K60" s="775"/>
    </row>
    <row r="61" spans="1:11">
      <c r="A61" s="782"/>
      <c r="B61" s="775"/>
      <c r="C61" s="775"/>
      <c r="D61" s="775"/>
      <c r="E61" s="775"/>
      <c r="F61" s="775"/>
      <c r="G61" s="775"/>
      <c r="H61" s="775"/>
      <c r="I61" s="775"/>
      <c r="J61" s="775"/>
      <c r="K61" s="775"/>
    </row>
    <row r="62" spans="1:11">
      <c r="A62" s="782"/>
      <c r="B62" s="775"/>
      <c r="C62" s="775"/>
      <c r="D62" s="775"/>
      <c r="E62" s="775"/>
      <c r="F62" s="775"/>
      <c r="G62" s="775"/>
      <c r="H62" s="775"/>
      <c r="I62" s="775"/>
      <c r="J62" s="775"/>
      <c r="K62" s="775"/>
    </row>
    <row r="63" spans="1:11">
      <c r="A63" s="782"/>
      <c r="B63" s="775"/>
      <c r="C63" s="775"/>
      <c r="D63" s="775"/>
      <c r="E63" s="775"/>
      <c r="F63" s="775"/>
      <c r="G63" s="775"/>
      <c r="H63" s="775"/>
      <c r="I63" s="775"/>
      <c r="J63" s="775"/>
      <c r="K63" s="775"/>
    </row>
    <row r="64" spans="1:11">
      <c r="A64" s="782"/>
      <c r="B64" s="775"/>
      <c r="C64" s="775"/>
      <c r="D64" s="775"/>
      <c r="E64" s="775"/>
      <c r="F64" s="775"/>
      <c r="G64" s="775"/>
      <c r="H64" s="775"/>
      <c r="I64" s="775"/>
      <c r="J64" s="775"/>
      <c r="K64" s="775"/>
    </row>
    <row r="65" spans="1:11">
      <c r="A65" s="782"/>
      <c r="B65" s="775"/>
      <c r="C65" s="775"/>
      <c r="D65" s="775"/>
      <c r="E65" s="775"/>
      <c r="F65" s="775"/>
      <c r="G65" s="775"/>
      <c r="H65" s="775"/>
      <c r="I65" s="775"/>
      <c r="J65" s="775"/>
      <c r="K65" s="775"/>
    </row>
    <row r="66" spans="1:11">
      <c r="A66" s="782"/>
      <c r="B66" s="775"/>
      <c r="C66" s="775"/>
      <c r="D66" s="775"/>
      <c r="E66" s="775"/>
      <c r="F66" s="775"/>
      <c r="G66" s="775"/>
      <c r="H66" s="775"/>
      <c r="I66" s="775"/>
      <c r="J66" s="775"/>
      <c r="K66" s="775"/>
    </row>
    <row r="67" spans="1:11">
      <c r="A67" s="782"/>
      <c r="B67" s="775"/>
      <c r="C67" s="775"/>
      <c r="D67" s="775"/>
      <c r="E67" s="775"/>
      <c r="F67" s="775"/>
      <c r="G67" s="775"/>
      <c r="H67" s="775"/>
      <c r="I67" s="775"/>
      <c r="J67" s="775"/>
      <c r="K67" s="775"/>
    </row>
    <row r="68" spans="1:11" ht="12.75">
      <c r="A68" s="775"/>
      <c r="B68" s="775"/>
      <c r="C68" s="775"/>
      <c r="D68" s="775"/>
      <c r="E68" s="775"/>
      <c r="F68" s="775"/>
      <c r="G68" s="775"/>
      <c r="H68" s="775"/>
      <c r="I68" s="775"/>
      <c r="J68" s="775"/>
      <c r="K68" s="775"/>
    </row>
    <row r="69" spans="1:11">
      <c r="A69" s="782"/>
      <c r="B69" s="775"/>
      <c r="C69" s="775"/>
      <c r="D69" s="775"/>
      <c r="E69" s="775"/>
      <c r="F69" s="775"/>
      <c r="G69" s="775"/>
      <c r="H69" s="775"/>
      <c r="I69" s="775"/>
      <c r="J69" s="775"/>
      <c r="K69" s="775"/>
    </row>
    <row r="70" spans="1:11">
      <c r="A70" s="782"/>
      <c r="B70" s="775"/>
      <c r="C70" s="775"/>
      <c r="D70" s="775"/>
      <c r="E70" s="775"/>
      <c r="F70" s="775"/>
      <c r="G70" s="775"/>
      <c r="H70" s="775"/>
      <c r="I70" s="775"/>
      <c r="J70" s="775"/>
      <c r="K70" s="775"/>
    </row>
    <row r="71" spans="1:11">
      <c r="A71" s="782"/>
      <c r="B71" s="775"/>
      <c r="C71" s="775"/>
      <c r="D71" s="775"/>
      <c r="E71" s="775"/>
      <c r="F71" s="775"/>
      <c r="G71" s="775"/>
      <c r="H71" s="775"/>
      <c r="I71" s="775"/>
      <c r="J71" s="775"/>
      <c r="K71" s="775"/>
    </row>
    <row r="72" spans="1:11">
      <c r="A72" s="782"/>
      <c r="B72" s="775"/>
      <c r="C72" s="775"/>
      <c r="D72" s="775"/>
      <c r="E72" s="775"/>
      <c r="F72" s="775"/>
      <c r="G72" s="775"/>
      <c r="H72" s="775"/>
      <c r="I72" s="775"/>
      <c r="J72" s="775"/>
      <c r="K72" s="775"/>
    </row>
    <row r="73" spans="1:11">
      <c r="A73" s="782"/>
      <c r="B73" s="775"/>
      <c r="C73" s="775"/>
      <c r="D73" s="775"/>
      <c r="E73" s="775"/>
      <c r="F73" s="775"/>
      <c r="G73" s="775"/>
      <c r="H73" s="775"/>
      <c r="I73" s="775"/>
      <c r="J73" s="775"/>
      <c r="K73" s="775"/>
    </row>
    <row r="74" spans="1:11">
      <c r="A74" s="782"/>
      <c r="B74" s="775"/>
      <c r="C74" s="775"/>
      <c r="D74" s="775"/>
      <c r="E74" s="775"/>
      <c r="F74" s="775"/>
      <c r="G74" s="775"/>
      <c r="H74" s="775"/>
      <c r="I74" s="775"/>
      <c r="J74" s="775"/>
      <c r="K74" s="775"/>
    </row>
    <row r="75" spans="1:11">
      <c r="A75" s="782"/>
      <c r="B75" s="775"/>
      <c r="C75" s="775"/>
      <c r="D75" s="775"/>
      <c r="E75" s="775"/>
      <c r="F75" s="775"/>
      <c r="G75" s="775"/>
      <c r="H75" s="775"/>
      <c r="I75" s="775"/>
      <c r="J75" s="775"/>
      <c r="K75" s="775"/>
    </row>
    <row r="76" spans="1:11">
      <c r="A76" s="782"/>
      <c r="B76" s="775"/>
      <c r="C76" s="775"/>
      <c r="D76" s="775"/>
      <c r="E76" s="775"/>
      <c r="F76" s="775"/>
      <c r="G76" s="775"/>
      <c r="H76" s="775"/>
      <c r="I76" s="775"/>
      <c r="J76" s="775"/>
      <c r="K76" s="775"/>
    </row>
    <row r="77" spans="1:11">
      <c r="K77" s="775"/>
    </row>
  </sheetData>
  <mergeCells count="1">
    <mergeCell ref="A1:J1"/>
  </mergeCells>
  <printOptions horizontalCentered="1"/>
  <pageMargins left="0.4" right="0.4" top="0.84055118100000004" bottom="0.59055118110236204" header="0.511811023622047" footer="0.511811023622047"/>
  <pageSetup paperSize="9" scale="72" fitToHeight="2" orientation="portrait" r:id="rId1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9BDB3-C8EC-4947-92DE-009A1D79A5A8}">
  <sheetPr>
    <tabColor rgb="FF91DB91"/>
    <pageSetUpPr fitToPage="1"/>
  </sheetPr>
  <dimension ref="A1:L141"/>
  <sheetViews>
    <sheetView rightToLeft="1" view="pageBreakPreview" zoomScaleNormal="100" zoomScaleSheetLayoutView="100" workbookViewId="0">
      <selection sqref="A1:XFD1048576"/>
    </sheetView>
  </sheetViews>
  <sheetFormatPr defaultColWidth="9" defaultRowHeight="19.5"/>
  <cols>
    <col min="1" max="1" width="20.5703125" style="803" customWidth="1"/>
    <col min="2" max="2" width="37.140625" style="804" customWidth="1"/>
    <col min="3" max="9" width="9.7109375" style="805" customWidth="1"/>
    <col min="10" max="10" width="9.7109375" style="782" customWidth="1"/>
    <col min="11" max="11" width="12" style="782" customWidth="1"/>
    <col min="12" max="12" width="9" style="782"/>
    <col min="13" max="234" width="9" style="775"/>
    <col min="235" max="235" width="20.5703125" style="775" customWidth="1"/>
    <col min="236" max="236" width="27.7109375" style="775" customWidth="1"/>
    <col min="237" max="237" width="8.42578125" style="775" bestFit="1" customWidth="1"/>
    <col min="238" max="238" width="4.42578125" style="775" bestFit="1" customWidth="1"/>
    <col min="239" max="239" width="6.85546875" style="775" customWidth="1"/>
    <col min="240" max="240" width="6.28515625" style="775" bestFit="1" customWidth="1"/>
    <col min="241" max="241" width="6.140625" style="775" bestFit="1" customWidth="1"/>
    <col min="242" max="242" width="7.85546875" style="775" customWidth="1"/>
    <col min="243" max="243" width="8.140625" style="775" customWidth="1"/>
    <col min="244" max="246" width="9" style="775"/>
    <col min="247" max="247" width="14.5703125" style="775" customWidth="1"/>
    <col min="248" max="248" width="26" style="775" bestFit="1" customWidth="1"/>
    <col min="249" max="490" width="9" style="775"/>
    <col min="491" max="491" width="20.5703125" style="775" customWidth="1"/>
    <col min="492" max="492" width="27.7109375" style="775" customWidth="1"/>
    <col min="493" max="493" width="8.42578125" style="775" bestFit="1" customWidth="1"/>
    <col min="494" max="494" width="4.42578125" style="775" bestFit="1" customWidth="1"/>
    <col min="495" max="495" width="6.85546875" style="775" customWidth="1"/>
    <col min="496" max="496" width="6.28515625" style="775" bestFit="1" customWidth="1"/>
    <col min="497" max="497" width="6.140625" style="775" bestFit="1" customWidth="1"/>
    <col min="498" max="498" width="7.85546875" style="775" customWidth="1"/>
    <col min="499" max="499" width="8.140625" style="775" customWidth="1"/>
    <col min="500" max="502" width="9" style="775"/>
    <col min="503" max="503" width="14.5703125" style="775" customWidth="1"/>
    <col min="504" max="504" width="26" style="775" bestFit="1" customWidth="1"/>
    <col min="505" max="746" width="9" style="775"/>
    <col min="747" max="747" width="20.5703125" style="775" customWidth="1"/>
    <col min="748" max="748" width="27.7109375" style="775" customWidth="1"/>
    <col min="749" max="749" width="8.42578125" style="775" bestFit="1" customWidth="1"/>
    <col min="750" max="750" width="4.42578125" style="775" bestFit="1" customWidth="1"/>
    <col min="751" max="751" width="6.85546875" style="775" customWidth="1"/>
    <col min="752" max="752" width="6.28515625" style="775" bestFit="1" customWidth="1"/>
    <col min="753" max="753" width="6.140625" style="775" bestFit="1" customWidth="1"/>
    <col min="754" max="754" width="7.85546875" style="775" customWidth="1"/>
    <col min="755" max="755" width="8.140625" style="775" customWidth="1"/>
    <col min="756" max="758" width="9" style="775"/>
    <col min="759" max="759" width="14.5703125" style="775" customWidth="1"/>
    <col min="760" max="760" width="26" style="775" bestFit="1" customWidth="1"/>
    <col min="761" max="1002" width="9" style="775"/>
    <col min="1003" max="1003" width="20.5703125" style="775" customWidth="1"/>
    <col min="1004" max="1004" width="27.7109375" style="775" customWidth="1"/>
    <col min="1005" max="1005" width="8.42578125" style="775" bestFit="1" customWidth="1"/>
    <col min="1006" max="1006" width="4.42578125" style="775" bestFit="1" customWidth="1"/>
    <col min="1007" max="1007" width="6.85546875" style="775" customWidth="1"/>
    <col min="1008" max="1008" width="6.28515625" style="775" bestFit="1" customWidth="1"/>
    <col min="1009" max="1009" width="6.140625" style="775" bestFit="1" customWidth="1"/>
    <col min="1010" max="1010" width="7.85546875" style="775" customWidth="1"/>
    <col min="1011" max="1011" width="8.140625" style="775" customWidth="1"/>
    <col min="1012" max="1014" width="9" style="775"/>
    <col min="1015" max="1015" width="14.5703125" style="775" customWidth="1"/>
    <col min="1016" max="1016" width="26" style="775" bestFit="1" customWidth="1"/>
    <col min="1017" max="1258" width="9" style="775"/>
    <col min="1259" max="1259" width="20.5703125" style="775" customWidth="1"/>
    <col min="1260" max="1260" width="27.7109375" style="775" customWidth="1"/>
    <col min="1261" max="1261" width="8.42578125" style="775" bestFit="1" customWidth="1"/>
    <col min="1262" max="1262" width="4.42578125" style="775" bestFit="1" customWidth="1"/>
    <col min="1263" max="1263" width="6.85546875" style="775" customWidth="1"/>
    <col min="1264" max="1264" width="6.28515625" style="775" bestFit="1" customWidth="1"/>
    <col min="1265" max="1265" width="6.140625" style="775" bestFit="1" customWidth="1"/>
    <col min="1266" max="1266" width="7.85546875" style="775" customWidth="1"/>
    <col min="1267" max="1267" width="8.140625" style="775" customWidth="1"/>
    <col min="1268" max="1270" width="9" style="775"/>
    <col min="1271" max="1271" width="14.5703125" style="775" customWidth="1"/>
    <col min="1272" max="1272" width="26" style="775" bestFit="1" customWidth="1"/>
    <col min="1273" max="1514" width="9" style="775"/>
    <col min="1515" max="1515" width="20.5703125" style="775" customWidth="1"/>
    <col min="1516" max="1516" width="27.7109375" style="775" customWidth="1"/>
    <col min="1517" max="1517" width="8.42578125" style="775" bestFit="1" customWidth="1"/>
    <col min="1518" max="1518" width="4.42578125" style="775" bestFit="1" customWidth="1"/>
    <col min="1519" max="1519" width="6.85546875" style="775" customWidth="1"/>
    <col min="1520" max="1520" width="6.28515625" style="775" bestFit="1" customWidth="1"/>
    <col min="1521" max="1521" width="6.140625" style="775" bestFit="1" customWidth="1"/>
    <col min="1522" max="1522" width="7.85546875" style="775" customWidth="1"/>
    <col min="1523" max="1523" width="8.140625" style="775" customWidth="1"/>
    <col min="1524" max="1526" width="9" style="775"/>
    <col min="1527" max="1527" width="14.5703125" style="775" customWidth="1"/>
    <col min="1528" max="1528" width="26" style="775" bestFit="1" customWidth="1"/>
    <col min="1529" max="1770" width="9" style="775"/>
    <col min="1771" max="1771" width="20.5703125" style="775" customWidth="1"/>
    <col min="1772" max="1772" width="27.7109375" style="775" customWidth="1"/>
    <col min="1773" max="1773" width="8.42578125" style="775" bestFit="1" customWidth="1"/>
    <col min="1774" max="1774" width="4.42578125" style="775" bestFit="1" customWidth="1"/>
    <col min="1775" max="1775" width="6.85546875" style="775" customWidth="1"/>
    <col min="1776" max="1776" width="6.28515625" style="775" bestFit="1" customWidth="1"/>
    <col min="1777" max="1777" width="6.140625" style="775" bestFit="1" customWidth="1"/>
    <col min="1778" max="1778" width="7.85546875" style="775" customWidth="1"/>
    <col min="1779" max="1779" width="8.140625" style="775" customWidth="1"/>
    <col min="1780" max="1782" width="9" style="775"/>
    <col min="1783" max="1783" width="14.5703125" style="775" customWidth="1"/>
    <col min="1784" max="1784" width="26" style="775" bestFit="1" customWidth="1"/>
    <col min="1785" max="2026" width="9" style="775"/>
    <col min="2027" max="2027" width="20.5703125" style="775" customWidth="1"/>
    <col min="2028" max="2028" width="27.7109375" style="775" customWidth="1"/>
    <col min="2029" max="2029" width="8.42578125" style="775" bestFit="1" customWidth="1"/>
    <col min="2030" max="2030" width="4.42578125" style="775" bestFit="1" customWidth="1"/>
    <col min="2031" max="2031" width="6.85546875" style="775" customWidth="1"/>
    <col min="2032" max="2032" width="6.28515625" style="775" bestFit="1" customWidth="1"/>
    <col min="2033" max="2033" width="6.140625" style="775" bestFit="1" customWidth="1"/>
    <col min="2034" max="2034" width="7.85546875" style="775" customWidth="1"/>
    <col min="2035" max="2035" width="8.140625" style="775" customWidth="1"/>
    <col min="2036" max="2038" width="9" style="775"/>
    <col min="2039" max="2039" width="14.5703125" style="775" customWidth="1"/>
    <col min="2040" max="2040" width="26" style="775" bestFit="1" customWidth="1"/>
    <col min="2041" max="2282" width="9" style="775"/>
    <col min="2283" max="2283" width="20.5703125" style="775" customWidth="1"/>
    <col min="2284" max="2284" width="27.7109375" style="775" customWidth="1"/>
    <col min="2285" max="2285" width="8.42578125" style="775" bestFit="1" customWidth="1"/>
    <col min="2286" max="2286" width="4.42578125" style="775" bestFit="1" customWidth="1"/>
    <col min="2287" max="2287" width="6.85546875" style="775" customWidth="1"/>
    <col min="2288" max="2288" width="6.28515625" style="775" bestFit="1" customWidth="1"/>
    <col min="2289" max="2289" width="6.140625" style="775" bestFit="1" customWidth="1"/>
    <col min="2290" max="2290" width="7.85546875" style="775" customWidth="1"/>
    <col min="2291" max="2291" width="8.140625" style="775" customWidth="1"/>
    <col min="2292" max="2294" width="9" style="775"/>
    <col min="2295" max="2295" width="14.5703125" style="775" customWidth="1"/>
    <col min="2296" max="2296" width="26" style="775" bestFit="1" customWidth="1"/>
    <col min="2297" max="2538" width="9" style="775"/>
    <col min="2539" max="2539" width="20.5703125" style="775" customWidth="1"/>
    <col min="2540" max="2540" width="27.7109375" style="775" customWidth="1"/>
    <col min="2541" max="2541" width="8.42578125" style="775" bestFit="1" customWidth="1"/>
    <col min="2542" max="2542" width="4.42578125" style="775" bestFit="1" customWidth="1"/>
    <col min="2543" max="2543" width="6.85546875" style="775" customWidth="1"/>
    <col min="2544" max="2544" width="6.28515625" style="775" bestFit="1" customWidth="1"/>
    <col min="2545" max="2545" width="6.140625" style="775" bestFit="1" customWidth="1"/>
    <col min="2546" max="2546" width="7.85546875" style="775" customWidth="1"/>
    <col min="2547" max="2547" width="8.140625" style="775" customWidth="1"/>
    <col min="2548" max="2550" width="9" style="775"/>
    <col min="2551" max="2551" width="14.5703125" style="775" customWidth="1"/>
    <col min="2552" max="2552" width="26" style="775" bestFit="1" customWidth="1"/>
    <col min="2553" max="2794" width="9" style="775"/>
    <col min="2795" max="2795" width="20.5703125" style="775" customWidth="1"/>
    <col min="2796" max="2796" width="27.7109375" style="775" customWidth="1"/>
    <col min="2797" max="2797" width="8.42578125" style="775" bestFit="1" customWidth="1"/>
    <col min="2798" max="2798" width="4.42578125" style="775" bestFit="1" customWidth="1"/>
    <col min="2799" max="2799" width="6.85546875" style="775" customWidth="1"/>
    <col min="2800" max="2800" width="6.28515625" style="775" bestFit="1" customWidth="1"/>
    <col min="2801" max="2801" width="6.140625" style="775" bestFit="1" customWidth="1"/>
    <col min="2802" max="2802" width="7.85546875" style="775" customWidth="1"/>
    <col min="2803" max="2803" width="8.140625" style="775" customWidth="1"/>
    <col min="2804" max="2806" width="9" style="775"/>
    <col min="2807" max="2807" width="14.5703125" style="775" customWidth="1"/>
    <col min="2808" max="2808" width="26" style="775" bestFit="1" customWidth="1"/>
    <col min="2809" max="3050" width="9" style="775"/>
    <col min="3051" max="3051" width="20.5703125" style="775" customWidth="1"/>
    <col min="3052" max="3052" width="27.7109375" style="775" customWidth="1"/>
    <col min="3053" max="3053" width="8.42578125" style="775" bestFit="1" customWidth="1"/>
    <col min="3054" max="3054" width="4.42578125" style="775" bestFit="1" customWidth="1"/>
    <col min="3055" max="3055" width="6.85546875" style="775" customWidth="1"/>
    <col min="3056" max="3056" width="6.28515625" style="775" bestFit="1" customWidth="1"/>
    <col min="3057" max="3057" width="6.140625" style="775" bestFit="1" customWidth="1"/>
    <col min="3058" max="3058" width="7.85546875" style="775" customWidth="1"/>
    <col min="3059" max="3059" width="8.140625" style="775" customWidth="1"/>
    <col min="3060" max="3062" width="9" style="775"/>
    <col min="3063" max="3063" width="14.5703125" style="775" customWidth="1"/>
    <col min="3064" max="3064" width="26" style="775" bestFit="1" customWidth="1"/>
    <col min="3065" max="3306" width="9" style="775"/>
    <col min="3307" max="3307" width="20.5703125" style="775" customWidth="1"/>
    <col min="3308" max="3308" width="27.7109375" style="775" customWidth="1"/>
    <col min="3309" max="3309" width="8.42578125" style="775" bestFit="1" customWidth="1"/>
    <col min="3310" max="3310" width="4.42578125" style="775" bestFit="1" customWidth="1"/>
    <col min="3311" max="3311" width="6.85546875" style="775" customWidth="1"/>
    <col min="3312" max="3312" width="6.28515625" style="775" bestFit="1" customWidth="1"/>
    <col min="3313" max="3313" width="6.140625" style="775" bestFit="1" customWidth="1"/>
    <col min="3314" max="3314" width="7.85546875" style="775" customWidth="1"/>
    <col min="3315" max="3315" width="8.140625" style="775" customWidth="1"/>
    <col min="3316" max="3318" width="9" style="775"/>
    <col min="3319" max="3319" width="14.5703125" style="775" customWidth="1"/>
    <col min="3320" max="3320" width="26" style="775" bestFit="1" customWidth="1"/>
    <col min="3321" max="3562" width="9" style="775"/>
    <col min="3563" max="3563" width="20.5703125" style="775" customWidth="1"/>
    <col min="3564" max="3564" width="27.7109375" style="775" customWidth="1"/>
    <col min="3565" max="3565" width="8.42578125" style="775" bestFit="1" customWidth="1"/>
    <col min="3566" max="3566" width="4.42578125" style="775" bestFit="1" customWidth="1"/>
    <col min="3567" max="3567" width="6.85546875" style="775" customWidth="1"/>
    <col min="3568" max="3568" width="6.28515625" style="775" bestFit="1" customWidth="1"/>
    <col min="3569" max="3569" width="6.140625" style="775" bestFit="1" customWidth="1"/>
    <col min="3570" max="3570" width="7.85546875" style="775" customWidth="1"/>
    <col min="3571" max="3571" width="8.140625" style="775" customWidth="1"/>
    <col min="3572" max="3574" width="9" style="775"/>
    <col min="3575" max="3575" width="14.5703125" style="775" customWidth="1"/>
    <col min="3576" max="3576" width="26" style="775" bestFit="1" customWidth="1"/>
    <col min="3577" max="3818" width="9" style="775"/>
    <col min="3819" max="3819" width="20.5703125" style="775" customWidth="1"/>
    <col min="3820" max="3820" width="27.7109375" style="775" customWidth="1"/>
    <col min="3821" max="3821" width="8.42578125" style="775" bestFit="1" customWidth="1"/>
    <col min="3822" max="3822" width="4.42578125" style="775" bestFit="1" customWidth="1"/>
    <col min="3823" max="3823" width="6.85546875" style="775" customWidth="1"/>
    <col min="3824" max="3824" width="6.28515625" style="775" bestFit="1" customWidth="1"/>
    <col min="3825" max="3825" width="6.140625" style="775" bestFit="1" customWidth="1"/>
    <col min="3826" max="3826" width="7.85546875" style="775" customWidth="1"/>
    <col min="3827" max="3827" width="8.140625" style="775" customWidth="1"/>
    <col min="3828" max="3830" width="9" style="775"/>
    <col min="3831" max="3831" width="14.5703125" style="775" customWidth="1"/>
    <col min="3832" max="3832" width="26" style="775" bestFit="1" customWidth="1"/>
    <col min="3833" max="4074" width="9" style="775"/>
    <col min="4075" max="4075" width="20.5703125" style="775" customWidth="1"/>
    <col min="4076" max="4076" width="27.7109375" style="775" customWidth="1"/>
    <col min="4077" max="4077" width="8.42578125" style="775" bestFit="1" customWidth="1"/>
    <col min="4078" max="4078" width="4.42578125" style="775" bestFit="1" customWidth="1"/>
    <col min="4079" max="4079" width="6.85546875" style="775" customWidth="1"/>
    <col min="4080" max="4080" width="6.28515625" style="775" bestFit="1" customWidth="1"/>
    <col min="4081" max="4081" width="6.140625" style="775" bestFit="1" customWidth="1"/>
    <col min="4082" max="4082" width="7.85546875" style="775" customWidth="1"/>
    <col min="4083" max="4083" width="8.140625" style="775" customWidth="1"/>
    <col min="4084" max="4086" width="9" style="775"/>
    <col min="4087" max="4087" width="14.5703125" style="775" customWidth="1"/>
    <col min="4088" max="4088" width="26" style="775" bestFit="1" customWidth="1"/>
    <col min="4089" max="4330" width="9" style="775"/>
    <col min="4331" max="4331" width="20.5703125" style="775" customWidth="1"/>
    <col min="4332" max="4332" width="27.7109375" style="775" customWidth="1"/>
    <col min="4333" max="4333" width="8.42578125" style="775" bestFit="1" customWidth="1"/>
    <col min="4334" max="4334" width="4.42578125" style="775" bestFit="1" customWidth="1"/>
    <col min="4335" max="4335" width="6.85546875" style="775" customWidth="1"/>
    <col min="4336" max="4336" width="6.28515625" style="775" bestFit="1" customWidth="1"/>
    <col min="4337" max="4337" width="6.140625" style="775" bestFit="1" customWidth="1"/>
    <col min="4338" max="4338" width="7.85546875" style="775" customWidth="1"/>
    <col min="4339" max="4339" width="8.140625" style="775" customWidth="1"/>
    <col min="4340" max="4342" width="9" style="775"/>
    <col min="4343" max="4343" width="14.5703125" style="775" customWidth="1"/>
    <col min="4344" max="4344" width="26" style="775" bestFit="1" customWidth="1"/>
    <col min="4345" max="4586" width="9" style="775"/>
    <col min="4587" max="4587" width="20.5703125" style="775" customWidth="1"/>
    <col min="4588" max="4588" width="27.7109375" style="775" customWidth="1"/>
    <col min="4589" max="4589" width="8.42578125" style="775" bestFit="1" customWidth="1"/>
    <col min="4590" max="4590" width="4.42578125" style="775" bestFit="1" customWidth="1"/>
    <col min="4591" max="4591" width="6.85546875" style="775" customWidth="1"/>
    <col min="4592" max="4592" width="6.28515625" style="775" bestFit="1" customWidth="1"/>
    <col min="4593" max="4593" width="6.140625" style="775" bestFit="1" customWidth="1"/>
    <col min="4594" max="4594" width="7.85546875" style="775" customWidth="1"/>
    <col min="4595" max="4595" width="8.140625" style="775" customWidth="1"/>
    <col min="4596" max="4598" width="9" style="775"/>
    <col min="4599" max="4599" width="14.5703125" style="775" customWidth="1"/>
    <col min="4600" max="4600" width="26" style="775" bestFit="1" customWidth="1"/>
    <col min="4601" max="4842" width="9" style="775"/>
    <col min="4843" max="4843" width="20.5703125" style="775" customWidth="1"/>
    <col min="4844" max="4844" width="27.7109375" style="775" customWidth="1"/>
    <col min="4845" max="4845" width="8.42578125" style="775" bestFit="1" customWidth="1"/>
    <col min="4846" max="4846" width="4.42578125" style="775" bestFit="1" customWidth="1"/>
    <col min="4847" max="4847" width="6.85546875" style="775" customWidth="1"/>
    <col min="4848" max="4848" width="6.28515625" style="775" bestFit="1" customWidth="1"/>
    <col min="4849" max="4849" width="6.140625" style="775" bestFit="1" customWidth="1"/>
    <col min="4850" max="4850" width="7.85546875" style="775" customWidth="1"/>
    <col min="4851" max="4851" width="8.140625" style="775" customWidth="1"/>
    <col min="4852" max="4854" width="9" style="775"/>
    <col min="4855" max="4855" width="14.5703125" style="775" customWidth="1"/>
    <col min="4856" max="4856" width="26" style="775" bestFit="1" customWidth="1"/>
    <col min="4857" max="5098" width="9" style="775"/>
    <col min="5099" max="5099" width="20.5703125" style="775" customWidth="1"/>
    <col min="5100" max="5100" width="27.7109375" style="775" customWidth="1"/>
    <col min="5101" max="5101" width="8.42578125" style="775" bestFit="1" customWidth="1"/>
    <col min="5102" max="5102" width="4.42578125" style="775" bestFit="1" customWidth="1"/>
    <col min="5103" max="5103" width="6.85546875" style="775" customWidth="1"/>
    <col min="5104" max="5104" width="6.28515625" style="775" bestFit="1" customWidth="1"/>
    <col min="5105" max="5105" width="6.140625" style="775" bestFit="1" customWidth="1"/>
    <col min="5106" max="5106" width="7.85546875" style="775" customWidth="1"/>
    <col min="5107" max="5107" width="8.140625" style="775" customWidth="1"/>
    <col min="5108" max="5110" width="9" style="775"/>
    <col min="5111" max="5111" width="14.5703125" style="775" customWidth="1"/>
    <col min="5112" max="5112" width="26" style="775" bestFit="1" customWidth="1"/>
    <col min="5113" max="5354" width="9" style="775"/>
    <col min="5355" max="5355" width="20.5703125" style="775" customWidth="1"/>
    <col min="5356" max="5356" width="27.7109375" style="775" customWidth="1"/>
    <col min="5357" max="5357" width="8.42578125" style="775" bestFit="1" customWidth="1"/>
    <col min="5358" max="5358" width="4.42578125" style="775" bestFit="1" customWidth="1"/>
    <col min="5359" max="5359" width="6.85546875" style="775" customWidth="1"/>
    <col min="5360" max="5360" width="6.28515625" style="775" bestFit="1" customWidth="1"/>
    <col min="5361" max="5361" width="6.140625" style="775" bestFit="1" customWidth="1"/>
    <col min="5362" max="5362" width="7.85546875" style="775" customWidth="1"/>
    <col min="5363" max="5363" width="8.140625" style="775" customWidth="1"/>
    <col min="5364" max="5366" width="9" style="775"/>
    <col min="5367" max="5367" width="14.5703125" style="775" customWidth="1"/>
    <col min="5368" max="5368" width="26" style="775" bestFit="1" customWidth="1"/>
    <col min="5369" max="5610" width="9" style="775"/>
    <col min="5611" max="5611" width="20.5703125" style="775" customWidth="1"/>
    <col min="5612" max="5612" width="27.7109375" style="775" customWidth="1"/>
    <col min="5613" max="5613" width="8.42578125" style="775" bestFit="1" customWidth="1"/>
    <col min="5614" max="5614" width="4.42578125" style="775" bestFit="1" customWidth="1"/>
    <col min="5615" max="5615" width="6.85546875" style="775" customWidth="1"/>
    <col min="5616" max="5616" width="6.28515625" style="775" bestFit="1" customWidth="1"/>
    <col min="5617" max="5617" width="6.140625" style="775" bestFit="1" customWidth="1"/>
    <col min="5618" max="5618" width="7.85546875" style="775" customWidth="1"/>
    <col min="5619" max="5619" width="8.140625" style="775" customWidth="1"/>
    <col min="5620" max="5622" width="9" style="775"/>
    <col min="5623" max="5623" width="14.5703125" style="775" customWidth="1"/>
    <col min="5624" max="5624" width="26" style="775" bestFit="1" customWidth="1"/>
    <col min="5625" max="5866" width="9" style="775"/>
    <col min="5867" max="5867" width="20.5703125" style="775" customWidth="1"/>
    <col min="5868" max="5868" width="27.7109375" style="775" customWidth="1"/>
    <col min="5869" max="5869" width="8.42578125" style="775" bestFit="1" customWidth="1"/>
    <col min="5870" max="5870" width="4.42578125" style="775" bestFit="1" customWidth="1"/>
    <col min="5871" max="5871" width="6.85546875" style="775" customWidth="1"/>
    <col min="5872" max="5872" width="6.28515625" style="775" bestFit="1" customWidth="1"/>
    <col min="5873" max="5873" width="6.140625" style="775" bestFit="1" customWidth="1"/>
    <col min="5874" max="5874" width="7.85546875" style="775" customWidth="1"/>
    <col min="5875" max="5875" width="8.140625" style="775" customWidth="1"/>
    <col min="5876" max="5878" width="9" style="775"/>
    <col min="5879" max="5879" width="14.5703125" style="775" customWidth="1"/>
    <col min="5880" max="5880" width="26" style="775" bestFit="1" customWidth="1"/>
    <col min="5881" max="6122" width="9" style="775"/>
    <col min="6123" max="6123" width="20.5703125" style="775" customWidth="1"/>
    <col min="6124" max="6124" width="27.7109375" style="775" customWidth="1"/>
    <col min="6125" max="6125" width="8.42578125" style="775" bestFit="1" customWidth="1"/>
    <col min="6126" max="6126" width="4.42578125" style="775" bestFit="1" customWidth="1"/>
    <col min="6127" max="6127" width="6.85546875" style="775" customWidth="1"/>
    <col min="6128" max="6128" width="6.28515625" style="775" bestFit="1" customWidth="1"/>
    <col min="6129" max="6129" width="6.140625" style="775" bestFit="1" customWidth="1"/>
    <col min="6130" max="6130" width="7.85546875" style="775" customWidth="1"/>
    <col min="6131" max="6131" width="8.140625" style="775" customWidth="1"/>
    <col min="6132" max="6134" width="9" style="775"/>
    <col min="6135" max="6135" width="14.5703125" style="775" customWidth="1"/>
    <col min="6136" max="6136" width="26" style="775" bestFit="1" customWidth="1"/>
    <col min="6137" max="6378" width="9" style="775"/>
    <col min="6379" max="6379" width="20.5703125" style="775" customWidth="1"/>
    <col min="6380" max="6380" width="27.7109375" style="775" customWidth="1"/>
    <col min="6381" max="6381" width="8.42578125" style="775" bestFit="1" customWidth="1"/>
    <col min="6382" max="6382" width="4.42578125" style="775" bestFit="1" customWidth="1"/>
    <col min="6383" max="6383" width="6.85546875" style="775" customWidth="1"/>
    <col min="6384" max="6384" width="6.28515625" style="775" bestFit="1" customWidth="1"/>
    <col min="6385" max="6385" width="6.140625" style="775" bestFit="1" customWidth="1"/>
    <col min="6386" max="6386" width="7.85546875" style="775" customWidth="1"/>
    <col min="6387" max="6387" width="8.140625" style="775" customWidth="1"/>
    <col min="6388" max="6390" width="9" style="775"/>
    <col min="6391" max="6391" width="14.5703125" style="775" customWidth="1"/>
    <col min="6392" max="6392" width="26" style="775" bestFit="1" customWidth="1"/>
    <col min="6393" max="6634" width="9" style="775"/>
    <col min="6635" max="6635" width="20.5703125" style="775" customWidth="1"/>
    <col min="6636" max="6636" width="27.7109375" style="775" customWidth="1"/>
    <col min="6637" max="6637" width="8.42578125" style="775" bestFit="1" customWidth="1"/>
    <col min="6638" max="6638" width="4.42578125" style="775" bestFit="1" customWidth="1"/>
    <col min="6639" max="6639" width="6.85546875" style="775" customWidth="1"/>
    <col min="6640" max="6640" width="6.28515625" style="775" bestFit="1" customWidth="1"/>
    <col min="6641" max="6641" width="6.140625" style="775" bestFit="1" customWidth="1"/>
    <col min="6642" max="6642" width="7.85546875" style="775" customWidth="1"/>
    <col min="6643" max="6643" width="8.140625" style="775" customWidth="1"/>
    <col min="6644" max="6646" width="9" style="775"/>
    <col min="6647" max="6647" width="14.5703125" style="775" customWidth="1"/>
    <col min="6648" max="6648" width="26" style="775" bestFit="1" customWidth="1"/>
    <col min="6649" max="6890" width="9" style="775"/>
    <col min="6891" max="6891" width="20.5703125" style="775" customWidth="1"/>
    <col min="6892" max="6892" width="27.7109375" style="775" customWidth="1"/>
    <col min="6893" max="6893" width="8.42578125" style="775" bestFit="1" customWidth="1"/>
    <col min="6894" max="6894" width="4.42578125" style="775" bestFit="1" customWidth="1"/>
    <col min="6895" max="6895" width="6.85546875" style="775" customWidth="1"/>
    <col min="6896" max="6896" width="6.28515625" style="775" bestFit="1" customWidth="1"/>
    <col min="6897" max="6897" width="6.140625" style="775" bestFit="1" customWidth="1"/>
    <col min="6898" max="6898" width="7.85546875" style="775" customWidth="1"/>
    <col min="6899" max="6899" width="8.140625" style="775" customWidth="1"/>
    <col min="6900" max="6902" width="9" style="775"/>
    <col min="6903" max="6903" width="14.5703125" style="775" customWidth="1"/>
    <col min="6904" max="6904" width="26" style="775" bestFit="1" customWidth="1"/>
    <col min="6905" max="7146" width="9" style="775"/>
    <col min="7147" max="7147" width="20.5703125" style="775" customWidth="1"/>
    <col min="7148" max="7148" width="27.7109375" style="775" customWidth="1"/>
    <col min="7149" max="7149" width="8.42578125" style="775" bestFit="1" customWidth="1"/>
    <col min="7150" max="7150" width="4.42578125" style="775" bestFit="1" customWidth="1"/>
    <col min="7151" max="7151" width="6.85546875" style="775" customWidth="1"/>
    <col min="7152" max="7152" width="6.28515625" style="775" bestFit="1" customWidth="1"/>
    <col min="7153" max="7153" width="6.140625" style="775" bestFit="1" customWidth="1"/>
    <col min="7154" max="7154" width="7.85546875" style="775" customWidth="1"/>
    <col min="7155" max="7155" width="8.140625" style="775" customWidth="1"/>
    <col min="7156" max="7158" width="9" style="775"/>
    <col min="7159" max="7159" width="14.5703125" style="775" customWidth="1"/>
    <col min="7160" max="7160" width="26" style="775" bestFit="1" customWidth="1"/>
    <col min="7161" max="7402" width="9" style="775"/>
    <col min="7403" max="7403" width="20.5703125" style="775" customWidth="1"/>
    <col min="7404" max="7404" width="27.7109375" style="775" customWidth="1"/>
    <col min="7405" max="7405" width="8.42578125" style="775" bestFit="1" customWidth="1"/>
    <col min="7406" max="7406" width="4.42578125" style="775" bestFit="1" customWidth="1"/>
    <col min="7407" max="7407" width="6.85546875" style="775" customWidth="1"/>
    <col min="7408" max="7408" width="6.28515625" style="775" bestFit="1" customWidth="1"/>
    <col min="7409" max="7409" width="6.140625" style="775" bestFit="1" customWidth="1"/>
    <col min="7410" max="7410" width="7.85546875" style="775" customWidth="1"/>
    <col min="7411" max="7411" width="8.140625" style="775" customWidth="1"/>
    <col min="7412" max="7414" width="9" style="775"/>
    <col min="7415" max="7415" width="14.5703125" style="775" customWidth="1"/>
    <col min="7416" max="7416" width="26" style="775" bestFit="1" customWidth="1"/>
    <col min="7417" max="7658" width="9" style="775"/>
    <col min="7659" max="7659" width="20.5703125" style="775" customWidth="1"/>
    <col min="7660" max="7660" width="27.7109375" style="775" customWidth="1"/>
    <col min="7661" max="7661" width="8.42578125" style="775" bestFit="1" customWidth="1"/>
    <col min="7662" max="7662" width="4.42578125" style="775" bestFit="1" customWidth="1"/>
    <col min="7663" max="7663" width="6.85546875" style="775" customWidth="1"/>
    <col min="7664" max="7664" width="6.28515625" style="775" bestFit="1" customWidth="1"/>
    <col min="7665" max="7665" width="6.140625" style="775" bestFit="1" customWidth="1"/>
    <col min="7666" max="7666" width="7.85546875" style="775" customWidth="1"/>
    <col min="7667" max="7667" width="8.140625" style="775" customWidth="1"/>
    <col min="7668" max="7670" width="9" style="775"/>
    <col min="7671" max="7671" width="14.5703125" style="775" customWidth="1"/>
    <col min="7672" max="7672" width="26" style="775" bestFit="1" customWidth="1"/>
    <col min="7673" max="7914" width="9" style="775"/>
    <col min="7915" max="7915" width="20.5703125" style="775" customWidth="1"/>
    <col min="7916" max="7916" width="27.7109375" style="775" customWidth="1"/>
    <col min="7917" max="7917" width="8.42578125" style="775" bestFit="1" customWidth="1"/>
    <col min="7918" max="7918" width="4.42578125" style="775" bestFit="1" customWidth="1"/>
    <col min="7919" max="7919" width="6.85546875" style="775" customWidth="1"/>
    <col min="7920" max="7920" width="6.28515625" style="775" bestFit="1" customWidth="1"/>
    <col min="7921" max="7921" width="6.140625" style="775" bestFit="1" customWidth="1"/>
    <col min="7922" max="7922" width="7.85546875" style="775" customWidth="1"/>
    <col min="7923" max="7923" width="8.140625" style="775" customWidth="1"/>
    <col min="7924" max="7926" width="9" style="775"/>
    <col min="7927" max="7927" width="14.5703125" style="775" customWidth="1"/>
    <col min="7928" max="7928" width="26" style="775" bestFit="1" customWidth="1"/>
    <col min="7929" max="8170" width="9" style="775"/>
    <col min="8171" max="8171" width="20.5703125" style="775" customWidth="1"/>
    <col min="8172" max="8172" width="27.7109375" style="775" customWidth="1"/>
    <col min="8173" max="8173" width="8.42578125" style="775" bestFit="1" customWidth="1"/>
    <col min="8174" max="8174" width="4.42578125" style="775" bestFit="1" customWidth="1"/>
    <col min="8175" max="8175" width="6.85546875" style="775" customWidth="1"/>
    <col min="8176" max="8176" width="6.28515625" style="775" bestFit="1" customWidth="1"/>
    <col min="8177" max="8177" width="6.140625" style="775" bestFit="1" customWidth="1"/>
    <col min="8178" max="8178" width="7.85546875" style="775" customWidth="1"/>
    <col min="8179" max="8179" width="8.140625" style="775" customWidth="1"/>
    <col min="8180" max="8182" width="9" style="775"/>
    <col min="8183" max="8183" width="14.5703125" style="775" customWidth="1"/>
    <col min="8184" max="8184" width="26" style="775" bestFit="1" customWidth="1"/>
    <col min="8185" max="8426" width="9" style="775"/>
    <col min="8427" max="8427" width="20.5703125" style="775" customWidth="1"/>
    <col min="8428" max="8428" width="27.7109375" style="775" customWidth="1"/>
    <col min="8429" max="8429" width="8.42578125" style="775" bestFit="1" customWidth="1"/>
    <col min="8430" max="8430" width="4.42578125" style="775" bestFit="1" customWidth="1"/>
    <col min="8431" max="8431" width="6.85546875" style="775" customWidth="1"/>
    <col min="8432" max="8432" width="6.28515625" style="775" bestFit="1" customWidth="1"/>
    <col min="8433" max="8433" width="6.140625" style="775" bestFit="1" customWidth="1"/>
    <col min="8434" max="8434" width="7.85546875" style="775" customWidth="1"/>
    <col min="8435" max="8435" width="8.140625" style="775" customWidth="1"/>
    <col min="8436" max="8438" width="9" style="775"/>
    <col min="8439" max="8439" width="14.5703125" style="775" customWidth="1"/>
    <col min="8440" max="8440" width="26" style="775" bestFit="1" customWidth="1"/>
    <col min="8441" max="8682" width="9" style="775"/>
    <col min="8683" max="8683" width="20.5703125" style="775" customWidth="1"/>
    <col min="8684" max="8684" width="27.7109375" style="775" customWidth="1"/>
    <col min="8685" max="8685" width="8.42578125" style="775" bestFit="1" customWidth="1"/>
    <col min="8686" max="8686" width="4.42578125" style="775" bestFit="1" customWidth="1"/>
    <col min="8687" max="8687" width="6.85546875" style="775" customWidth="1"/>
    <col min="8688" max="8688" width="6.28515625" style="775" bestFit="1" customWidth="1"/>
    <col min="8689" max="8689" width="6.140625" style="775" bestFit="1" customWidth="1"/>
    <col min="8690" max="8690" width="7.85546875" style="775" customWidth="1"/>
    <col min="8691" max="8691" width="8.140625" style="775" customWidth="1"/>
    <col min="8692" max="8694" width="9" style="775"/>
    <col min="8695" max="8695" width="14.5703125" style="775" customWidth="1"/>
    <col min="8696" max="8696" width="26" style="775" bestFit="1" customWidth="1"/>
    <col min="8697" max="8938" width="9" style="775"/>
    <col min="8939" max="8939" width="20.5703125" style="775" customWidth="1"/>
    <col min="8940" max="8940" width="27.7109375" style="775" customWidth="1"/>
    <col min="8941" max="8941" width="8.42578125" style="775" bestFit="1" customWidth="1"/>
    <col min="8942" max="8942" width="4.42578125" style="775" bestFit="1" customWidth="1"/>
    <col min="8943" max="8943" width="6.85546875" style="775" customWidth="1"/>
    <col min="8944" max="8944" width="6.28515625" style="775" bestFit="1" customWidth="1"/>
    <col min="8945" max="8945" width="6.140625" style="775" bestFit="1" customWidth="1"/>
    <col min="8946" max="8946" width="7.85546875" style="775" customWidth="1"/>
    <col min="8947" max="8947" width="8.140625" style="775" customWidth="1"/>
    <col min="8948" max="8950" width="9" style="775"/>
    <col min="8951" max="8951" width="14.5703125" style="775" customWidth="1"/>
    <col min="8952" max="8952" width="26" style="775" bestFit="1" customWidth="1"/>
    <col min="8953" max="9194" width="9" style="775"/>
    <col min="9195" max="9195" width="20.5703125" style="775" customWidth="1"/>
    <col min="9196" max="9196" width="27.7109375" style="775" customWidth="1"/>
    <col min="9197" max="9197" width="8.42578125" style="775" bestFit="1" customWidth="1"/>
    <col min="9198" max="9198" width="4.42578125" style="775" bestFit="1" customWidth="1"/>
    <col min="9199" max="9199" width="6.85546875" style="775" customWidth="1"/>
    <col min="9200" max="9200" width="6.28515625" style="775" bestFit="1" customWidth="1"/>
    <col min="9201" max="9201" width="6.140625" style="775" bestFit="1" customWidth="1"/>
    <col min="9202" max="9202" width="7.85546875" style="775" customWidth="1"/>
    <col min="9203" max="9203" width="8.140625" style="775" customWidth="1"/>
    <col min="9204" max="9206" width="9" style="775"/>
    <col min="9207" max="9207" width="14.5703125" style="775" customWidth="1"/>
    <col min="9208" max="9208" width="26" style="775" bestFit="1" customWidth="1"/>
    <col min="9209" max="9450" width="9" style="775"/>
    <col min="9451" max="9451" width="20.5703125" style="775" customWidth="1"/>
    <col min="9452" max="9452" width="27.7109375" style="775" customWidth="1"/>
    <col min="9453" max="9453" width="8.42578125" style="775" bestFit="1" customWidth="1"/>
    <col min="9454" max="9454" width="4.42578125" style="775" bestFit="1" customWidth="1"/>
    <col min="9455" max="9455" width="6.85546875" style="775" customWidth="1"/>
    <col min="9456" max="9456" width="6.28515625" style="775" bestFit="1" customWidth="1"/>
    <col min="9457" max="9457" width="6.140625" style="775" bestFit="1" customWidth="1"/>
    <col min="9458" max="9458" width="7.85546875" style="775" customWidth="1"/>
    <col min="9459" max="9459" width="8.140625" style="775" customWidth="1"/>
    <col min="9460" max="9462" width="9" style="775"/>
    <col min="9463" max="9463" width="14.5703125" style="775" customWidth="1"/>
    <col min="9464" max="9464" width="26" style="775" bestFit="1" customWidth="1"/>
    <col min="9465" max="9706" width="9" style="775"/>
    <col min="9707" max="9707" width="20.5703125" style="775" customWidth="1"/>
    <col min="9708" max="9708" width="27.7109375" style="775" customWidth="1"/>
    <col min="9709" max="9709" width="8.42578125" style="775" bestFit="1" customWidth="1"/>
    <col min="9710" max="9710" width="4.42578125" style="775" bestFit="1" customWidth="1"/>
    <col min="9711" max="9711" width="6.85546875" style="775" customWidth="1"/>
    <col min="9712" max="9712" width="6.28515625" style="775" bestFit="1" customWidth="1"/>
    <col min="9713" max="9713" width="6.140625" style="775" bestFit="1" customWidth="1"/>
    <col min="9714" max="9714" width="7.85546875" style="775" customWidth="1"/>
    <col min="9715" max="9715" width="8.140625" style="775" customWidth="1"/>
    <col min="9716" max="9718" width="9" style="775"/>
    <col min="9719" max="9719" width="14.5703125" style="775" customWidth="1"/>
    <col min="9720" max="9720" width="26" style="775" bestFit="1" customWidth="1"/>
    <col min="9721" max="9962" width="9" style="775"/>
    <col min="9963" max="9963" width="20.5703125" style="775" customWidth="1"/>
    <col min="9964" max="9964" width="27.7109375" style="775" customWidth="1"/>
    <col min="9965" max="9965" width="8.42578125" style="775" bestFit="1" customWidth="1"/>
    <col min="9966" max="9966" width="4.42578125" style="775" bestFit="1" customWidth="1"/>
    <col min="9967" max="9967" width="6.85546875" style="775" customWidth="1"/>
    <col min="9968" max="9968" width="6.28515625" style="775" bestFit="1" customWidth="1"/>
    <col min="9969" max="9969" width="6.140625" style="775" bestFit="1" customWidth="1"/>
    <col min="9970" max="9970" width="7.85546875" style="775" customWidth="1"/>
    <col min="9971" max="9971" width="8.140625" style="775" customWidth="1"/>
    <col min="9972" max="9974" width="9" style="775"/>
    <col min="9975" max="9975" width="14.5703125" style="775" customWidth="1"/>
    <col min="9976" max="9976" width="26" style="775" bestFit="1" customWidth="1"/>
    <col min="9977" max="10218" width="9" style="775"/>
    <col min="10219" max="10219" width="20.5703125" style="775" customWidth="1"/>
    <col min="10220" max="10220" width="27.7109375" style="775" customWidth="1"/>
    <col min="10221" max="10221" width="8.42578125" style="775" bestFit="1" customWidth="1"/>
    <col min="10222" max="10222" width="4.42578125" style="775" bestFit="1" customWidth="1"/>
    <col min="10223" max="10223" width="6.85546875" style="775" customWidth="1"/>
    <col min="10224" max="10224" width="6.28515625" style="775" bestFit="1" customWidth="1"/>
    <col min="10225" max="10225" width="6.140625" style="775" bestFit="1" customWidth="1"/>
    <col min="10226" max="10226" width="7.85546875" style="775" customWidth="1"/>
    <col min="10227" max="10227" width="8.140625" style="775" customWidth="1"/>
    <col min="10228" max="10230" width="9" style="775"/>
    <col min="10231" max="10231" width="14.5703125" style="775" customWidth="1"/>
    <col min="10232" max="10232" width="26" style="775" bestFit="1" customWidth="1"/>
    <col min="10233" max="10474" width="9" style="775"/>
    <col min="10475" max="10475" width="20.5703125" style="775" customWidth="1"/>
    <col min="10476" max="10476" width="27.7109375" style="775" customWidth="1"/>
    <col min="10477" max="10477" width="8.42578125" style="775" bestFit="1" customWidth="1"/>
    <col min="10478" max="10478" width="4.42578125" style="775" bestFit="1" customWidth="1"/>
    <col min="10479" max="10479" width="6.85546875" style="775" customWidth="1"/>
    <col min="10480" max="10480" width="6.28515625" style="775" bestFit="1" customWidth="1"/>
    <col min="10481" max="10481" width="6.140625" style="775" bestFit="1" customWidth="1"/>
    <col min="10482" max="10482" width="7.85546875" style="775" customWidth="1"/>
    <col min="10483" max="10483" width="8.140625" style="775" customWidth="1"/>
    <col min="10484" max="10486" width="9" style="775"/>
    <col min="10487" max="10487" width="14.5703125" style="775" customWidth="1"/>
    <col min="10488" max="10488" width="26" style="775" bestFit="1" customWidth="1"/>
    <col min="10489" max="10730" width="9" style="775"/>
    <col min="10731" max="10731" width="20.5703125" style="775" customWidth="1"/>
    <col min="10732" max="10732" width="27.7109375" style="775" customWidth="1"/>
    <col min="10733" max="10733" width="8.42578125" style="775" bestFit="1" customWidth="1"/>
    <col min="10734" max="10734" width="4.42578125" style="775" bestFit="1" customWidth="1"/>
    <col min="10735" max="10735" width="6.85546875" style="775" customWidth="1"/>
    <col min="10736" max="10736" width="6.28515625" style="775" bestFit="1" customWidth="1"/>
    <col min="10737" max="10737" width="6.140625" style="775" bestFit="1" customWidth="1"/>
    <col min="10738" max="10738" width="7.85546875" style="775" customWidth="1"/>
    <col min="10739" max="10739" width="8.140625" style="775" customWidth="1"/>
    <col min="10740" max="10742" width="9" style="775"/>
    <col min="10743" max="10743" width="14.5703125" style="775" customWidth="1"/>
    <col min="10744" max="10744" width="26" style="775" bestFit="1" customWidth="1"/>
    <col min="10745" max="10986" width="9" style="775"/>
    <col min="10987" max="10987" width="20.5703125" style="775" customWidth="1"/>
    <col min="10988" max="10988" width="27.7109375" style="775" customWidth="1"/>
    <col min="10989" max="10989" width="8.42578125" style="775" bestFit="1" customWidth="1"/>
    <col min="10990" max="10990" width="4.42578125" style="775" bestFit="1" customWidth="1"/>
    <col min="10991" max="10991" width="6.85546875" style="775" customWidth="1"/>
    <col min="10992" max="10992" width="6.28515625" style="775" bestFit="1" customWidth="1"/>
    <col min="10993" max="10993" width="6.140625" style="775" bestFit="1" customWidth="1"/>
    <col min="10994" max="10994" width="7.85546875" style="775" customWidth="1"/>
    <col min="10995" max="10995" width="8.140625" style="775" customWidth="1"/>
    <col min="10996" max="10998" width="9" style="775"/>
    <col min="10999" max="10999" width="14.5703125" style="775" customWidth="1"/>
    <col min="11000" max="11000" width="26" style="775" bestFit="1" customWidth="1"/>
    <col min="11001" max="11242" width="9" style="775"/>
    <col min="11243" max="11243" width="20.5703125" style="775" customWidth="1"/>
    <col min="11244" max="11244" width="27.7109375" style="775" customWidth="1"/>
    <col min="11245" max="11245" width="8.42578125" style="775" bestFit="1" customWidth="1"/>
    <col min="11246" max="11246" width="4.42578125" style="775" bestFit="1" customWidth="1"/>
    <col min="11247" max="11247" width="6.85546875" style="775" customWidth="1"/>
    <col min="11248" max="11248" width="6.28515625" style="775" bestFit="1" customWidth="1"/>
    <col min="11249" max="11249" width="6.140625" style="775" bestFit="1" customWidth="1"/>
    <col min="11250" max="11250" width="7.85546875" style="775" customWidth="1"/>
    <col min="11251" max="11251" width="8.140625" style="775" customWidth="1"/>
    <col min="11252" max="11254" width="9" style="775"/>
    <col min="11255" max="11255" width="14.5703125" style="775" customWidth="1"/>
    <col min="11256" max="11256" width="26" style="775" bestFit="1" customWidth="1"/>
    <col min="11257" max="11498" width="9" style="775"/>
    <col min="11499" max="11499" width="20.5703125" style="775" customWidth="1"/>
    <col min="11500" max="11500" width="27.7109375" style="775" customWidth="1"/>
    <col min="11501" max="11501" width="8.42578125" style="775" bestFit="1" customWidth="1"/>
    <col min="11502" max="11502" width="4.42578125" style="775" bestFit="1" customWidth="1"/>
    <col min="11503" max="11503" width="6.85546875" style="775" customWidth="1"/>
    <col min="11504" max="11504" width="6.28515625" style="775" bestFit="1" customWidth="1"/>
    <col min="11505" max="11505" width="6.140625" style="775" bestFit="1" customWidth="1"/>
    <col min="11506" max="11506" width="7.85546875" style="775" customWidth="1"/>
    <col min="11507" max="11507" width="8.140625" style="775" customWidth="1"/>
    <col min="11508" max="11510" width="9" style="775"/>
    <col min="11511" max="11511" width="14.5703125" style="775" customWidth="1"/>
    <col min="11512" max="11512" width="26" style="775" bestFit="1" customWidth="1"/>
    <col min="11513" max="11754" width="9" style="775"/>
    <col min="11755" max="11755" width="20.5703125" style="775" customWidth="1"/>
    <col min="11756" max="11756" width="27.7109375" style="775" customWidth="1"/>
    <col min="11757" max="11757" width="8.42578125" style="775" bestFit="1" customWidth="1"/>
    <col min="11758" max="11758" width="4.42578125" style="775" bestFit="1" customWidth="1"/>
    <col min="11759" max="11759" width="6.85546875" style="775" customWidth="1"/>
    <col min="11760" max="11760" width="6.28515625" style="775" bestFit="1" customWidth="1"/>
    <col min="11761" max="11761" width="6.140625" style="775" bestFit="1" customWidth="1"/>
    <col min="11762" max="11762" width="7.85546875" style="775" customWidth="1"/>
    <col min="11763" max="11763" width="8.140625" style="775" customWidth="1"/>
    <col min="11764" max="11766" width="9" style="775"/>
    <col min="11767" max="11767" width="14.5703125" style="775" customWidth="1"/>
    <col min="11768" max="11768" width="26" style="775" bestFit="1" customWidth="1"/>
    <col min="11769" max="12010" width="9" style="775"/>
    <col min="12011" max="12011" width="20.5703125" style="775" customWidth="1"/>
    <col min="12012" max="12012" width="27.7109375" style="775" customWidth="1"/>
    <col min="12013" max="12013" width="8.42578125" style="775" bestFit="1" customWidth="1"/>
    <col min="12014" max="12014" width="4.42578125" style="775" bestFit="1" customWidth="1"/>
    <col min="12015" max="12015" width="6.85546875" style="775" customWidth="1"/>
    <col min="12016" max="12016" width="6.28515625" style="775" bestFit="1" customWidth="1"/>
    <col min="12017" max="12017" width="6.140625" style="775" bestFit="1" customWidth="1"/>
    <col min="12018" max="12018" width="7.85546875" style="775" customWidth="1"/>
    <col min="12019" max="12019" width="8.140625" style="775" customWidth="1"/>
    <col min="12020" max="12022" width="9" style="775"/>
    <col min="12023" max="12023" width="14.5703125" style="775" customWidth="1"/>
    <col min="12024" max="12024" width="26" style="775" bestFit="1" customWidth="1"/>
    <col min="12025" max="12266" width="9" style="775"/>
    <col min="12267" max="12267" width="20.5703125" style="775" customWidth="1"/>
    <col min="12268" max="12268" width="27.7109375" style="775" customWidth="1"/>
    <col min="12269" max="12269" width="8.42578125" style="775" bestFit="1" customWidth="1"/>
    <col min="12270" max="12270" width="4.42578125" style="775" bestFit="1" customWidth="1"/>
    <col min="12271" max="12271" width="6.85546875" style="775" customWidth="1"/>
    <col min="12272" max="12272" width="6.28515625" style="775" bestFit="1" customWidth="1"/>
    <col min="12273" max="12273" width="6.140625" style="775" bestFit="1" customWidth="1"/>
    <col min="12274" max="12274" width="7.85546875" style="775" customWidth="1"/>
    <col min="12275" max="12275" width="8.140625" style="775" customWidth="1"/>
    <col min="12276" max="12278" width="9" style="775"/>
    <col min="12279" max="12279" width="14.5703125" style="775" customWidth="1"/>
    <col min="12280" max="12280" width="26" style="775" bestFit="1" customWidth="1"/>
    <col min="12281" max="12522" width="9" style="775"/>
    <col min="12523" max="12523" width="20.5703125" style="775" customWidth="1"/>
    <col min="12524" max="12524" width="27.7109375" style="775" customWidth="1"/>
    <col min="12525" max="12525" width="8.42578125" style="775" bestFit="1" customWidth="1"/>
    <col min="12526" max="12526" width="4.42578125" style="775" bestFit="1" customWidth="1"/>
    <col min="12527" max="12527" width="6.85546875" style="775" customWidth="1"/>
    <col min="12528" max="12528" width="6.28515625" style="775" bestFit="1" customWidth="1"/>
    <col min="12529" max="12529" width="6.140625" style="775" bestFit="1" customWidth="1"/>
    <col min="12530" max="12530" width="7.85546875" style="775" customWidth="1"/>
    <col min="12531" max="12531" width="8.140625" style="775" customWidth="1"/>
    <col min="12532" max="12534" width="9" style="775"/>
    <col min="12535" max="12535" width="14.5703125" style="775" customWidth="1"/>
    <col min="12536" max="12536" width="26" style="775" bestFit="1" customWidth="1"/>
    <col min="12537" max="12778" width="9" style="775"/>
    <col min="12779" max="12779" width="20.5703125" style="775" customWidth="1"/>
    <col min="12780" max="12780" width="27.7109375" style="775" customWidth="1"/>
    <col min="12781" max="12781" width="8.42578125" style="775" bestFit="1" customWidth="1"/>
    <col min="12782" max="12782" width="4.42578125" style="775" bestFit="1" customWidth="1"/>
    <col min="12783" max="12783" width="6.85546875" style="775" customWidth="1"/>
    <col min="12784" max="12784" width="6.28515625" style="775" bestFit="1" customWidth="1"/>
    <col min="12785" max="12785" width="6.140625" style="775" bestFit="1" customWidth="1"/>
    <col min="12786" max="12786" width="7.85546875" style="775" customWidth="1"/>
    <col min="12787" max="12787" width="8.140625" style="775" customWidth="1"/>
    <col min="12788" max="12790" width="9" style="775"/>
    <col min="12791" max="12791" width="14.5703125" style="775" customWidth="1"/>
    <col min="12792" max="12792" width="26" style="775" bestFit="1" customWidth="1"/>
    <col min="12793" max="13034" width="9" style="775"/>
    <col min="13035" max="13035" width="20.5703125" style="775" customWidth="1"/>
    <col min="13036" max="13036" width="27.7109375" style="775" customWidth="1"/>
    <col min="13037" max="13037" width="8.42578125" style="775" bestFit="1" customWidth="1"/>
    <col min="13038" max="13038" width="4.42578125" style="775" bestFit="1" customWidth="1"/>
    <col min="13039" max="13039" width="6.85546875" style="775" customWidth="1"/>
    <col min="13040" max="13040" width="6.28515625" style="775" bestFit="1" customWidth="1"/>
    <col min="13041" max="13041" width="6.140625" style="775" bestFit="1" customWidth="1"/>
    <col min="13042" max="13042" width="7.85546875" style="775" customWidth="1"/>
    <col min="13043" max="13043" width="8.140625" style="775" customWidth="1"/>
    <col min="13044" max="13046" width="9" style="775"/>
    <col min="13047" max="13047" width="14.5703125" style="775" customWidth="1"/>
    <col min="13048" max="13048" width="26" style="775" bestFit="1" customWidth="1"/>
    <col min="13049" max="13290" width="9" style="775"/>
    <col min="13291" max="13291" width="20.5703125" style="775" customWidth="1"/>
    <col min="13292" max="13292" width="27.7109375" style="775" customWidth="1"/>
    <col min="13293" max="13293" width="8.42578125" style="775" bestFit="1" customWidth="1"/>
    <col min="13294" max="13294" width="4.42578125" style="775" bestFit="1" customWidth="1"/>
    <col min="13295" max="13295" width="6.85546875" style="775" customWidth="1"/>
    <col min="13296" max="13296" width="6.28515625" style="775" bestFit="1" customWidth="1"/>
    <col min="13297" max="13297" width="6.140625" style="775" bestFit="1" customWidth="1"/>
    <col min="13298" max="13298" width="7.85546875" style="775" customWidth="1"/>
    <col min="13299" max="13299" width="8.140625" style="775" customWidth="1"/>
    <col min="13300" max="13302" width="9" style="775"/>
    <col min="13303" max="13303" width="14.5703125" style="775" customWidth="1"/>
    <col min="13304" max="13304" width="26" style="775" bestFit="1" customWidth="1"/>
    <col min="13305" max="13546" width="9" style="775"/>
    <col min="13547" max="13547" width="20.5703125" style="775" customWidth="1"/>
    <col min="13548" max="13548" width="27.7109375" style="775" customWidth="1"/>
    <col min="13549" max="13549" width="8.42578125" style="775" bestFit="1" customWidth="1"/>
    <col min="13550" max="13550" width="4.42578125" style="775" bestFit="1" customWidth="1"/>
    <col min="13551" max="13551" width="6.85546875" style="775" customWidth="1"/>
    <col min="13552" max="13552" width="6.28515625" style="775" bestFit="1" customWidth="1"/>
    <col min="13553" max="13553" width="6.140625" style="775" bestFit="1" customWidth="1"/>
    <col min="13554" max="13554" width="7.85546875" style="775" customWidth="1"/>
    <col min="13555" max="13555" width="8.140625" style="775" customWidth="1"/>
    <col min="13556" max="13558" width="9" style="775"/>
    <col min="13559" max="13559" width="14.5703125" style="775" customWidth="1"/>
    <col min="13560" max="13560" width="26" style="775" bestFit="1" customWidth="1"/>
    <col min="13561" max="13802" width="9" style="775"/>
    <col min="13803" max="13803" width="20.5703125" style="775" customWidth="1"/>
    <col min="13804" max="13804" width="27.7109375" style="775" customWidth="1"/>
    <col min="13805" max="13805" width="8.42578125" style="775" bestFit="1" customWidth="1"/>
    <col min="13806" max="13806" width="4.42578125" style="775" bestFit="1" customWidth="1"/>
    <col min="13807" max="13807" width="6.85546875" style="775" customWidth="1"/>
    <col min="13808" max="13808" width="6.28515625" style="775" bestFit="1" customWidth="1"/>
    <col min="13809" max="13809" width="6.140625" style="775" bestFit="1" customWidth="1"/>
    <col min="13810" max="13810" width="7.85546875" style="775" customWidth="1"/>
    <col min="13811" max="13811" width="8.140625" style="775" customWidth="1"/>
    <col min="13812" max="13814" width="9" style="775"/>
    <col min="13815" max="13815" width="14.5703125" style="775" customWidth="1"/>
    <col min="13816" max="13816" width="26" style="775" bestFit="1" customWidth="1"/>
    <col min="13817" max="14058" width="9" style="775"/>
    <col min="14059" max="14059" width="20.5703125" style="775" customWidth="1"/>
    <col min="14060" max="14060" width="27.7109375" style="775" customWidth="1"/>
    <col min="14061" max="14061" width="8.42578125" style="775" bestFit="1" customWidth="1"/>
    <col min="14062" max="14062" width="4.42578125" style="775" bestFit="1" customWidth="1"/>
    <col min="14063" max="14063" width="6.85546875" style="775" customWidth="1"/>
    <col min="14064" max="14064" width="6.28515625" style="775" bestFit="1" customWidth="1"/>
    <col min="14065" max="14065" width="6.140625" style="775" bestFit="1" customWidth="1"/>
    <col min="14066" max="14066" width="7.85546875" style="775" customWidth="1"/>
    <col min="14067" max="14067" width="8.140625" style="775" customWidth="1"/>
    <col min="14068" max="14070" width="9" style="775"/>
    <col min="14071" max="14071" width="14.5703125" style="775" customWidth="1"/>
    <col min="14072" max="14072" width="26" style="775" bestFit="1" customWidth="1"/>
    <col min="14073" max="14314" width="9" style="775"/>
    <col min="14315" max="14315" width="20.5703125" style="775" customWidth="1"/>
    <col min="14316" max="14316" width="27.7109375" style="775" customWidth="1"/>
    <col min="14317" max="14317" width="8.42578125" style="775" bestFit="1" customWidth="1"/>
    <col min="14318" max="14318" width="4.42578125" style="775" bestFit="1" customWidth="1"/>
    <col min="14319" max="14319" width="6.85546875" style="775" customWidth="1"/>
    <col min="14320" max="14320" width="6.28515625" style="775" bestFit="1" customWidth="1"/>
    <col min="14321" max="14321" width="6.140625" style="775" bestFit="1" customWidth="1"/>
    <col min="14322" max="14322" width="7.85546875" style="775" customWidth="1"/>
    <col min="14323" max="14323" width="8.140625" style="775" customWidth="1"/>
    <col min="14324" max="14326" width="9" style="775"/>
    <col min="14327" max="14327" width="14.5703125" style="775" customWidth="1"/>
    <col min="14328" max="14328" width="26" style="775" bestFit="1" customWidth="1"/>
    <col min="14329" max="14570" width="9" style="775"/>
    <col min="14571" max="14571" width="20.5703125" style="775" customWidth="1"/>
    <col min="14572" max="14572" width="27.7109375" style="775" customWidth="1"/>
    <col min="14573" max="14573" width="8.42578125" style="775" bestFit="1" customWidth="1"/>
    <col min="14574" max="14574" width="4.42578125" style="775" bestFit="1" customWidth="1"/>
    <col min="14575" max="14575" width="6.85546875" style="775" customWidth="1"/>
    <col min="14576" max="14576" width="6.28515625" style="775" bestFit="1" customWidth="1"/>
    <col min="14577" max="14577" width="6.140625" style="775" bestFit="1" customWidth="1"/>
    <col min="14578" max="14578" width="7.85546875" style="775" customWidth="1"/>
    <col min="14579" max="14579" width="8.140625" style="775" customWidth="1"/>
    <col min="14580" max="14582" width="9" style="775"/>
    <col min="14583" max="14583" width="14.5703125" style="775" customWidth="1"/>
    <col min="14584" max="14584" width="26" style="775" bestFit="1" customWidth="1"/>
    <col min="14585" max="14826" width="9" style="775"/>
    <col min="14827" max="14827" width="20.5703125" style="775" customWidth="1"/>
    <col min="14828" max="14828" width="27.7109375" style="775" customWidth="1"/>
    <col min="14829" max="14829" width="8.42578125" style="775" bestFit="1" customWidth="1"/>
    <col min="14830" max="14830" width="4.42578125" style="775" bestFit="1" customWidth="1"/>
    <col min="14831" max="14831" width="6.85546875" style="775" customWidth="1"/>
    <col min="14832" max="14832" width="6.28515625" style="775" bestFit="1" customWidth="1"/>
    <col min="14833" max="14833" width="6.140625" style="775" bestFit="1" customWidth="1"/>
    <col min="14834" max="14834" width="7.85546875" style="775" customWidth="1"/>
    <col min="14835" max="14835" width="8.140625" style="775" customWidth="1"/>
    <col min="14836" max="14838" width="9" style="775"/>
    <col min="14839" max="14839" width="14.5703125" style="775" customWidth="1"/>
    <col min="14840" max="14840" width="26" style="775" bestFit="1" customWidth="1"/>
    <col min="14841" max="15082" width="9" style="775"/>
    <col min="15083" max="15083" width="20.5703125" style="775" customWidth="1"/>
    <col min="15084" max="15084" width="27.7109375" style="775" customWidth="1"/>
    <col min="15085" max="15085" width="8.42578125" style="775" bestFit="1" customWidth="1"/>
    <col min="15086" max="15086" width="4.42578125" style="775" bestFit="1" customWidth="1"/>
    <col min="15087" max="15087" width="6.85546875" style="775" customWidth="1"/>
    <col min="15088" max="15088" width="6.28515625" style="775" bestFit="1" customWidth="1"/>
    <col min="15089" max="15089" width="6.140625" style="775" bestFit="1" customWidth="1"/>
    <col min="15090" max="15090" width="7.85546875" style="775" customWidth="1"/>
    <col min="15091" max="15091" width="8.140625" style="775" customWidth="1"/>
    <col min="15092" max="15094" width="9" style="775"/>
    <col min="15095" max="15095" width="14.5703125" style="775" customWidth="1"/>
    <col min="15096" max="15096" width="26" style="775" bestFit="1" customWidth="1"/>
    <col min="15097" max="15338" width="9" style="775"/>
    <col min="15339" max="15339" width="20.5703125" style="775" customWidth="1"/>
    <col min="15340" max="15340" width="27.7109375" style="775" customWidth="1"/>
    <col min="15341" max="15341" width="8.42578125" style="775" bestFit="1" customWidth="1"/>
    <col min="15342" max="15342" width="4.42578125" style="775" bestFit="1" customWidth="1"/>
    <col min="15343" max="15343" width="6.85546875" style="775" customWidth="1"/>
    <col min="15344" max="15344" width="6.28515625" style="775" bestFit="1" customWidth="1"/>
    <col min="15345" max="15345" width="6.140625" style="775" bestFit="1" customWidth="1"/>
    <col min="15346" max="15346" width="7.85546875" style="775" customWidth="1"/>
    <col min="15347" max="15347" width="8.140625" style="775" customWidth="1"/>
    <col min="15348" max="15350" width="9" style="775"/>
    <col min="15351" max="15351" width="14.5703125" style="775" customWidth="1"/>
    <col min="15352" max="15352" width="26" style="775" bestFit="1" customWidth="1"/>
    <col min="15353" max="15594" width="9" style="775"/>
    <col min="15595" max="15595" width="20.5703125" style="775" customWidth="1"/>
    <col min="15596" max="15596" width="27.7109375" style="775" customWidth="1"/>
    <col min="15597" max="15597" width="8.42578125" style="775" bestFit="1" customWidth="1"/>
    <col min="15598" max="15598" width="4.42578125" style="775" bestFit="1" customWidth="1"/>
    <col min="15599" max="15599" width="6.85546875" style="775" customWidth="1"/>
    <col min="15600" max="15600" width="6.28515625" style="775" bestFit="1" customWidth="1"/>
    <col min="15601" max="15601" width="6.140625" style="775" bestFit="1" customWidth="1"/>
    <col min="15602" max="15602" width="7.85546875" style="775" customWidth="1"/>
    <col min="15603" max="15603" width="8.140625" style="775" customWidth="1"/>
    <col min="15604" max="15606" width="9" style="775"/>
    <col min="15607" max="15607" width="14.5703125" style="775" customWidth="1"/>
    <col min="15608" max="15608" width="26" style="775" bestFit="1" customWidth="1"/>
    <col min="15609" max="15850" width="9" style="775"/>
    <col min="15851" max="15851" width="20.5703125" style="775" customWidth="1"/>
    <col min="15852" max="15852" width="27.7109375" style="775" customWidth="1"/>
    <col min="15853" max="15853" width="8.42578125" style="775" bestFit="1" customWidth="1"/>
    <col min="15854" max="15854" width="4.42578125" style="775" bestFit="1" customWidth="1"/>
    <col min="15855" max="15855" width="6.85546875" style="775" customWidth="1"/>
    <col min="15856" max="15856" width="6.28515625" style="775" bestFit="1" customWidth="1"/>
    <col min="15857" max="15857" width="6.140625" style="775" bestFit="1" customWidth="1"/>
    <col min="15858" max="15858" width="7.85546875" style="775" customWidth="1"/>
    <col min="15859" max="15859" width="8.140625" style="775" customWidth="1"/>
    <col min="15860" max="15862" width="9" style="775"/>
    <col min="15863" max="15863" width="14.5703125" style="775" customWidth="1"/>
    <col min="15864" max="15864" width="26" style="775" bestFit="1" customWidth="1"/>
    <col min="15865" max="16106" width="9" style="775"/>
    <col min="16107" max="16107" width="20.5703125" style="775" customWidth="1"/>
    <col min="16108" max="16108" width="27.7109375" style="775" customWidth="1"/>
    <col min="16109" max="16109" width="8.42578125" style="775" bestFit="1" customWidth="1"/>
    <col min="16110" max="16110" width="4.42578125" style="775" bestFit="1" customWidth="1"/>
    <col min="16111" max="16111" width="6.85546875" style="775" customWidth="1"/>
    <col min="16112" max="16112" width="6.28515625" style="775" bestFit="1" customWidth="1"/>
    <col min="16113" max="16113" width="6.140625" style="775" bestFit="1" customWidth="1"/>
    <col min="16114" max="16114" width="7.85546875" style="775" customWidth="1"/>
    <col min="16115" max="16115" width="8.140625" style="775" customWidth="1"/>
    <col min="16116" max="16118" width="9" style="775"/>
    <col min="16119" max="16119" width="14.5703125" style="775" customWidth="1"/>
    <col min="16120" max="16120" width="26" style="775" bestFit="1" customWidth="1"/>
    <col min="16121" max="16384" width="9" style="775"/>
  </cols>
  <sheetData>
    <row r="1" spans="1:12" ht="32.25" customHeight="1" thickBot="1">
      <c r="A1" s="1148" t="s">
        <v>1151</v>
      </c>
      <c r="B1" s="1148"/>
      <c r="C1" s="1148"/>
      <c r="D1" s="1148"/>
      <c r="E1" s="1148"/>
      <c r="F1" s="1148"/>
      <c r="G1" s="1148"/>
      <c r="H1" s="1148"/>
      <c r="I1" s="1148"/>
      <c r="J1" s="1148"/>
      <c r="K1" s="1148"/>
      <c r="L1" s="775"/>
    </row>
    <row r="2" spans="1:12" ht="59.25" thickBot="1">
      <c r="A2" s="406" t="s">
        <v>1130</v>
      </c>
      <c r="B2" s="406" t="s">
        <v>1037</v>
      </c>
      <c r="C2" s="406" t="s">
        <v>1143</v>
      </c>
      <c r="D2" s="406" t="s">
        <v>1144</v>
      </c>
      <c r="E2" s="406" t="s">
        <v>1145</v>
      </c>
      <c r="F2" s="406" t="s">
        <v>1146</v>
      </c>
      <c r="G2" s="406" t="s">
        <v>1147</v>
      </c>
      <c r="H2" s="406" t="s">
        <v>1148</v>
      </c>
      <c r="I2" s="406" t="s">
        <v>1149</v>
      </c>
      <c r="J2" s="406" t="s">
        <v>1150</v>
      </c>
      <c r="K2" s="406" t="s">
        <v>32</v>
      </c>
      <c r="L2" s="787"/>
    </row>
    <row r="3" spans="1:12" ht="21" customHeight="1" thickBot="1">
      <c r="A3" s="788" t="s">
        <v>487</v>
      </c>
      <c r="B3" s="789">
        <v>1401</v>
      </c>
      <c r="C3" s="790">
        <v>8669</v>
      </c>
      <c r="D3" s="790">
        <v>278</v>
      </c>
      <c r="E3" s="790">
        <v>30</v>
      </c>
      <c r="F3" s="790">
        <v>22</v>
      </c>
      <c r="G3" s="790">
        <v>40</v>
      </c>
      <c r="H3" s="790">
        <v>1325</v>
      </c>
      <c r="I3" s="790">
        <v>6852</v>
      </c>
      <c r="J3" s="790">
        <v>27</v>
      </c>
      <c r="K3" s="791">
        <v>17243</v>
      </c>
      <c r="L3" s="787"/>
    </row>
    <row r="4" spans="1:12" ht="21.75" thickBot="1">
      <c r="A4" s="1187" t="s">
        <v>149</v>
      </c>
      <c r="B4" s="793" t="s">
        <v>516</v>
      </c>
      <c r="C4" s="760">
        <v>22</v>
      </c>
      <c r="D4" s="761">
        <v>0</v>
      </c>
      <c r="E4" s="651">
        <v>0</v>
      </c>
      <c r="F4" s="761">
        <v>0</v>
      </c>
      <c r="G4" s="651">
        <v>0</v>
      </c>
      <c r="H4" s="761">
        <v>0</v>
      </c>
      <c r="I4" s="651">
        <v>1</v>
      </c>
      <c r="J4" s="761">
        <v>0</v>
      </c>
      <c r="K4" s="649">
        <v>23</v>
      </c>
      <c r="L4" s="787"/>
    </row>
    <row r="5" spans="1:12" ht="21.75" thickBot="1">
      <c r="A5" s="1188"/>
      <c r="B5" s="795" t="s">
        <v>517</v>
      </c>
      <c r="C5" s="796">
        <v>383</v>
      </c>
      <c r="D5" s="776">
        <v>6</v>
      </c>
      <c r="E5" s="651">
        <v>0</v>
      </c>
      <c r="F5" s="761">
        <v>0</v>
      </c>
      <c r="G5" s="655">
        <v>2</v>
      </c>
      <c r="H5" s="776">
        <v>18</v>
      </c>
      <c r="I5" s="655">
        <v>87</v>
      </c>
      <c r="J5" s="761">
        <v>0</v>
      </c>
      <c r="K5" s="653">
        <v>496</v>
      </c>
      <c r="L5" s="787"/>
    </row>
    <row r="6" spans="1:12" ht="21.75" thickBot="1">
      <c r="A6" s="1186" t="s">
        <v>14</v>
      </c>
      <c r="B6" s="795" t="s">
        <v>522</v>
      </c>
      <c r="C6" s="796">
        <v>245</v>
      </c>
      <c r="D6" s="776">
        <v>3</v>
      </c>
      <c r="E6" s="651">
        <v>0</v>
      </c>
      <c r="F6" s="776">
        <v>1</v>
      </c>
      <c r="G6" s="655">
        <v>3</v>
      </c>
      <c r="H6" s="776">
        <v>20</v>
      </c>
      <c r="I6" s="655">
        <v>121</v>
      </c>
      <c r="J6" s="761">
        <v>0</v>
      </c>
      <c r="K6" s="653">
        <v>393</v>
      </c>
      <c r="L6" s="787"/>
    </row>
    <row r="7" spans="1:12" ht="21.75" thickBot="1">
      <c r="A7" s="1187"/>
      <c r="B7" s="795" t="s">
        <v>523</v>
      </c>
      <c r="C7" s="796">
        <v>269</v>
      </c>
      <c r="D7" s="776">
        <v>8</v>
      </c>
      <c r="E7" s="651">
        <v>0</v>
      </c>
      <c r="F7" s="761">
        <v>0</v>
      </c>
      <c r="G7" s="655">
        <v>1</v>
      </c>
      <c r="H7" s="776">
        <v>55</v>
      </c>
      <c r="I7" s="651">
        <v>338</v>
      </c>
      <c r="J7" s="761">
        <v>0</v>
      </c>
      <c r="K7" s="653">
        <v>671</v>
      </c>
      <c r="L7" s="787"/>
    </row>
    <row r="8" spans="1:12" ht="21.75" thickBot="1">
      <c r="A8" s="1188"/>
      <c r="B8" s="795" t="s">
        <v>524</v>
      </c>
      <c r="C8" s="796">
        <v>163</v>
      </c>
      <c r="D8" s="776">
        <v>6</v>
      </c>
      <c r="E8" s="651">
        <v>0</v>
      </c>
      <c r="F8" s="776">
        <v>0</v>
      </c>
      <c r="G8" s="655">
        <v>0</v>
      </c>
      <c r="H8" s="776">
        <v>80</v>
      </c>
      <c r="I8" s="655">
        <v>316</v>
      </c>
      <c r="J8" s="761">
        <v>0</v>
      </c>
      <c r="K8" s="653">
        <v>565</v>
      </c>
      <c r="L8" s="787"/>
    </row>
    <row r="9" spans="1:12" ht="21.75" thickBot="1">
      <c r="A9" s="1221" t="s">
        <v>33</v>
      </c>
      <c r="B9" s="795" t="s">
        <v>553</v>
      </c>
      <c r="C9" s="796">
        <v>132</v>
      </c>
      <c r="D9" s="776">
        <v>0</v>
      </c>
      <c r="E9" s="651">
        <v>0</v>
      </c>
      <c r="F9" s="761">
        <v>0</v>
      </c>
      <c r="G9" s="655">
        <v>0</v>
      </c>
      <c r="H9" s="776">
        <v>0</v>
      </c>
      <c r="I9" s="655">
        <v>0</v>
      </c>
      <c r="J9" s="761">
        <v>0</v>
      </c>
      <c r="K9" s="653">
        <v>132</v>
      </c>
      <c r="L9" s="787"/>
    </row>
    <row r="10" spans="1:12" ht="21.75" thickBot="1">
      <c r="A10" s="792" t="s">
        <v>120</v>
      </c>
      <c r="B10" s="799" t="s">
        <v>488</v>
      </c>
      <c r="C10" s="796">
        <v>10</v>
      </c>
      <c r="D10" s="776">
        <v>7</v>
      </c>
      <c r="E10" s="651">
        <v>0</v>
      </c>
      <c r="F10" s="776">
        <v>0</v>
      </c>
      <c r="G10" s="655">
        <v>0</v>
      </c>
      <c r="H10" s="776">
        <v>2</v>
      </c>
      <c r="I10" s="651">
        <v>32</v>
      </c>
      <c r="J10" s="761">
        <v>0</v>
      </c>
      <c r="K10" s="653">
        <v>51</v>
      </c>
      <c r="L10" s="787"/>
    </row>
    <row r="11" spans="1:12" ht="21.75" thickBot="1">
      <c r="A11" s="794"/>
      <c r="B11" s="793" t="s">
        <v>489</v>
      </c>
      <c r="C11" s="796">
        <v>0</v>
      </c>
      <c r="D11" s="776">
        <v>0</v>
      </c>
      <c r="E11" s="651">
        <v>0</v>
      </c>
      <c r="F11" s="761">
        <v>0</v>
      </c>
      <c r="G11" s="655">
        <v>0</v>
      </c>
      <c r="H11" s="776">
        <v>101</v>
      </c>
      <c r="I11" s="655">
        <v>460</v>
      </c>
      <c r="J11" s="761">
        <v>0</v>
      </c>
      <c r="K11" s="653">
        <v>561</v>
      </c>
      <c r="L11" s="787"/>
    </row>
    <row r="12" spans="1:12" ht="21.75" thickBot="1">
      <c r="A12" s="652" t="s">
        <v>121</v>
      </c>
      <c r="B12" s="795" t="s">
        <v>505</v>
      </c>
      <c r="C12" s="796">
        <v>108</v>
      </c>
      <c r="D12" s="776">
        <v>5</v>
      </c>
      <c r="E12" s="651">
        <v>0</v>
      </c>
      <c r="F12" s="776">
        <v>0</v>
      </c>
      <c r="G12" s="655">
        <v>0</v>
      </c>
      <c r="H12" s="776">
        <v>20</v>
      </c>
      <c r="I12" s="655">
        <v>202</v>
      </c>
      <c r="J12" s="761">
        <v>1</v>
      </c>
      <c r="K12" s="653">
        <v>336</v>
      </c>
      <c r="L12" s="787"/>
    </row>
    <row r="13" spans="1:12" ht="21.75" thickBot="1">
      <c r="A13" s="1186" t="s">
        <v>16</v>
      </c>
      <c r="B13" s="795" t="s">
        <v>564</v>
      </c>
      <c r="C13" s="796">
        <v>63</v>
      </c>
      <c r="D13" s="776">
        <v>0</v>
      </c>
      <c r="E13" s="651">
        <v>0</v>
      </c>
      <c r="F13" s="761">
        <v>1</v>
      </c>
      <c r="G13" s="655">
        <v>0</v>
      </c>
      <c r="H13" s="776">
        <v>3</v>
      </c>
      <c r="I13" s="651">
        <v>5</v>
      </c>
      <c r="J13" s="761">
        <v>0</v>
      </c>
      <c r="K13" s="653">
        <v>72</v>
      </c>
      <c r="L13" s="787"/>
    </row>
    <row r="14" spans="1:12" ht="21.75" thickBot="1">
      <c r="A14" s="1187"/>
      <c r="B14" s="795" t="s">
        <v>565</v>
      </c>
      <c r="C14" s="796">
        <v>184</v>
      </c>
      <c r="D14" s="776">
        <v>9</v>
      </c>
      <c r="E14" s="651">
        <v>0</v>
      </c>
      <c r="F14" s="776">
        <v>2</v>
      </c>
      <c r="G14" s="655">
        <v>1</v>
      </c>
      <c r="H14" s="776">
        <v>61</v>
      </c>
      <c r="I14" s="655">
        <v>211</v>
      </c>
      <c r="J14" s="761">
        <v>0</v>
      </c>
      <c r="K14" s="653">
        <v>468</v>
      </c>
      <c r="L14" s="787"/>
    </row>
    <row r="15" spans="1:12" ht="21.75" thickBot="1">
      <c r="A15" s="1188"/>
      <c r="B15" s="795" t="s">
        <v>566</v>
      </c>
      <c r="C15" s="796">
        <v>8</v>
      </c>
      <c r="D15" s="776">
        <v>2</v>
      </c>
      <c r="E15" s="651">
        <v>0</v>
      </c>
      <c r="F15" s="761">
        <v>0</v>
      </c>
      <c r="G15" s="655">
        <v>0</v>
      </c>
      <c r="H15" s="776">
        <v>0</v>
      </c>
      <c r="I15" s="655">
        <v>0</v>
      </c>
      <c r="J15" s="761">
        <v>0</v>
      </c>
      <c r="K15" s="653">
        <v>10</v>
      </c>
      <c r="L15" s="787"/>
    </row>
    <row r="16" spans="1:12" ht="21.75" thickBot="1">
      <c r="A16" s="1186" t="s">
        <v>469</v>
      </c>
      <c r="B16" s="795" t="s">
        <v>575</v>
      </c>
      <c r="C16" s="796">
        <v>101</v>
      </c>
      <c r="D16" s="776">
        <v>0</v>
      </c>
      <c r="E16" s="651">
        <v>0</v>
      </c>
      <c r="F16" s="776">
        <v>0</v>
      </c>
      <c r="G16" s="655">
        <v>0</v>
      </c>
      <c r="H16" s="776">
        <v>0</v>
      </c>
      <c r="I16" s="651">
        <v>0</v>
      </c>
      <c r="J16" s="761">
        <v>0</v>
      </c>
      <c r="K16" s="653">
        <v>101</v>
      </c>
      <c r="L16" s="787"/>
    </row>
    <row r="17" spans="1:12" ht="21.75" thickBot="1">
      <c r="A17" s="1187"/>
      <c r="B17" s="795" t="s">
        <v>577</v>
      </c>
      <c r="C17" s="796">
        <v>43</v>
      </c>
      <c r="D17" s="776">
        <v>3</v>
      </c>
      <c r="E17" s="651">
        <v>0</v>
      </c>
      <c r="F17" s="761">
        <v>0</v>
      </c>
      <c r="G17" s="655">
        <v>1</v>
      </c>
      <c r="H17" s="776">
        <v>6</v>
      </c>
      <c r="I17" s="655">
        <v>84</v>
      </c>
      <c r="J17" s="761">
        <v>0</v>
      </c>
      <c r="K17" s="653">
        <v>137</v>
      </c>
      <c r="L17" s="787"/>
    </row>
    <row r="18" spans="1:12" ht="21.75" thickBot="1">
      <c r="A18" s="1187"/>
      <c r="B18" s="795" t="s">
        <v>576</v>
      </c>
      <c r="C18" s="796">
        <v>444</v>
      </c>
      <c r="D18" s="776">
        <v>1</v>
      </c>
      <c r="E18" s="651">
        <v>1</v>
      </c>
      <c r="F18" s="776">
        <v>0</v>
      </c>
      <c r="G18" s="655">
        <v>1</v>
      </c>
      <c r="H18" s="776">
        <v>25</v>
      </c>
      <c r="I18" s="655">
        <v>128</v>
      </c>
      <c r="J18" s="761">
        <v>0</v>
      </c>
      <c r="K18" s="653">
        <v>600</v>
      </c>
      <c r="L18" s="787"/>
    </row>
    <row r="19" spans="1:12" ht="21.75" thickBot="1">
      <c r="A19" s="1187"/>
      <c r="B19" s="795" t="s">
        <v>578</v>
      </c>
      <c r="C19" s="796">
        <v>0</v>
      </c>
      <c r="D19" s="776">
        <v>0</v>
      </c>
      <c r="E19" s="651">
        <v>0</v>
      </c>
      <c r="F19" s="761">
        <v>0</v>
      </c>
      <c r="G19" s="655">
        <v>0</v>
      </c>
      <c r="H19" s="776">
        <v>0</v>
      </c>
      <c r="I19" s="651">
        <v>2</v>
      </c>
      <c r="J19" s="761">
        <v>0</v>
      </c>
      <c r="K19" s="653">
        <v>2</v>
      </c>
      <c r="L19" s="787"/>
    </row>
    <row r="20" spans="1:12" ht="21.75" thickBot="1">
      <c r="A20" s="1187"/>
      <c r="B20" s="795" t="s">
        <v>579</v>
      </c>
      <c r="C20" s="796">
        <v>29</v>
      </c>
      <c r="D20" s="776">
        <v>3</v>
      </c>
      <c r="E20" s="651">
        <v>0</v>
      </c>
      <c r="F20" s="776">
        <v>1</v>
      </c>
      <c r="G20" s="655">
        <v>0</v>
      </c>
      <c r="H20" s="776">
        <v>17</v>
      </c>
      <c r="I20" s="655">
        <v>87</v>
      </c>
      <c r="J20" s="761">
        <v>0</v>
      </c>
      <c r="K20" s="653">
        <v>137</v>
      </c>
      <c r="L20" s="787"/>
    </row>
    <row r="21" spans="1:12" ht="21.75" thickBot="1">
      <c r="A21" s="1187"/>
      <c r="B21" s="795" t="s">
        <v>580</v>
      </c>
      <c r="C21" s="796">
        <v>241</v>
      </c>
      <c r="D21" s="776">
        <v>3</v>
      </c>
      <c r="E21" s="651">
        <v>0</v>
      </c>
      <c r="F21" s="761">
        <v>0</v>
      </c>
      <c r="G21" s="655">
        <v>1</v>
      </c>
      <c r="H21" s="776">
        <v>40</v>
      </c>
      <c r="I21" s="655">
        <v>183</v>
      </c>
      <c r="J21" s="761">
        <v>0</v>
      </c>
      <c r="K21" s="653">
        <v>468</v>
      </c>
      <c r="L21" s="787"/>
    </row>
    <row r="22" spans="1:12" ht="21.75" thickBot="1">
      <c r="A22" s="1187"/>
      <c r="B22" s="795" t="s">
        <v>581</v>
      </c>
      <c r="C22" s="796">
        <v>133</v>
      </c>
      <c r="D22" s="776">
        <v>11</v>
      </c>
      <c r="E22" s="651">
        <v>0</v>
      </c>
      <c r="F22" s="776">
        <v>0</v>
      </c>
      <c r="G22" s="655">
        <v>2</v>
      </c>
      <c r="H22" s="776">
        <v>118</v>
      </c>
      <c r="I22" s="651">
        <v>414</v>
      </c>
      <c r="J22" s="761">
        <v>22</v>
      </c>
      <c r="K22" s="653">
        <v>700</v>
      </c>
      <c r="L22" s="787"/>
    </row>
    <row r="23" spans="1:12" ht="21.75" thickBot="1">
      <c r="A23" s="1187"/>
      <c r="B23" s="795" t="s">
        <v>582</v>
      </c>
      <c r="C23" s="796">
        <v>0</v>
      </c>
      <c r="D23" s="776">
        <v>0</v>
      </c>
      <c r="E23" s="651">
        <v>0</v>
      </c>
      <c r="F23" s="761">
        <v>0</v>
      </c>
      <c r="G23" s="655">
        <v>0</v>
      </c>
      <c r="H23" s="776">
        <v>29</v>
      </c>
      <c r="I23" s="655">
        <v>117</v>
      </c>
      <c r="J23" s="761">
        <v>0</v>
      </c>
      <c r="K23" s="653">
        <v>146</v>
      </c>
      <c r="L23" s="787"/>
    </row>
    <row r="24" spans="1:12" ht="21.75" thickBot="1">
      <c r="A24" s="1187"/>
      <c r="B24" s="795" t="s">
        <v>583</v>
      </c>
      <c r="C24" s="796">
        <v>0</v>
      </c>
      <c r="D24" s="776">
        <v>0</v>
      </c>
      <c r="E24" s="651">
        <v>0</v>
      </c>
      <c r="F24" s="776">
        <v>0</v>
      </c>
      <c r="G24" s="655">
        <v>0</v>
      </c>
      <c r="H24" s="776">
        <v>0</v>
      </c>
      <c r="I24" s="655">
        <v>2</v>
      </c>
      <c r="J24" s="761">
        <v>0</v>
      </c>
      <c r="K24" s="653">
        <v>2</v>
      </c>
      <c r="L24" s="787"/>
    </row>
    <row r="25" spans="1:12" ht="21.75" thickBot="1">
      <c r="A25" s="1188"/>
      <c r="B25" s="795" t="s">
        <v>584</v>
      </c>
      <c r="C25" s="796">
        <v>0</v>
      </c>
      <c r="D25" s="776">
        <v>0</v>
      </c>
      <c r="E25" s="651">
        <v>0</v>
      </c>
      <c r="F25" s="761">
        <v>0</v>
      </c>
      <c r="G25" s="655">
        <v>0</v>
      </c>
      <c r="H25" s="776">
        <v>27</v>
      </c>
      <c r="I25" s="655">
        <v>130</v>
      </c>
      <c r="J25" s="761">
        <v>0</v>
      </c>
      <c r="K25" s="653">
        <v>157</v>
      </c>
      <c r="L25" s="787"/>
    </row>
    <row r="26" spans="1:12" ht="21.75" thickBot="1">
      <c r="A26" s="652" t="s">
        <v>470</v>
      </c>
      <c r="B26" s="795" t="s">
        <v>613</v>
      </c>
      <c r="C26" s="796">
        <v>91</v>
      </c>
      <c r="D26" s="776">
        <v>1</v>
      </c>
      <c r="E26" s="651">
        <v>1</v>
      </c>
      <c r="F26" s="776">
        <v>0</v>
      </c>
      <c r="G26" s="655">
        <v>0</v>
      </c>
      <c r="H26" s="776">
        <v>4</v>
      </c>
      <c r="I26" s="655">
        <v>50</v>
      </c>
      <c r="J26" s="761">
        <v>0</v>
      </c>
      <c r="K26" s="653">
        <v>147</v>
      </c>
      <c r="L26" s="787"/>
    </row>
    <row r="27" spans="1:12" ht="21.75" thickBot="1">
      <c r="A27" s="652" t="s">
        <v>31</v>
      </c>
      <c r="B27" s="795" t="s">
        <v>619</v>
      </c>
      <c r="C27" s="796">
        <v>120</v>
      </c>
      <c r="D27" s="776">
        <v>1</v>
      </c>
      <c r="E27" s="651">
        <v>0</v>
      </c>
      <c r="F27" s="761">
        <v>0</v>
      </c>
      <c r="G27" s="655">
        <v>0</v>
      </c>
      <c r="H27" s="776">
        <v>0</v>
      </c>
      <c r="I27" s="655">
        <v>0</v>
      </c>
      <c r="J27" s="761">
        <v>0</v>
      </c>
      <c r="K27" s="653">
        <v>121</v>
      </c>
      <c r="L27" s="787"/>
    </row>
    <row r="28" spans="1:12" ht="21.75" thickBot="1">
      <c r="A28" s="1186" t="s">
        <v>30</v>
      </c>
      <c r="B28" s="795" t="s">
        <v>624</v>
      </c>
      <c r="C28" s="796">
        <v>4</v>
      </c>
      <c r="D28" s="776">
        <v>9</v>
      </c>
      <c r="E28" s="651">
        <v>2</v>
      </c>
      <c r="F28" s="776">
        <v>0</v>
      </c>
      <c r="G28" s="655">
        <v>0</v>
      </c>
      <c r="H28" s="776">
        <v>22</v>
      </c>
      <c r="I28" s="655">
        <v>205</v>
      </c>
      <c r="J28" s="761">
        <v>0</v>
      </c>
      <c r="K28" s="653">
        <v>242</v>
      </c>
      <c r="L28" s="787"/>
    </row>
    <row r="29" spans="1:12" ht="21.75" thickBot="1">
      <c r="A29" s="1187"/>
      <c r="B29" s="795" t="s">
        <v>625</v>
      </c>
      <c r="C29" s="796">
        <v>77</v>
      </c>
      <c r="D29" s="776">
        <v>12</v>
      </c>
      <c r="E29" s="651">
        <v>5</v>
      </c>
      <c r="F29" s="761">
        <v>1</v>
      </c>
      <c r="G29" s="655">
        <v>1</v>
      </c>
      <c r="H29" s="776">
        <v>12</v>
      </c>
      <c r="I29" s="655">
        <v>81</v>
      </c>
      <c r="J29" s="761">
        <v>0</v>
      </c>
      <c r="K29" s="653">
        <v>189</v>
      </c>
      <c r="L29" s="787"/>
    </row>
    <row r="30" spans="1:12" ht="21.75" thickBot="1">
      <c r="A30" s="1188"/>
      <c r="B30" s="795" t="s">
        <v>626</v>
      </c>
      <c r="C30" s="796">
        <v>0</v>
      </c>
      <c r="D30" s="776">
        <v>0</v>
      </c>
      <c r="E30" s="651">
        <v>0</v>
      </c>
      <c r="F30" s="776">
        <v>0</v>
      </c>
      <c r="G30" s="655">
        <v>1</v>
      </c>
      <c r="H30" s="776">
        <v>20</v>
      </c>
      <c r="I30" s="655">
        <v>124</v>
      </c>
      <c r="J30" s="761">
        <v>0</v>
      </c>
      <c r="K30" s="653">
        <v>145</v>
      </c>
      <c r="L30" s="787"/>
    </row>
    <row r="31" spans="1:12" ht="21.75" thickBot="1">
      <c r="A31" s="652" t="s">
        <v>29</v>
      </c>
      <c r="B31" s="795" t="s">
        <v>645</v>
      </c>
      <c r="C31" s="796">
        <v>39</v>
      </c>
      <c r="D31" s="776">
        <v>1</v>
      </c>
      <c r="E31" s="651">
        <v>0</v>
      </c>
      <c r="F31" s="761">
        <v>0</v>
      </c>
      <c r="G31" s="655">
        <v>0</v>
      </c>
      <c r="H31" s="776">
        <v>2</v>
      </c>
      <c r="I31" s="655">
        <v>40</v>
      </c>
      <c r="J31" s="761">
        <v>0</v>
      </c>
      <c r="K31" s="653">
        <v>82</v>
      </c>
      <c r="L31" s="787"/>
    </row>
    <row r="32" spans="1:12" ht="21.75" thickBot="1">
      <c r="A32" s="1186" t="s">
        <v>17</v>
      </c>
      <c r="B32" s="795" t="s">
        <v>649</v>
      </c>
      <c r="C32" s="796">
        <v>177</v>
      </c>
      <c r="D32" s="776">
        <v>0</v>
      </c>
      <c r="E32" s="651">
        <v>0</v>
      </c>
      <c r="F32" s="776">
        <v>1</v>
      </c>
      <c r="G32" s="655">
        <v>2</v>
      </c>
      <c r="H32" s="776">
        <v>10</v>
      </c>
      <c r="I32" s="655">
        <v>88</v>
      </c>
      <c r="J32" s="761">
        <v>0</v>
      </c>
      <c r="K32" s="653">
        <v>278</v>
      </c>
      <c r="L32" s="787"/>
    </row>
    <row r="33" spans="1:12" ht="21.75" thickBot="1">
      <c r="A33" s="1187"/>
      <c r="B33" s="795" t="s">
        <v>650</v>
      </c>
      <c r="C33" s="796">
        <v>0</v>
      </c>
      <c r="D33" s="776">
        <v>0</v>
      </c>
      <c r="E33" s="651">
        <v>0</v>
      </c>
      <c r="F33" s="761">
        <v>0</v>
      </c>
      <c r="G33" s="655">
        <v>1</v>
      </c>
      <c r="H33" s="776">
        <v>17</v>
      </c>
      <c r="I33" s="655">
        <v>36</v>
      </c>
      <c r="J33" s="761">
        <v>0</v>
      </c>
      <c r="K33" s="653">
        <v>54</v>
      </c>
      <c r="L33" s="787"/>
    </row>
    <row r="34" spans="1:12" ht="21.75" thickBot="1">
      <c r="A34" s="1187"/>
      <c r="B34" s="795" t="s">
        <v>652</v>
      </c>
      <c r="C34" s="796">
        <v>9</v>
      </c>
      <c r="D34" s="776">
        <v>0</v>
      </c>
      <c r="E34" s="651">
        <v>0</v>
      </c>
      <c r="F34" s="761">
        <v>0</v>
      </c>
      <c r="G34" s="655">
        <v>0</v>
      </c>
      <c r="H34" s="761">
        <v>0</v>
      </c>
      <c r="I34" s="655">
        <v>0</v>
      </c>
      <c r="J34" s="761">
        <v>0</v>
      </c>
      <c r="K34" s="653">
        <v>9</v>
      </c>
      <c r="L34" s="787"/>
    </row>
    <row r="35" spans="1:12" ht="21.75" thickBot="1">
      <c r="A35" s="1187"/>
      <c r="B35" s="795" t="s">
        <v>653</v>
      </c>
      <c r="C35" s="796">
        <v>0</v>
      </c>
      <c r="D35" s="776">
        <v>2</v>
      </c>
      <c r="E35" s="651">
        <v>0</v>
      </c>
      <c r="F35" s="761">
        <v>0</v>
      </c>
      <c r="G35" s="655">
        <v>0</v>
      </c>
      <c r="H35" s="776">
        <v>19</v>
      </c>
      <c r="I35" s="655">
        <v>85</v>
      </c>
      <c r="J35" s="761">
        <v>0</v>
      </c>
      <c r="K35" s="653">
        <v>106</v>
      </c>
      <c r="L35" s="787"/>
    </row>
    <row r="36" spans="1:12" ht="21.75" thickBot="1">
      <c r="A36" s="1188"/>
      <c r="B36" s="795" t="s">
        <v>654</v>
      </c>
      <c r="C36" s="796">
        <v>354</v>
      </c>
      <c r="D36" s="776">
        <v>0</v>
      </c>
      <c r="E36" s="651">
        <v>0</v>
      </c>
      <c r="F36" s="761">
        <v>0</v>
      </c>
      <c r="G36" s="655">
        <v>0</v>
      </c>
      <c r="H36" s="776">
        <v>1</v>
      </c>
      <c r="I36" s="655">
        <v>30</v>
      </c>
      <c r="J36" s="761">
        <v>0</v>
      </c>
      <c r="K36" s="653">
        <v>385</v>
      </c>
      <c r="L36" s="787"/>
    </row>
    <row r="37" spans="1:12" ht="21.75" thickBot="1">
      <c r="A37" s="1186" t="s">
        <v>18</v>
      </c>
      <c r="B37" s="795" t="s">
        <v>680</v>
      </c>
      <c r="C37" s="796">
        <v>303</v>
      </c>
      <c r="D37" s="776">
        <v>5</v>
      </c>
      <c r="E37" s="651">
        <v>0</v>
      </c>
      <c r="F37" s="761">
        <v>0</v>
      </c>
      <c r="G37" s="655">
        <v>0</v>
      </c>
      <c r="H37" s="776">
        <v>3</v>
      </c>
      <c r="I37" s="655">
        <v>52</v>
      </c>
      <c r="J37" s="761">
        <v>0</v>
      </c>
      <c r="K37" s="653">
        <v>363</v>
      </c>
      <c r="L37" s="787"/>
    </row>
    <row r="38" spans="1:12" ht="21.75" thickBot="1">
      <c r="A38" s="1188"/>
      <c r="B38" s="795" t="s">
        <v>681</v>
      </c>
      <c r="C38" s="796">
        <v>51</v>
      </c>
      <c r="D38" s="776">
        <v>0</v>
      </c>
      <c r="E38" s="651">
        <v>1</v>
      </c>
      <c r="F38" s="761">
        <v>0</v>
      </c>
      <c r="G38" s="655">
        <v>0</v>
      </c>
      <c r="H38" s="776">
        <v>3</v>
      </c>
      <c r="I38" s="655">
        <v>26</v>
      </c>
      <c r="J38" s="761">
        <v>0</v>
      </c>
      <c r="K38" s="653">
        <v>81</v>
      </c>
      <c r="L38" s="787"/>
    </row>
    <row r="39" spans="1:12" ht="21.75" thickBot="1">
      <c r="A39" s="652" t="s">
        <v>19</v>
      </c>
      <c r="B39" s="795" t="s">
        <v>687</v>
      </c>
      <c r="C39" s="796">
        <v>71</v>
      </c>
      <c r="D39" s="776">
        <v>1</v>
      </c>
      <c r="E39" s="651">
        <v>0</v>
      </c>
      <c r="F39" s="761">
        <v>0</v>
      </c>
      <c r="G39" s="655">
        <v>0</v>
      </c>
      <c r="H39" s="776">
        <v>4</v>
      </c>
      <c r="I39" s="655">
        <v>42</v>
      </c>
      <c r="J39" s="761">
        <v>0</v>
      </c>
      <c r="K39" s="653">
        <v>118</v>
      </c>
      <c r="L39" s="787"/>
    </row>
    <row r="40" spans="1:12" ht="21.75" thickBot="1">
      <c r="A40" s="652" t="s">
        <v>124</v>
      </c>
      <c r="B40" s="795" t="s">
        <v>696</v>
      </c>
      <c r="C40" s="796">
        <v>201</v>
      </c>
      <c r="D40" s="776">
        <v>22</v>
      </c>
      <c r="E40" s="651">
        <v>7</v>
      </c>
      <c r="F40" s="776">
        <v>5</v>
      </c>
      <c r="G40" s="655">
        <v>8</v>
      </c>
      <c r="H40" s="776">
        <v>45</v>
      </c>
      <c r="I40" s="655">
        <v>84</v>
      </c>
      <c r="J40" s="761">
        <v>0</v>
      </c>
      <c r="K40" s="653">
        <v>372</v>
      </c>
      <c r="L40" s="787"/>
    </row>
    <row r="41" spans="1:12" ht="21.75" thickBot="1">
      <c r="A41" s="652" t="s">
        <v>20</v>
      </c>
      <c r="B41" s="795" t="s">
        <v>704</v>
      </c>
      <c r="C41" s="796">
        <v>0</v>
      </c>
      <c r="D41" s="776">
        <v>1</v>
      </c>
      <c r="E41" s="651">
        <v>0</v>
      </c>
      <c r="F41" s="761">
        <v>0</v>
      </c>
      <c r="G41" s="655">
        <v>0</v>
      </c>
      <c r="H41" s="776">
        <v>33</v>
      </c>
      <c r="I41" s="655">
        <v>272</v>
      </c>
      <c r="J41" s="761">
        <v>0</v>
      </c>
      <c r="K41" s="653">
        <v>306</v>
      </c>
      <c r="L41" s="787"/>
    </row>
    <row r="42" spans="1:12" ht="21.75" thickBot="1">
      <c r="A42" s="1186" t="s">
        <v>128</v>
      </c>
      <c r="B42" s="795" t="s">
        <v>727</v>
      </c>
      <c r="C42" s="796">
        <v>171</v>
      </c>
      <c r="D42" s="776">
        <v>1</v>
      </c>
      <c r="E42" s="651">
        <v>0</v>
      </c>
      <c r="F42" s="761">
        <v>0</v>
      </c>
      <c r="G42" s="655">
        <v>0</v>
      </c>
      <c r="H42" s="776">
        <v>20</v>
      </c>
      <c r="I42" s="655">
        <v>107</v>
      </c>
      <c r="J42" s="761">
        <v>0</v>
      </c>
      <c r="K42" s="653">
        <v>299</v>
      </c>
      <c r="L42" s="787"/>
    </row>
    <row r="43" spans="1:12" ht="21.75" thickBot="1">
      <c r="A43" s="1188"/>
      <c r="B43" s="795" t="s">
        <v>728</v>
      </c>
      <c r="C43" s="796">
        <v>256</v>
      </c>
      <c r="D43" s="776">
        <v>0</v>
      </c>
      <c r="E43" s="651">
        <v>0</v>
      </c>
      <c r="F43" s="761">
        <v>0</v>
      </c>
      <c r="G43" s="655">
        <v>1</v>
      </c>
      <c r="H43" s="776">
        <v>40</v>
      </c>
      <c r="I43" s="655">
        <v>241</v>
      </c>
      <c r="J43" s="761">
        <v>0</v>
      </c>
      <c r="K43" s="653">
        <v>538</v>
      </c>
      <c r="L43" s="787"/>
    </row>
    <row r="44" spans="1:12" ht="21.75" thickBot="1">
      <c r="A44" s="652" t="s">
        <v>22</v>
      </c>
      <c r="B44" s="795" t="s">
        <v>737</v>
      </c>
      <c r="C44" s="796">
        <v>6</v>
      </c>
      <c r="D44" s="776">
        <v>1</v>
      </c>
      <c r="E44" s="651">
        <v>0</v>
      </c>
      <c r="F44" s="776">
        <v>1</v>
      </c>
      <c r="G44" s="655">
        <v>2</v>
      </c>
      <c r="H44" s="776">
        <v>42</v>
      </c>
      <c r="I44" s="655">
        <v>139</v>
      </c>
      <c r="J44" s="761">
        <v>0</v>
      </c>
      <c r="K44" s="653">
        <v>191</v>
      </c>
      <c r="L44" s="787"/>
    </row>
    <row r="45" spans="1:12" ht="21.75" thickBot="1">
      <c r="A45" s="652" t="s">
        <v>472</v>
      </c>
      <c r="B45" s="795" t="s">
        <v>742</v>
      </c>
      <c r="C45" s="796">
        <v>388</v>
      </c>
      <c r="D45" s="776">
        <v>1</v>
      </c>
      <c r="E45" s="651">
        <v>0</v>
      </c>
      <c r="F45" s="761">
        <v>0</v>
      </c>
      <c r="G45" s="655">
        <v>0</v>
      </c>
      <c r="H45" s="761">
        <v>0</v>
      </c>
      <c r="I45" s="655">
        <v>0</v>
      </c>
      <c r="J45" s="761">
        <v>0</v>
      </c>
      <c r="K45" s="653">
        <v>389</v>
      </c>
      <c r="L45" s="787"/>
    </row>
    <row r="46" spans="1:12" ht="21.75" thickBot="1">
      <c r="A46" s="1186" t="s">
        <v>129</v>
      </c>
      <c r="B46" s="795" t="s">
        <v>746</v>
      </c>
      <c r="C46" s="796">
        <v>73</v>
      </c>
      <c r="D46" s="776">
        <v>0</v>
      </c>
      <c r="E46" s="651">
        <v>0</v>
      </c>
      <c r="F46" s="761">
        <v>0</v>
      </c>
      <c r="G46" s="655">
        <v>0</v>
      </c>
      <c r="H46" s="776">
        <v>1</v>
      </c>
      <c r="I46" s="655">
        <v>2</v>
      </c>
      <c r="J46" s="761">
        <v>0</v>
      </c>
      <c r="K46" s="653">
        <v>76</v>
      </c>
      <c r="L46" s="787"/>
    </row>
    <row r="47" spans="1:12" ht="21.75" thickBot="1">
      <c r="A47" s="1188" t="s">
        <v>129</v>
      </c>
      <c r="B47" s="795" t="s">
        <v>747</v>
      </c>
      <c r="C47" s="796">
        <v>203</v>
      </c>
      <c r="D47" s="776">
        <v>5</v>
      </c>
      <c r="E47" s="651">
        <v>0</v>
      </c>
      <c r="F47" s="761">
        <v>0</v>
      </c>
      <c r="G47" s="655">
        <v>0</v>
      </c>
      <c r="H47" s="776">
        <v>4</v>
      </c>
      <c r="I47" s="655">
        <v>29</v>
      </c>
      <c r="J47" s="761">
        <v>0</v>
      </c>
      <c r="K47" s="653">
        <v>241</v>
      </c>
      <c r="L47" s="787"/>
    </row>
    <row r="48" spans="1:12" ht="21.75" thickBot="1">
      <c r="A48" s="652" t="s">
        <v>221</v>
      </c>
      <c r="B48" s="795" t="s">
        <v>755</v>
      </c>
      <c r="C48" s="796">
        <v>398</v>
      </c>
      <c r="D48" s="776">
        <v>4</v>
      </c>
      <c r="E48" s="651">
        <v>4</v>
      </c>
      <c r="F48" s="761">
        <v>0</v>
      </c>
      <c r="G48" s="655">
        <v>2</v>
      </c>
      <c r="H48" s="776">
        <v>55</v>
      </c>
      <c r="I48" s="655">
        <v>370</v>
      </c>
      <c r="J48" s="761">
        <v>0</v>
      </c>
      <c r="K48" s="653">
        <v>833</v>
      </c>
      <c r="L48" s="787"/>
    </row>
    <row r="49" spans="1:12" ht="21.75" thickBot="1">
      <c r="A49" s="1186" t="s">
        <v>130</v>
      </c>
      <c r="B49" s="795" t="s">
        <v>756</v>
      </c>
      <c r="C49" s="796">
        <v>92</v>
      </c>
      <c r="D49" s="776">
        <v>4</v>
      </c>
      <c r="E49" s="651">
        <v>0</v>
      </c>
      <c r="F49" s="776">
        <v>1</v>
      </c>
      <c r="G49" s="655">
        <v>0</v>
      </c>
      <c r="H49" s="776">
        <v>18</v>
      </c>
      <c r="I49" s="655">
        <v>76</v>
      </c>
      <c r="J49" s="761">
        <v>0</v>
      </c>
      <c r="K49" s="653">
        <v>191</v>
      </c>
      <c r="L49" s="787"/>
    </row>
    <row r="50" spans="1:12" ht="21.75" thickBot="1">
      <c r="A50" s="1188" t="s">
        <v>130</v>
      </c>
      <c r="B50" s="795" t="s">
        <v>757</v>
      </c>
      <c r="C50" s="796">
        <v>174</v>
      </c>
      <c r="D50" s="776">
        <v>8</v>
      </c>
      <c r="E50" s="651">
        <v>0</v>
      </c>
      <c r="F50" s="776">
        <v>2</v>
      </c>
      <c r="G50" s="655">
        <v>1</v>
      </c>
      <c r="H50" s="776">
        <v>27</v>
      </c>
      <c r="I50" s="655">
        <v>94</v>
      </c>
      <c r="J50" s="761">
        <v>0</v>
      </c>
      <c r="K50" s="653">
        <v>306</v>
      </c>
      <c r="L50" s="787"/>
    </row>
    <row r="51" spans="1:12" ht="21.75" thickBot="1">
      <c r="A51" s="652" t="s">
        <v>131</v>
      </c>
      <c r="B51" s="795" t="s">
        <v>772</v>
      </c>
      <c r="C51" s="796">
        <v>395</v>
      </c>
      <c r="D51" s="776">
        <v>15</v>
      </c>
      <c r="E51" s="651">
        <v>3</v>
      </c>
      <c r="F51" s="761">
        <v>0</v>
      </c>
      <c r="G51" s="655">
        <v>0</v>
      </c>
      <c r="H51" s="761">
        <v>0</v>
      </c>
      <c r="I51" s="655">
        <v>5</v>
      </c>
      <c r="J51" s="761">
        <v>0</v>
      </c>
      <c r="K51" s="653">
        <v>418</v>
      </c>
      <c r="L51" s="787"/>
    </row>
    <row r="52" spans="1:12" ht="21.75" thickBot="1">
      <c r="A52" s="652" t="s">
        <v>222</v>
      </c>
      <c r="B52" s="795" t="s">
        <v>773</v>
      </c>
      <c r="C52" s="796">
        <v>0</v>
      </c>
      <c r="D52" s="776">
        <v>0</v>
      </c>
      <c r="E52" s="651">
        <v>0</v>
      </c>
      <c r="F52" s="761">
        <v>0</v>
      </c>
      <c r="G52" s="655">
        <v>0</v>
      </c>
      <c r="H52" s="776">
        <v>9</v>
      </c>
      <c r="I52" s="655">
        <v>59</v>
      </c>
      <c r="J52" s="761">
        <v>0</v>
      </c>
      <c r="K52" s="653">
        <v>68</v>
      </c>
      <c r="L52" s="787"/>
    </row>
    <row r="53" spans="1:12" ht="21.75" thickBot="1">
      <c r="A53" s="652" t="s">
        <v>1127</v>
      </c>
      <c r="B53" s="795" t="s">
        <v>782</v>
      </c>
      <c r="C53" s="796">
        <v>97</v>
      </c>
      <c r="D53" s="776">
        <v>4</v>
      </c>
      <c r="E53" s="651">
        <v>0</v>
      </c>
      <c r="F53" s="761">
        <v>0</v>
      </c>
      <c r="G53" s="655">
        <v>0</v>
      </c>
      <c r="H53" s="776">
        <v>3</v>
      </c>
      <c r="I53" s="655">
        <v>8</v>
      </c>
      <c r="J53" s="761">
        <v>0</v>
      </c>
      <c r="K53" s="653">
        <v>112</v>
      </c>
      <c r="L53" s="787"/>
    </row>
    <row r="54" spans="1:12" ht="21.75" thickBot="1">
      <c r="A54" s="797" t="s">
        <v>132</v>
      </c>
      <c r="B54" s="795" t="s">
        <v>786</v>
      </c>
      <c r="C54" s="796">
        <v>69</v>
      </c>
      <c r="D54" s="776">
        <v>11</v>
      </c>
      <c r="E54" s="651">
        <v>0</v>
      </c>
      <c r="F54" s="761">
        <v>0</v>
      </c>
      <c r="G54" s="655">
        <v>0</v>
      </c>
      <c r="H54" s="776">
        <v>28</v>
      </c>
      <c r="I54" s="655">
        <v>162</v>
      </c>
      <c r="J54" s="776">
        <v>4</v>
      </c>
      <c r="K54" s="653">
        <v>274</v>
      </c>
      <c r="L54" s="787"/>
    </row>
    <row r="55" spans="1:12" ht="21.75" thickBot="1">
      <c r="A55" s="794" t="s">
        <v>132</v>
      </c>
      <c r="B55" s="795" t="s">
        <v>787</v>
      </c>
      <c r="C55" s="796">
        <v>219</v>
      </c>
      <c r="D55" s="776">
        <v>17</v>
      </c>
      <c r="E55" s="651">
        <v>1</v>
      </c>
      <c r="F55" s="776">
        <v>2</v>
      </c>
      <c r="G55" s="655">
        <v>1</v>
      </c>
      <c r="H55" s="776">
        <v>53</v>
      </c>
      <c r="I55" s="655">
        <v>177</v>
      </c>
      <c r="J55" s="761">
        <v>0</v>
      </c>
      <c r="K55" s="653">
        <v>470</v>
      </c>
      <c r="L55" s="787"/>
    </row>
    <row r="56" spans="1:12" ht="21.75" thickBot="1">
      <c r="A56" s="652" t="s">
        <v>133</v>
      </c>
      <c r="B56" s="795" t="s">
        <v>797</v>
      </c>
      <c r="C56" s="796">
        <v>90</v>
      </c>
      <c r="D56" s="776">
        <v>2</v>
      </c>
      <c r="E56" s="651">
        <v>0</v>
      </c>
      <c r="F56" s="761">
        <v>0</v>
      </c>
      <c r="G56" s="655">
        <v>0</v>
      </c>
      <c r="H56" s="776">
        <v>22</v>
      </c>
      <c r="I56" s="655">
        <v>184</v>
      </c>
      <c r="J56" s="761">
        <v>0</v>
      </c>
      <c r="K56" s="653">
        <v>298</v>
      </c>
      <c r="L56" s="787"/>
    </row>
    <row r="57" spans="1:12" ht="21.75" thickBot="1">
      <c r="A57" s="1186" t="s">
        <v>24</v>
      </c>
      <c r="B57" s="795" t="s">
        <v>812</v>
      </c>
      <c r="C57" s="796">
        <v>264</v>
      </c>
      <c r="D57" s="776">
        <v>14</v>
      </c>
      <c r="E57" s="651">
        <v>1</v>
      </c>
      <c r="F57" s="776">
        <v>1</v>
      </c>
      <c r="G57" s="655">
        <v>0</v>
      </c>
      <c r="H57" s="776">
        <v>23</v>
      </c>
      <c r="I57" s="655">
        <v>105</v>
      </c>
      <c r="J57" s="761">
        <v>0</v>
      </c>
      <c r="K57" s="653">
        <v>408</v>
      </c>
      <c r="L57" s="787"/>
    </row>
    <row r="58" spans="1:12" ht="21.75" thickBot="1">
      <c r="A58" s="1187"/>
      <c r="B58" s="795" t="s">
        <v>814</v>
      </c>
      <c r="C58" s="796">
        <v>128</v>
      </c>
      <c r="D58" s="776">
        <v>7</v>
      </c>
      <c r="E58" s="651">
        <v>0</v>
      </c>
      <c r="F58" s="761">
        <v>0</v>
      </c>
      <c r="G58" s="655">
        <v>0</v>
      </c>
      <c r="H58" s="761">
        <v>0</v>
      </c>
      <c r="I58" s="655">
        <v>0</v>
      </c>
      <c r="J58" s="761">
        <v>0</v>
      </c>
      <c r="K58" s="653">
        <v>135</v>
      </c>
      <c r="L58" s="787"/>
    </row>
    <row r="59" spans="1:12" ht="21.75" thickBot="1">
      <c r="A59" s="1188"/>
      <c r="B59" s="795" t="s">
        <v>813</v>
      </c>
      <c r="C59" s="796">
        <v>73</v>
      </c>
      <c r="D59" s="776">
        <v>0</v>
      </c>
      <c r="E59" s="651">
        <v>0</v>
      </c>
      <c r="F59" s="761">
        <v>0</v>
      </c>
      <c r="G59" s="655">
        <v>0</v>
      </c>
      <c r="H59" s="776">
        <v>1</v>
      </c>
      <c r="I59" s="655">
        <v>0</v>
      </c>
      <c r="J59" s="761">
        <v>0</v>
      </c>
      <c r="K59" s="653">
        <v>74</v>
      </c>
      <c r="L59" s="787"/>
    </row>
    <row r="60" spans="1:12" ht="21.75" thickBot="1">
      <c r="A60" s="1186" t="s">
        <v>25</v>
      </c>
      <c r="B60" s="795" t="s">
        <v>824</v>
      </c>
      <c r="C60" s="796">
        <v>19</v>
      </c>
      <c r="D60" s="776">
        <v>0</v>
      </c>
      <c r="E60" s="651">
        <v>0</v>
      </c>
      <c r="F60" s="761">
        <v>0</v>
      </c>
      <c r="G60" s="655">
        <v>0</v>
      </c>
      <c r="H60" s="776">
        <v>5</v>
      </c>
      <c r="I60" s="655">
        <v>46</v>
      </c>
      <c r="J60" s="761">
        <v>0</v>
      </c>
      <c r="K60" s="653">
        <v>70</v>
      </c>
      <c r="L60" s="787"/>
    </row>
    <row r="61" spans="1:12" ht="21.75" thickBot="1">
      <c r="A61" s="1187"/>
      <c r="B61" s="795" t="s">
        <v>825</v>
      </c>
      <c r="C61" s="796">
        <v>51</v>
      </c>
      <c r="D61" s="776">
        <v>0</v>
      </c>
      <c r="E61" s="651">
        <v>0</v>
      </c>
      <c r="F61" s="761">
        <v>0</v>
      </c>
      <c r="G61" s="655">
        <v>0</v>
      </c>
      <c r="H61" s="776">
        <v>3</v>
      </c>
      <c r="I61" s="655">
        <v>11</v>
      </c>
      <c r="J61" s="761">
        <v>0</v>
      </c>
      <c r="K61" s="653">
        <v>65</v>
      </c>
      <c r="L61" s="787"/>
    </row>
    <row r="62" spans="1:12" ht="21.75" thickBot="1">
      <c r="A62" s="1187"/>
      <c r="B62" s="795" t="s">
        <v>826</v>
      </c>
      <c r="C62" s="796">
        <v>25</v>
      </c>
      <c r="D62" s="776">
        <v>0</v>
      </c>
      <c r="E62" s="651">
        <v>0</v>
      </c>
      <c r="F62" s="761">
        <v>0</v>
      </c>
      <c r="G62" s="651">
        <v>0</v>
      </c>
      <c r="H62" s="776">
        <v>6</v>
      </c>
      <c r="I62" s="655">
        <v>31</v>
      </c>
      <c r="J62" s="761">
        <v>0</v>
      </c>
      <c r="K62" s="653">
        <v>62</v>
      </c>
      <c r="L62" s="787"/>
    </row>
    <row r="63" spans="1:12" ht="21.75" thickBot="1">
      <c r="A63" s="1187"/>
      <c r="B63" s="795" t="s">
        <v>827</v>
      </c>
      <c r="C63" s="796">
        <v>0</v>
      </c>
      <c r="D63" s="776">
        <v>0</v>
      </c>
      <c r="E63" s="651">
        <v>0</v>
      </c>
      <c r="F63" s="761">
        <v>0</v>
      </c>
      <c r="G63" s="651">
        <v>0</v>
      </c>
      <c r="H63" s="776">
        <v>17</v>
      </c>
      <c r="I63" s="655">
        <v>73</v>
      </c>
      <c r="J63" s="761">
        <v>0</v>
      </c>
      <c r="K63" s="653">
        <v>90</v>
      </c>
      <c r="L63" s="787"/>
    </row>
    <row r="64" spans="1:12" ht="21.75" thickBot="1">
      <c r="A64" s="1188"/>
      <c r="B64" s="795" t="s">
        <v>828</v>
      </c>
      <c r="C64" s="796">
        <v>99</v>
      </c>
      <c r="D64" s="776">
        <v>0</v>
      </c>
      <c r="E64" s="651">
        <v>0</v>
      </c>
      <c r="F64" s="761">
        <v>0</v>
      </c>
      <c r="G64" s="651">
        <v>0</v>
      </c>
      <c r="H64" s="776">
        <v>1</v>
      </c>
      <c r="I64" s="655">
        <v>222</v>
      </c>
      <c r="J64" s="761">
        <v>0</v>
      </c>
      <c r="K64" s="653">
        <v>322</v>
      </c>
      <c r="L64" s="787"/>
    </row>
    <row r="65" spans="1:12" ht="21.75" thickBot="1">
      <c r="A65" s="1186" t="s">
        <v>134</v>
      </c>
      <c r="B65" s="795" t="s">
        <v>843</v>
      </c>
      <c r="C65" s="796">
        <v>264</v>
      </c>
      <c r="D65" s="776">
        <v>3</v>
      </c>
      <c r="E65" s="651">
        <v>0</v>
      </c>
      <c r="F65" s="761">
        <v>0</v>
      </c>
      <c r="G65" s="655">
        <v>1</v>
      </c>
      <c r="H65" s="776">
        <v>6</v>
      </c>
      <c r="I65" s="655">
        <v>94</v>
      </c>
      <c r="J65" s="761">
        <v>0</v>
      </c>
      <c r="K65" s="653">
        <v>368</v>
      </c>
      <c r="L65" s="787"/>
    </row>
    <row r="66" spans="1:12" ht="21.75" thickBot="1">
      <c r="A66" s="1187"/>
      <c r="B66" s="795" t="s">
        <v>844</v>
      </c>
      <c r="C66" s="796">
        <v>188</v>
      </c>
      <c r="D66" s="776">
        <v>5</v>
      </c>
      <c r="E66" s="651">
        <v>0</v>
      </c>
      <c r="F66" s="776">
        <v>1</v>
      </c>
      <c r="G66" s="651">
        <v>0</v>
      </c>
      <c r="H66" s="776">
        <v>7</v>
      </c>
      <c r="I66" s="655">
        <v>66</v>
      </c>
      <c r="J66" s="761">
        <v>0</v>
      </c>
      <c r="K66" s="653">
        <v>267</v>
      </c>
      <c r="L66" s="787"/>
    </row>
    <row r="67" spans="1:12" ht="21.75" thickBot="1">
      <c r="A67" s="1188"/>
      <c r="B67" s="795" t="s">
        <v>845</v>
      </c>
      <c r="C67" s="796">
        <v>0</v>
      </c>
      <c r="D67" s="776">
        <v>0</v>
      </c>
      <c r="E67" s="651">
        <v>0</v>
      </c>
      <c r="F67" s="761">
        <v>0</v>
      </c>
      <c r="G67" s="651">
        <v>0</v>
      </c>
      <c r="H67" s="776">
        <v>7</v>
      </c>
      <c r="I67" s="655">
        <v>33</v>
      </c>
      <c r="J67" s="761">
        <v>0</v>
      </c>
      <c r="K67" s="653">
        <v>40</v>
      </c>
      <c r="L67" s="787"/>
    </row>
    <row r="68" spans="1:12" ht="21.75" thickBot="1">
      <c r="A68" s="652" t="s">
        <v>26</v>
      </c>
      <c r="B68" s="795" t="s">
        <v>855</v>
      </c>
      <c r="C68" s="796">
        <v>370</v>
      </c>
      <c r="D68" s="776">
        <v>17</v>
      </c>
      <c r="E68" s="651">
        <v>0</v>
      </c>
      <c r="F68" s="776">
        <v>1</v>
      </c>
      <c r="G68" s="655">
        <v>5</v>
      </c>
      <c r="H68" s="776">
        <v>48</v>
      </c>
      <c r="I68" s="655">
        <v>105</v>
      </c>
      <c r="J68" s="761">
        <v>0</v>
      </c>
      <c r="K68" s="653">
        <v>546</v>
      </c>
      <c r="L68" s="787"/>
    </row>
    <row r="69" spans="1:12" ht="21.75" thickBot="1">
      <c r="A69" s="1186" t="s">
        <v>27</v>
      </c>
      <c r="B69" s="795" t="s">
        <v>864</v>
      </c>
      <c r="C69" s="796">
        <v>0</v>
      </c>
      <c r="D69" s="776">
        <v>1</v>
      </c>
      <c r="E69" s="651">
        <v>0</v>
      </c>
      <c r="F69" s="761">
        <v>0</v>
      </c>
      <c r="G69" s="655">
        <v>1</v>
      </c>
      <c r="H69" s="776">
        <v>12</v>
      </c>
      <c r="I69" s="655">
        <v>47</v>
      </c>
      <c r="J69" s="761">
        <v>0</v>
      </c>
      <c r="K69" s="653">
        <v>61</v>
      </c>
      <c r="L69" s="787"/>
    </row>
    <row r="70" spans="1:12" ht="21.75" thickBot="1">
      <c r="A70" s="1188"/>
      <c r="B70" s="795" t="s">
        <v>865</v>
      </c>
      <c r="C70" s="796">
        <v>0</v>
      </c>
      <c r="D70" s="776">
        <v>14</v>
      </c>
      <c r="E70" s="651">
        <v>1</v>
      </c>
      <c r="F70" s="761">
        <v>0</v>
      </c>
      <c r="G70" s="651">
        <v>0</v>
      </c>
      <c r="H70" s="776">
        <v>33</v>
      </c>
      <c r="I70" s="655">
        <v>113</v>
      </c>
      <c r="J70" s="761">
        <v>0</v>
      </c>
      <c r="K70" s="653">
        <v>161</v>
      </c>
      <c r="L70" s="787"/>
    </row>
    <row r="71" spans="1:12" ht="21.75" thickBot="1">
      <c r="A71" s="652" t="s">
        <v>135</v>
      </c>
      <c r="B71" s="795" t="s">
        <v>873</v>
      </c>
      <c r="C71" s="796">
        <v>482</v>
      </c>
      <c r="D71" s="776">
        <v>22</v>
      </c>
      <c r="E71" s="651">
        <v>3</v>
      </c>
      <c r="F71" s="776">
        <v>1</v>
      </c>
      <c r="G71" s="655">
        <v>1</v>
      </c>
      <c r="H71" s="776">
        <v>17</v>
      </c>
      <c r="I71" s="655">
        <v>118</v>
      </c>
      <c r="J71" s="761">
        <v>0</v>
      </c>
      <c r="K71" s="653">
        <v>644</v>
      </c>
      <c r="L71" s="787"/>
    </row>
    <row r="73" spans="1:12" ht="18.75" customHeight="1">
      <c r="A73" s="800"/>
      <c r="B73" s="787"/>
      <c r="C73" s="787"/>
      <c r="D73" s="787"/>
      <c r="E73" s="787"/>
      <c r="F73" s="787"/>
      <c r="G73" s="787"/>
      <c r="H73" s="787"/>
      <c r="I73" s="787"/>
      <c r="J73" s="787"/>
    </row>
    <row r="74" spans="1:12" ht="18.75" customHeight="1">
      <c r="A74" s="800"/>
      <c r="B74" s="787"/>
      <c r="C74" s="787"/>
      <c r="D74" s="787"/>
      <c r="E74" s="787"/>
      <c r="F74" s="787"/>
      <c r="G74" s="787"/>
      <c r="H74" s="787"/>
      <c r="I74" s="787"/>
      <c r="J74" s="787"/>
    </row>
    <row r="75" spans="1:12" ht="18.75" customHeight="1">
      <c r="A75" s="801"/>
      <c r="B75" s="787"/>
      <c r="C75" s="787"/>
      <c r="D75" s="787"/>
      <c r="E75" s="787"/>
      <c r="F75" s="787"/>
      <c r="G75" s="787"/>
      <c r="H75" s="787"/>
      <c r="I75" s="787"/>
      <c r="J75" s="787"/>
    </row>
    <row r="76" spans="1:12" ht="18.75" customHeight="1">
      <c r="A76" s="800"/>
      <c r="B76" s="787"/>
      <c r="C76" s="787"/>
      <c r="D76" s="787"/>
      <c r="E76" s="787"/>
      <c r="F76" s="787"/>
      <c r="G76" s="787"/>
      <c r="H76" s="787"/>
      <c r="I76" s="787"/>
      <c r="J76" s="787"/>
    </row>
    <row r="77" spans="1:12" ht="18.75" customHeight="1">
      <c r="A77" s="800"/>
      <c r="B77" s="787"/>
      <c r="C77" s="787"/>
      <c r="D77" s="787"/>
      <c r="E77" s="787"/>
      <c r="F77" s="787"/>
      <c r="G77" s="787"/>
      <c r="H77" s="787"/>
      <c r="I77" s="787"/>
      <c r="J77" s="787"/>
    </row>
    <row r="78" spans="1:12" ht="21.75">
      <c r="A78" s="800"/>
      <c r="B78" s="787"/>
      <c r="C78" s="787"/>
      <c r="D78" s="787"/>
      <c r="E78" s="787"/>
      <c r="F78" s="802"/>
      <c r="G78" s="787"/>
      <c r="H78" s="787"/>
      <c r="I78" s="787"/>
      <c r="J78" s="787"/>
    </row>
    <row r="79" spans="1:12" ht="18.75" customHeight="1">
      <c r="A79" s="800"/>
      <c r="B79" s="787"/>
      <c r="C79" s="787"/>
      <c r="D79" s="787"/>
      <c r="E79" s="787"/>
      <c r="F79" s="787"/>
      <c r="G79" s="787"/>
      <c r="H79" s="787"/>
      <c r="I79" s="787"/>
      <c r="J79" s="787"/>
    </row>
    <row r="80" spans="1:12" s="782" customFormat="1" ht="18.75" customHeight="1">
      <c r="A80" s="800"/>
      <c r="B80" s="787"/>
      <c r="C80" s="787"/>
      <c r="D80" s="787"/>
      <c r="E80" s="787"/>
      <c r="F80" s="787"/>
      <c r="G80" s="787"/>
      <c r="H80" s="787"/>
      <c r="I80" s="787"/>
      <c r="J80" s="787"/>
    </row>
    <row r="81" spans="1:10" s="782" customFormat="1" ht="18.75" customHeight="1">
      <c r="A81" s="800"/>
      <c r="B81" s="787"/>
      <c r="C81" s="787"/>
      <c r="D81" s="787"/>
      <c r="E81" s="787"/>
      <c r="F81" s="787"/>
      <c r="G81" s="787"/>
      <c r="H81" s="787"/>
      <c r="I81" s="787"/>
      <c r="J81" s="787"/>
    </row>
    <row r="82" spans="1:10" s="782" customFormat="1" ht="18.75" customHeight="1">
      <c r="A82" s="800"/>
      <c r="B82" s="787"/>
      <c r="C82" s="787"/>
      <c r="D82" s="787"/>
      <c r="E82" s="787"/>
      <c r="F82" s="787"/>
      <c r="G82" s="787"/>
      <c r="H82" s="787"/>
      <c r="I82" s="787"/>
      <c r="J82" s="787"/>
    </row>
    <row r="83" spans="1:10" s="782" customFormat="1" ht="18.75" customHeight="1">
      <c r="A83" s="800"/>
      <c r="B83" s="787"/>
      <c r="C83" s="787"/>
      <c r="D83" s="787"/>
      <c r="E83" s="787"/>
      <c r="F83" s="787"/>
      <c r="G83" s="787"/>
      <c r="H83" s="787"/>
      <c r="I83" s="787"/>
      <c r="J83" s="787"/>
    </row>
    <row r="84" spans="1:10" s="782" customFormat="1" ht="18.75" customHeight="1">
      <c r="A84" s="800"/>
      <c r="B84" s="787"/>
      <c r="C84" s="787"/>
      <c r="D84" s="787"/>
      <c r="E84" s="787"/>
      <c r="F84" s="787"/>
      <c r="G84" s="787"/>
      <c r="H84" s="787"/>
      <c r="I84" s="787"/>
      <c r="J84" s="787"/>
    </row>
    <row r="85" spans="1:10" s="782" customFormat="1" ht="18.75" customHeight="1">
      <c r="A85" s="800"/>
      <c r="B85" s="787"/>
      <c r="C85" s="787"/>
      <c r="D85" s="787"/>
      <c r="E85" s="787"/>
      <c r="F85" s="787"/>
      <c r="G85" s="787"/>
      <c r="H85" s="787"/>
      <c r="I85" s="787"/>
      <c r="J85" s="787"/>
    </row>
    <row r="86" spans="1:10" s="782" customFormat="1" ht="18.75" customHeight="1">
      <c r="A86" s="800"/>
      <c r="B86" s="787"/>
      <c r="C86" s="787"/>
      <c r="D86" s="787"/>
      <c r="E86" s="787"/>
      <c r="F86" s="787"/>
      <c r="G86" s="787"/>
      <c r="H86" s="787"/>
      <c r="I86" s="787"/>
      <c r="J86" s="787"/>
    </row>
    <row r="87" spans="1:10" s="782" customFormat="1" ht="18.75" customHeight="1">
      <c r="A87" s="800"/>
      <c r="B87" s="787"/>
      <c r="C87" s="787"/>
      <c r="D87" s="787"/>
      <c r="E87" s="787"/>
      <c r="F87" s="787"/>
      <c r="G87" s="787"/>
      <c r="H87" s="787"/>
      <c r="I87" s="787"/>
      <c r="J87" s="787"/>
    </row>
    <row r="88" spans="1:10" s="782" customFormat="1" ht="18.75" customHeight="1">
      <c r="A88" s="800"/>
      <c r="B88" s="787"/>
      <c r="C88" s="787"/>
      <c r="D88" s="787"/>
      <c r="E88" s="787"/>
      <c r="F88" s="787"/>
      <c r="G88" s="787"/>
      <c r="H88" s="787"/>
      <c r="I88" s="787"/>
      <c r="J88" s="787"/>
    </row>
    <row r="89" spans="1:10" s="782" customFormat="1" ht="18.75" customHeight="1">
      <c r="A89" s="800"/>
      <c r="B89" s="787"/>
      <c r="C89" s="787"/>
      <c r="D89" s="787"/>
      <c r="E89" s="787"/>
      <c r="F89" s="787"/>
      <c r="G89" s="787"/>
      <c r="H89" s="787"/>
      <c r="I89" s="787"/>
      <c r="J89" s="787"/>
    </row>
    <row r="90" spans="1:10" s="782" customFormat="1" ht="18.75" customHeight="1">
      <c r="A90" s="800"/>
      <c r="B90" s="787"/>
      <c r="C90" s="787"/>
      <c r="D90" s="787"/>
      <c r="E90" s="787"/>
      <c r="F90" s="787"/>
      <c r="G90" s="787"/>
      <c r="H90" s="787"/>
      <c r="I90" s="787"/>
      <c r="J90" s="787"/>
    </row>
    <row r="91" spans="1:10" s="782" customFormat="1" ht="18.75" customHeight="1">
      <c r="A91" s="800"/>
      <c r="B91" s="787"/>
      <c r="C91" s="787"/>
      <c r="D91" s="787"/>
      <c r="E91" s="787"/>
      <c r="F91" s="787"/>
      <c r="G91" s="787"/>
      <c r="H91" s="787"/>
      <c r="I91" s="787"/>
      <c r="J91" s="787"/>
    </row>
    <row r="92" spans="1:10" s="782" customFormat="1" ht="18.75" customHeight="1">
      <c r="A92" s="800"/>
      <c r="B92" s="787"/>
      <c r="C92" s="787"/>
      <c r="D92" s="787"/>
      <c r="E92" s="787"/>
      <c r="F92" s="787"/>
      <c r="G92" s="787"/>
      <c r="H92" s="787"/>
      <c r="I92" s="787"/>
      <c r="J92" s="787"/>
    </row>
    <row r="93" spans="1:10" s="782" customFormat="1" ht="18.75" customHeight="1">
      <c r="A93" s="800"/>
      <c r="B93" s="787"/>
      <c r="C93" s="787"/>
      <c r="D93" s="787"/>
      <c r="E93" s="787"/>
      <c r="F93" s="787"/>
      <c r="G93" s="787"/>
      <c r="H93" s="787"/>
      <c r="I93" s="787"/>
      <c r="J93" s="787"/>
    </row>
    <row r="94" spans="1:10" s="782" customFormat="1" ht="18.75" customHeight="1">
      <c r="A94" s="800"/>
      <c r="B94" s="787"/>
      <c r="C94" s="787"/>
      <c r="D94" s="787"/>
      <c r="E94" s="787"/>
      <c r="F94" s="787"/>
      <c r="G94" s="787"/>
      <c r="H94" s="787"/>
      <c r="I94" s="787"/>
      <c r="J94" s="787"/>
    </row>
    <row r="95" spans="1:10" s="782" customFormat="1" ht="18.75" customHeight="1">
      <c r="A95" s="800"/>
      <c r="B95" s="787"/>
      <c r="C95" s="787"/>
      <c r="D95" s="787"/>
      <c r="E95" s="787"/>
      <c r="F95" s="787"/>
      <c r="G95" s="787"/>
      <c r="H95" s="787"/>
      <c r="I95" s="787"/>
      <c r="J95" s="787"/>
    </row>
    <row r="96" spans="1:10" s="782" customFormat="1" ht="18.75" customHeight="1">
      <c r="A96" s="800"/>
      <c r="B96" s="787"/>
      <c r="C96" s="787"/>
      <c r="D96" s="787"/>
      <c r="E96" s="787"/>
      <c r="F96" s="787"/>
      <c r="G96" s="787"/>
      <c r="H96" s="787"/>
      <c r="I96" s="787"/>
      <c r="J96" s="787"/>
    </row>
    <row r="97" spans="1:10" s="782" customFormat="1" ht="18.75" customHeight="1">
      <c r="A97" s="800"/>
      <c r="B97" s="787"/>
      <c r="C97" s="787"/>
      <c r="D97" s="787"/>
      <c r="E97" s="787"/>
      <c r="F97" s="787"/>
      <c r="G97" s="787"/>
      <c r="H97" s="787"/>
      <c r="I97" s="787"/>
      <c r="J97" s="787"/>
    </row>
    <row r="98" spans="1:10" s="782" customFormat="1" ht="18.75" customHeight="1">
      <c r="A98" s="800"/>
      <c r="B98" s="787"/>
      <c r="C98" s="787"/>
      <c r="D98" s="787"/>
      <c r="E98" s="787"/>
      <c r="F98" s="787"/>
      <c r="G98" s="787"/>
      <c r="H98" s="787"/>
      <c r="I98" s="787"/>
      <c r="J98" s="787"/>
    </row>
    <row r="99" spans="1:10" s="782" customFormat="1" ht="18.75" customHeight="1">
      <c r="A99" s="800"/>
      <c r="B99" s="787"/>
      <c r="C99" s="787"/>
      <c r="D99" s="787"/>
      <c r="E99" s="787"/>
      <c r="F99" s="787"/>
      <c r="G99" s="787"/>
      <c r="H99" s="787"/>
      <c r="I99" s="787"/>
      <c r="J99" s="787"/>
    </row>
    <row r="100" spans="1:10" s="782" customFormat="1" ht="18.75" customHeight="1">
      <c r="A100" s="800"/>
      <c r="B100" s="787"/>
      <c r="C100" s="787"/>
      <c r="D100" s="787"/>
      <c r="E100" s="787"/>
      <c r="F100" s="787"/>
      <c r="G100" s="787"/>
      <c r="H100" s="787"/>
      <c r="I100" s="787"/>
      <c r="J100" s="787"/>
    </row>
    <row r="101" spans="1:10" s="782" customFormat="1" ht="18.75" customHeight="1">
      <c r="A101" s="800"/>
      <c r="B101" s="787"/>
      <c r="C101" s="787"/>
      <c r="D101" s="787"/>
      <c r="E101" s="787"/>
      <c r="F101" s="787"/>
      <c r="G101" s="787"/>
      <c r="H101" s="787"/>
      <c r="I101" s="787"/>
      <c r="J101" s="787"/>
    </row>
    <row r="102" spans="1:10" s="782" customFormat="1" ht="18.75" customHeight="1">
      <c r="A102" s="800"/>
      <c r="B102" s="787"/>
      <c r="C102" s="787"/>
      <c r="D102" s="787"/>
      <c r="E102" s="787"/>
      <c r="F102" s="787"/>
      <c r="G102" s="787"/>
      <c r="H102" s="787"/>
      <c r="I102" s="787"/>
      <c r="J102" s="787"/>
    </row>
    <row r="103" spans="1:10" s="782" customFormat="1" ht="19.5" customHeight="1">
      <c r="A103" s="800"/>
      <c r="B103" s="787"/>
      <c r="C103" s="787"/>
      <c r="D103" s="787"/>
      <c r="E103" s="787"/>
      <c r="F103" s="787"/>
      <c r="G103" s="787"/>
      <c r="H103" s="787"/>
      <c r="I103" s="787"/>
      <c r="J103" s="787"/>
    </row>
    <row r="104" spans="1:10" s="782" customFormat="1" ht="18.75" customHeight="1">
      <c r="A104" s="800"/>
      <c r="B104" s="787"/>
      <c r="C104" s="787"/>
      <c r="D104" s="787"/>
      <c r="E104" s="787"/>
      <c r="F104" s="787"/>
      <c r="G104" s="787"/>
      <c r="H104" s="787"/>
      <c r="I104" s="787"/>
      <c r="J104" s="787"/>
    </row>
    <row r="105" spans="1:10" s="782" customFormat="1" ht="18.75" customHeight="1">
      <c r="A105" s="800"/>
      <c r="B105" s="787"/>
      <c r="C105" s="787"/>
      <c r="D105" s="787"/>
      <c r="E105" s="787"/>
      <c r="F105" s="787"/>
      <c r="G105" s="787"/>
      <c r="H105" s="787"/>
      <c r="I105" s="787"/>
      <c r="J105" s="787"/>
    </row>
    <row r="106" spans="1:10" s="782" customFormat="1" ht="18.75" customHeight="1">
      <c r="A106" s="800"/>
      <c r="B106" s="787"/>
      <c r="C106" s="787"/>
      <c r="D106" s="787"/>
      <c r="E106" s="787"/>
      <c r="F106" s="787"/>
      <c r="G106" s="787"/>
      <c r="H106" s="787"/>
      <c r="I106" s="787"/>
      <c r="J106" s="787"/>
    </row>
    <row r="107" spans="1:10" s="782" customFormat="1" ht="18.75" customHeight="1">
      <c r="A107" s="800"/>
      <c r="B107" s="787"/>
      <c r="C107" s="787"/>
      <c r="D107" s="787"/>
      <c r="E107" s="787"/>
      <c r="F107" s="787"/>
      <c r="G107" s="787"/>
      <c r="H107" s="787"/>
      <c r="I107" s="787"/>
      <c r="J107" s="787"/>
    </row>
    <row r="108" spans="1:10" s="782" customFormat="1" ht="18.75" customHeight="1">
      <c r="A108" s="800"/>
      <c r="B108" s="787"/>
      <c r="C108" s="787"/>
      <c r="D108" s="787"/>
      <c r="E108" s="787"/>
      <c r="F108" s="787"/>
      <c r="G108" s="787"/>
      <c r="H108" s="787"/>
      <c r="I108" s="787"/>
      <c r="J108" s="787"/>
    </row>
    <row r="109" spans="1:10" s="782" customFormat="1" ht="19.5" customHeight="1">
      <c r="A109" s="800"/>
      <c r="B109" s="787"/>
      <c r="C109" s="787"/>
      <c r="D109" s="787"/>
      <c r="E109" s="787"/>
      <c r="F109" s="787"/>
      <c r="G109" s="787"/>
      <c r="H109" s="787"/>
      <c r="I109" s="787"/>
      <c r="J109" s="787"/>
    </row>
    <row r="110" spans="1:10" s="782" customFormat="1" ht="18.75" customHeight="1">
      <c r="A110" s="800"/>
      <c r="B110" s="787"/>
      <c r="C110" s="787"/>
      <c r="D110" s="787"/>
      <c r="E110" s="787"/>
      <c r="F110" s="787"/>
      <c r="G110" s="787"/>
      <c r="H110" s="787"/>
      <c r="I110" s="787"/>
      <c r="J110" s="787"/>
    </row>
    <row r="111" spans="1:10" s="782" customFormat="1" ht="18.75" customHeight="1">
      <c r="A111" s="800"/>
      <c r="B111" s="787"/>
      <c r="C111" s="787"/>
      <c r="D111" s="787"/>
      <c r="E111" s="787"/>
      <c r="F111" s="787"/>
      <c r="G111" s="787"/>
      <c r="H111" s="787"/>
      <c r="I111" s="787"/>
      <c r="J111" s="787"/>
    </row>
    <row r="112" spans="1:10" s="782" customFormat="1" ht="18.75" customHeight="1">
      <c r="A112" s="800"/>
      <c r="B112" s="787"/>
      <c r="C112" s="787"/>
      <c r="D112" s="787"/>
      <c r="E112" s="787"/>
      <c r="F112" s="787"/>
      <c r="G112" s="787"/>
      <c r="H112" s="787"/>
      <c r="I112" s="787"/>
      <c r="J112" s="787"/>
    </row>
    <row r="113" spans="1:10" s="782" customFormat="1" ht="18.75" customHeight="1">
      <c r="A113" s="800"/>
      <c r="B113" s="787"/>
      <c r="C113" s="787"/>
      <c r="D113" s="787"/>
      <c r="E113" s="787"/>
      <c r="F113" s="787"/>
      <c r="G113" s="787"/>
      <c r="H113" s="787"/>
      <c r="I113" s="787"/>
      <c r="J113" s="787"/>
    </row>
    <row r="114" spans="1:10" s="782" customFormat="1" ht="18.75" customHeight="1">
      <c r="A114" s="800"/>
      <c r="B114" s="787"/>
      <c r="C114" s="787"/>
      <c r="D114" s="787"/>
      <c r="E114" s="787"/>
      <c r="F114" s="787"/>
      <c r="G114" s="787"/>
      <c r="H114" s="787"/>
      <c r="I114" s="787"/>
      <c r="J114" s="787"/>
    </row>
    <row r="115" spans="1:10" s="782" customFormat="1" ht="18.75" customHeight="1">
      <c r="A115" s="800"/>
      <c r="B115" s="787"/>
      <c r="C115" s="787"/>
      <c r="D115" s="787"/>
      <c r="E115" s="787"/>
      <c r="F115" s="787"/>
      <c r="G115" s="787"/>
      <c r="H115" s="787"/>
      <c r="I115" s="787"/>
      <c r="J115" s="787"/>
    </row>
    <row r="116" spans="1:10" s="782" customFormat="1" ht="18.75" customHeight="1">
      <c r="A116" s="800"/>
      <c r="B116" s="787"/>
      <c r="C116" s="787"/>
      <c r="D116" s="787"/>
      <c r="E116" s="787"/>
      <c r="F116" s="787"/>
      <c r="G116" s="787"/>
      <c r="H116" s="787"/>
      <c r="I116" s="787"/>
      <c r="J116" s="787"/>
    </row>
    <row r="117" spans="1:10" s="782" customFormat="1" ht="18.75" customHeight="1">
      <c r="A117" s="800"/>
      <c r="B117" s="787"/>
      <c r="C117" s="787"/>
      <c r="D117" s="787"/>
      <c r="E117" s="787"/>
      <c r="F117" s="787"/>
      <c r="G117" s="787"/>
      <c r="H117" s="787"/>
      <c r="I117" s="787"/>
      <c r="J117" s="787"/>
    </row>
    <row r="118" spans="1:10" s="782" customFormat="1" ht="18.75" customHeight="1">
      <c r="A118" s="800"/>
      <c r="B118" s="787"/>
      <c r="C118" s="787"/>
      <c r="D118" s="787"/>
      <c r="E118" s="787"/>
      <c r="F118" s="787"/>
      <c r="G118" s="787"/>
      <c r="H118" s="787"/>
      <c r="I118" s="787"/>
      <c r="J118" s="787"/>
    </row>
    <row r="119" spans="1:10" s="782" customFormat="1" ht="18.75" customHeight="1">
      <c r="A119" s="800"/>
      <c r="B119" s="787"/>
      <c r="C119" s="787"/>
      <c r="D119" s="787"/>
      <c r="E119" s="787"/>
      <c r="F119" s="787"/>
      <c r="G119" s="787"/>
      <c r="H119" s="787"/>
      <c r="I119" s="787"/>
      <c r="J119" s="787"/>
    </row>
    <row r="120" spans="1:10" s="782" customFormat="1" ht="18.75" customHeight="1">
      <c r="A120" s="800"/>
      <c r="B120" s="787"/>
      <c r="C120" s="787"/>
      <c r="D120" s="787"/>
      <c r="E120" s="787"/>
      <c r="F120" s="787"/>
      <c r="G120" s="787"/>
      <c r="H120" s="787"/>
      <c r="I120" s="787"/>
      <c r="J120" s="787"/>
    </row>
    <row r="121" spans="1:10" s="782" customFormat="1" ht="18.75" customHeight="1">
      <c r="A121" s="800"/>
      <c r="B121" s="787"/>
      <c r="C121" s="787"/>
      <c r="D121" s="787"/>
      <c r="E121" s="787"/>
      <c r="F121" s="787"/>
      <c r="G121" s="787"/>
      <c r="H121" s="787"/>
      <c r="I121" s="787"/>
      <c r="J121" s="787"/>
    </row>
    <row r="122" spans="1:10" s="782" customFormat="1" ht="18.75" customHeight="1">
      <c r="A122" s="800"/>
      <c r="B122" s="787"/>
      <c r="C122" s="787"/>
      <c r="D122" s="787"/>
      <c r="E122" s="787"/>
      <c r="F122" s="787"/>
      <c r="G122" s="787"/>
      <c r="H122" s="787"/>
      <c r="I122" s="787"/>
      <c r="J122" s="787"/>
    </row>
    <row r="123" spans="1:10" s="782" customFormat="1" ht="18.75" customHeight="1">
      <c r="A123" s="800"/>
      <c r="B123" s="787"/>
      <c r="C123" s="787"/>
      <c r="D123" s="787"/>
      <c r="E123" s="787"/>
      <c r="F123" s="787"/>
      <c r="G123" s="787"/>
      <c r="H123" s="787"/>
      <c r="I123" s="787"/>
      <c r="J123" s="787"/>
    </row>
    <row r="124" spans="1:10" s="782" customFormat="1" ht="18.75" customHeight="1">
      <c r="A124" s="800"/>
      <c r="B124" s="787"/>
      <c r="C124" s="787"/>
      <c r="D124" s="787"/>
      <c r="E124" s="787"/>
      <c r="F124" s="787"/>
      <c r="G124" s="787"/>
      <c r="H124" s="787"/>
      <c r="I124" s="787"/>
      <c r="J124" s="787"/>
    </row>
    <row r="125" spans="1:10" s="782" customFormat="1" ht="18.75" customHeight="1">
      <c r="A125" s="800"/>
      <c r="B125" s="787"/>
      <c r="C125" s="787"/>
      <c r="D125" s="787"/>
      <c r="E125" s="787"/>
      <c r="F125" s="787"/>
      <c r="G125" s="787"/>
      <c r="H125" s="787"/>
      <c r="I125" s="787"/>
      <c r="J125" s="787"/>
    </row>
    <row r="126" spans="1:10" s="782" customFormat="1" ht="18.75" customHeight="1">
      <c r="A126" s="800"/>
      <c r="B126" s="787"/>
      <c r="C126" s="787"/>
      <c r="D126" s="787"/>
      <c r="E126" s="787"/>
      <c r="F126" s="787"/>
      <c r="G126" s="787"/>
      <c r="H126" s="787"/>
      <c r="I126" s="787"/>
      <c r="J126" s="787"/>
    </row>
    <row r="127" spans="1:10" s="782" customFormat="1" ht="18.75" customHeight="1">
      <c r="A127" s="800"/>
      <c r="B127" s="787"/>
      <c r="C127" s="787"/>
      <c r="D127" s="787"/>
      <c r="E127" s="787"/>
      <c r="F127" s="787"/>
      <c r="G127" s="787"/>
      <c r="H127" s="787"/>
      <c r="I127" s="787"/>
      <c r="J127" s="787"/>
    </row>
    <row r="128" spans="1:10" s="782" customFormat="1" ht="18.75" customHeight="1">
      <c r="A128" s="800"/>
      <c r="B128" s="787"/>
      <c r="C128" s="787"/>
      <c r="D128" s="787"/>
      <c r="E128" s="787"/>
      <c r="F128" s="787"/>
      <c r="G128" s="787"/>
      <c r="H128" s="787"/>
      <c r="I128" s="787"/>
      <c r="J128" s="787"/>
    </row>
    <row r="129" spans="1:10" s="782" customFormat="1" ht="19.5" customHeight="1">
      <c r="A129" s="800"/>
      <c r="B129" s="787"/>
      <c r="C129" s="787"/>
      <c r="D129" s="787"/>
      <c r="E129" s="787"/>
      <c r="F129" s="787"/>
      <c r="G129" s="787"/>
      <c r="H129" s="787"/>
      <c r="I129" s="787"/>
      <c r="J129" s="787"/>
    </row>
    <row r="130" spans="1:10" s="782" customFormat="1" ht="18.75" customHeight="1">
      <c r="A130" s="800"/>
      <c r="B130" s="787"/>
      <c r="C130" s="787"/>
      <c r="D130" s="787"/>
      <c r="E130" s="787"/>
      <c r="F130" s="787"/>
      <c r="G130" s="787"/>
      <c r="H130" s="787"/>
      <c r="I130" s="787"/>
      <c r="J130" s="787"/>
    </row>
    <row r="131" spans="1:10" s="782" customFormat="1" ht="18.75" customHeight="1">
      <c r="A131" s="800"/>
      <c r="B131" s="787"/>
      <c r="C131" s="787"/>
      <c r="D131" s="787"/>
      <c r="E131" s="787"/>
      <c r="F131" s="787"/>
      <c r="G131" s="787"/>
      <c r="H131" s="787"/>
      <c r="I131" s="787"/>
      <c r="J131" s="787"/>
    </row>
    <row r="132" spans="1:10" s="782" customFormat="1" ht="18.75" customHeight="1">
      <c r="A132" s="800"/>
      <c r="B132" s="787"/>
      <c r="C132" s="787"/>
      <c r="D132" s="787"/>
      <c r="E132" s="787"/>
      <c r="F132" s="787"/>
      <c r="G132" s="787"/>
      <c r="H132" s="787"/>
      <c r="I132" s="787"/>
      <c r="J132" s="787"/>
    </row>
    <row r="133" spans="1:10" s="782" customFormat="1" ht="18.75" customHeight="1">
      <c r="A133" s="800"/>
      <c r="B133" s="787"/>
      <c r="C133" s="787"/>
      <c r="D133" s="787"/>
      <c r="E133" s="787"/>
      <c r="F133" s="787"/>
      <c r="G133" s="787"/>
      <c r="H133" s="787"/>
      <c r="I133" s="787"/>
      <c r="J133" s="787"/>
    </row>
    <row r="134" spans="1:10" s="782" customFormat="1" ht="18.75" customHeight="1">
      <c r="A134" s="800"/>
      <c r="B134" s="787"/>
      <c r="C134" s="787"/>
      <c r="D134" s="787"/>
      <c r="E134" s="787"/>
      <c r="F134" s="787"/>
      <c r="G134" s="787"/>
      <c r="H134" s="787"/>
      <c r="I134" s="787"/>
      <c r="J134" s="787"/>
    </row>
    <row r="135" spans="1:10" s="782" customFormat="1" ht="18.75" customHeight="1">
      <c r="A135" s="800"/>
      <c r="B135" s="787"/>
      <c r="C135" s="787"/>
      <c r="D135" s="787"/>
      <c r="E135" s="787"/>
      <c r="F135" s="787"/>
      <c r="G135" s="787"/>
      <c r="H135" s="787"/>
      <c r="I135" s="787"/>
      <c r="J135" s="787"/>
    </row>
    <row r="136" spans="1:10" s="782" customFormat="1" ht="18.75" customHeight="1">
      <c r="A136" s="800"/>
      <c r="B136" s="787"/>
      <c r="C136" s="787"/>
      <c r="D136" s="787"/>
      <c r="E136" s="787"/>
      <c r="F136" s="787"/>
      <c r="G136" s="787"/>
      <c r="H136" s="787"/>
      <c r="I136" s="787"/>
      <c r="J136" s="787"/>
    </row>
    <row r="137" spans="1:10" s="782" customFormat="1" ht="18.75" customHeight="1">
      <c r="A137" s="800"/>
      <c r="B137" s="787"/>
      <c r="C137" s="787"/>
      <c r="D137" s="787"/>
      <c r="E137" s="787"/>
      <c r="F137" s="787"/>
      <c r="G137" s="787"/>
      <c r="H137" s="787"/>
      <c r="I137" s="787"/>
      <c r="J137" s="787"/>
    </row>
    <row r="138" spans="1:10" s="782" customFormat="1" ht="18.75" customHeight="1">
      <c r="A138" s="800"/>
      <c r="B138" s="787"/>
      <c r="C138" s="787"/>
      <c r="D138" s="787"/>
      <c r="E138" s="787"/>
      <c r="F138" s="787"/>
      <c r="G138" s="787"/>
      <c r="H138" s="787"/>
      <c r="I138" s="787"/>
      <c r="J138" s="787"/>
    </row>
    <row r="139" spans="1:10" s="782" customFormat="1" ht="18.75" customHeight="1">
      <c r="A139" s="800"/>
      <c r="B139" s="787"/>
      <c r="C139" s="787"/>
      <c r="D139" s="787"/>
      <c r="E139" s="787"/>
      <c r="F139" s="787"/>
      <c r="G139" s="787"/>
      <c r="H139" s="787"/>
      <c r="I139" s="787"/>
      <c r="J139" s="787"/>
    </row>
    <row r="140" spans="1:10" s="782" customFormat="1" ht="18.75" customHeight="1">
      <c r="A140" s="800"/>
      <c r="B140" s="787"/>
      <c r="C140" s="787"/>
      <c r="D140" s="787"/>
      <c r="E140" s="787"/>
      <c r="F140" s="787"/>
      <c r="G140" s="787"/>
      <c r="H140" s="787"/>
      <c r="I140" s="787"/>
      <c r="J140" s="787"/>
    </row>
    <row r="141" spans="1:10" s="782" customFormat="1" ht="18.75" customHeight="1">
      <c r="A141" s="800"/>
      <c r="B141" s="787"/>
      <c r="C141" s="787"/>
      <c r="D141" s="787"/>
      <c r="E141" s="787"/>
      <c r="F141" s="787"/>
      <c r="G141" s="787"/>
      <c r="H141" s="787"/>
      <c r="I141" s="787"/>
      <c r="J141" s="787"/>
    </row>
  </sheetData>
  <mergeCells count="15">
    <mergeCell ref="A60:A64"/>
    <mergeCell ref="A65:A67"/>
    <mergeCell ref="A69:A70"/>
    <mergeCell ref="A32:A36"/>
    <mergeCell ref="A37:A38"/>
    <mergeCell ref="A42:A43"/>
    <mergeCell ref="A46:A47"/>
    <mergeCell ref="A49:A50"/>
    <mergeCell ref="A57:A59"/>
    <mergeCell ref="A1:K1"/>
    <mergeCell ref="A4:A5"/>
    <mergeCell ref="A6:A8"/>
    <mergeCell ref="A13:A15"/>
    <mergeCell ref="A16:A25"/>
    <mergeCell ref="A28:A30"/>
  </mergeCells>
  <printOptions horizontalCentered="1"/>
  <pageMargins left="0.15748031496063" right="0.35433070866141703" top="0.59055118110236204" bottom="0.59055118110236204" header="0.511811023622047" footer="0.511811023622047"/>
  <pageSetup paperSize="9" scale="67" fitToHeight="2" orientation="portrait" r:id="rId1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6EAA5-E0BD-457A-9329-FCCBDE06C9C1}">
  <sheetPr>
    <tabColor rgb="FF009A00"/>
  </sheetPr>
  <dimension ref="A1:E42"/>
  <sheetViews>
    <sheetView rightToLeft="1" view="pageBreakPreview" zoomScaleNormal="100" zoomScaleSheetLayoutView="100" workbookViewId="0">
      <selection sqref="A1:E1"/>
    </sheetView>
  </sheetViews>
  <sheetFormatPr defaultColWidth="9.140625" defaultRowHeight="18" customHeight="1"/>
  <cols>
    <col min="1" max="1" width="22.5703125" style="575" customWidth="1"/>
    <col min="2" max="4" width="19.85546875" style="636" customWidth="1"/>
    <col min="5" max="5" width="18.5703125" style="636" customWidth="1"/>
    <col min="6" max="16384" width="9.140625" style="575"/>
  </cols>
  <sheetData>
    <row r="1" spans="1:5" ht="42" customHeight="1" thickBot="1">
      <c r="A1" s="1130" t="s">
        <v>1152</v>
      </c>
      <c r="B1" s="1131"/>
      <c r="C1" s="1131"/>
      <c r="D1" s="1131"/>
      <c r="E1" s="1131"/>
    </row>
    <row r="2" spans="1:5" ht="52.5" customHeight="1" thickBot="1">
      <c r="A2" s="613" t="s">
        <v>459</v>
      </c>
      <c r="B2" s="644" t="s">
        <v>1153</v>
      </c>
      <c r="C2" s="644" t="s">
        <v>1154</v>
      </c>
      <c r="D2" s="644" t="s">
        <v>1155</v>
      </c>
      <c r="E2" s="806" t="s">
        <v>1156</v>
      </c>
    </row>
    <row r="3" spans="1:5" ht="17.25" customHeight="1">
      <c r="A3" s="822">
        <v>1395</v>
      </c>
      <c r="B3" s="822">
        <v>820</v>
      </c>
      <c r="C3" s="822">
        <v>1776</v>
      </c>
      <c r="D3" s="822">
        <v>122</v>
      </c>
      <c r="E3" s="823" t="s">
        <v>1157</v>
      </c>
    </row>
    <row r="4" spans="1:5" ht="21" customHeight="1">
      <c r="A4" s="822">
        <v>1396</v>
      </c>
      <c r="B4" s="823">
        <v>854</v>
      </c>
      <c r="C4" s="823">
        <v>1859</v>
      </c>
      <c r="D4" s="823">
        <v>119</v>
      </c>
      <c r="E4" s="823" t="s">
        <v>1157</v>
      </c>
    </row>
    <row r="5" spans="1:5" ht="21" customHeight="1">
      <c r="A5" s="822">
        <v>1397</v>
      </c>
      <c r="B5" s="823">
        <v>885</v>
      </c>
      <c r="C5" s="823">
        <v>1935</v>
      </c>
      <c r="D5" s="823">
        <v>121</v>
      </c>
      <c r="E5" s="823" t="s">
        <v>1157</v>
      </c>
    </row>
    <row r="6" spans="1:5" ht="21" customHeight="1">
      <c r="A6" s="822">
        <v>1398</v>
      </c>
      <c r="B6" s="823">
        <v>885</v>
      </c>
      <c r="C6" s="823">
        <v>1959</v>
      </c>
      <c r="D6" s="823">
        <v>121</v>
      </c>
      <c r="E6" s="823" t="s">
        <v>1157</v>
      </c>
    </row>
    <row r="7" spans="1:5" ht="21" customHeight="1">
      <c r="A7" s="822">
        <v>1399</v>
      </c>
      <c r="B7" s="823">
        <v>856</v>
      </c>
      <c r="C7" s="823">
        <v>2460</v>
      </c>
      <c r="D7" s="823">
        <v>129</v>
      </c>
      <c r="E7" s="823">
        <v>463</v>
      </c>
    </row>
    <row r="8" spans="1:5" ht="21" customHeight="1">
      <c r="A8" s="822">
        <v>1400</v>
      </c>
      <c r="B8" s="823">
        <v>891</v>
      </c>
      <c r="C8" s="823">
        <v>2523</v>
      </c>
      <c r="D8" s="823">
        <v>106</v>
      </c>
      <c r="E8" s="823">
        <v>471</v>
      </c>
    </row>
    <row r="9" spans="1:5" ht="21" customHeight="1" thickBot="1">
      <c r="A9" s="355">
        <v>1401</v>
      </c>
      <c r="B9" s="356">
        <f>SUM(B10:B41)</f>
        <v>894</v>
      </c>
      <c r="C9" s="355">
        <f t="shared" ref="C9:E9" si="0">SUM(C10:C41)</f>
        <v>2558</v>
      </c>
      <c r="D9" s="356">
        <f t="shared" si="0"/>
        <v>109</v>
      </c>
      <c r="E9" s="355">
        <f t="shared" si="0"/>
        <v>471</v>
      </c>
    </row>
    <row r="10" spans="1:5" ht="21" customHeight="1" thickBot="1">
      <c r="A10" s="807" t="s">
        <v>259</v>
      </c>
      <c r="B10" s="688">
        <v>47</v>
      </c>
      <c r="C10" s="646">
        <v>146</v>
      </c>
      <c r="D10" s="688">
        <v>3</v>
      </c>
      <c r="E10" s="808">
        <v>19</v>
      </c>
    </row>
    <row r="11" spans="1:5" ht="21" customHeight="1" thickBot="1">
      <c r="A11" s="794" t="s">
        <v>260</v>
      </c>
      <c r="B11" s="809">
        <v>37</v>
      </c>
      <c r="C11" s="810">
        <v>115</v>
      </c>
      <c r="D11" s="809">
        <v>7</v>
      </c>
      <c r="E11" s="811">
        <v>34</v>
      </c>
    </row>
    <row r="12" spans="1:5" ht="21" customHeight="1" thickBot="1">
      <c r="A12" s="652" t="s">
        <v>13</v>
      </c>
      <c r="B12" s="812">
        <v>16</v>
      </c>
      <c r="C12" s="810">
        <v>55</v>
      </c>
      <c r="D12" s="812">
        <v>7</v>
      </c>
      <c r="E12" s="811">
        <v>10</v>
      </c>
    </row>
    <row r="13" spans="1:5" ht="21" customHeight="1" thickBot="1">
      <c r="A13" s="652" t="s">
        <v>14</v>
      </c>
      <c r="B13" s="812">
        <v>53</v>
      </c>
      <c r="C13" s="810">
        <v>189</v>
      </c>
      <c r="D13" s="812">
        <v>12</v>
      </c>
      <c r="E13" s="811">
        <v>23</v>
      </c>
    </row>
    <row r="14" spans="1:5" ht="21" customHeight="1" thickBot="1">
      <c r="A14" s="652" t="s">
        <v>33</v>
      </c>
      <c r="B14" s="812">
        <v>18</v>
      </c>
      <c r="C14" s="810">
        <v>108</v>
      </c>
      <c r="D14" s="812">
        <v>6</v>
      </c>
      <c r="E14" s="811">
        <v>7</v>
      </c>
    </row>
    <row r="15" spans="1:5" ht="21" customHeight="1" thickBot="1">
      <c r="A15" s="652" t="s">
        <v>15</v>
      </c>
      <c r="B15" s="812">
        <v>12</v>
      </c>
      <c r="C15" s="810">
        <v>36</v>
      </c>
      <c r="D15" s="812">
        <v>0</v>
      </c>
      <c r="E15" s="811">
        <v>10</v>
      </c>
    </row>
    <row r="16" spans="1:5" ht="21" customHeight="1" thickBot="1">
      <c r="A16" s="652" t="s">
        <v>16</v>
      </c>
      <c r="B16" s="812">
        <v>16</v>
      </c>
      <c r="C16" s="810">
        <v>43</v>
      </c>
      <c r="D16" s="812">
        <v>4</v>
      </c>
      <c r="E16" s="811">
        <v>20</v>
      </c>
    </row>
    <row r="17" spans="1:5" ht="21" customHeight="1" thickBot="1">
      <c r="A17" s="652" t="s">
        <v>469</v>
      </c>
      <c r="B17" s="812">
        <v>107</v>
      </c>
      <c r="C17" s="810">
        <v>159</v>
      </c>
      <c r="D17" s="812">
        <v>7</v>
      </c>
      <c r="E17" s="811">
        <v>22</v>
      </c>
    </row>
    <row r="18" spans="1:5" ht="21" customHeight="1" thickBot="1">
      <c r="A18" s="656" t="s">
        <v>470</v>
      </c>
      <c r="B18" s="812">
        <v>11</v>
      </c>
      <c r="C18" s="810">
        <v>32</v>
      </c>
      <c r="D18" s="812">
        <v>2</v>
      </c>
      <c r="E18" s="811">
        <v>9</v>
      </c>
    </row>
    <row r="19" spans="1:5" ht="21" customHeight="1" thickBot="1">
      <c r="A19" s="652" t="s">
        <v>31</v>
      </c>
      <c r="B19" s="812">
        <v>18</v>
      </c>
      <c r="C19" s="810">
        <v>31</v>
      </c>
      <c r="D19" s="812">
        <v>0</v>
      </c>
      <c r="E19" s="811">
        <v>11</v>
      </c>
    </row>
    <row r="20" spans="1:5" ht="21" customHeight="1" thickBot="1">
      <c r="A20" s="652" t="s">
        <v>30</v>
      </c>
      <c r="B20" s="812">
        <v>63</v>
      </c>
      <c r="C20" s="810">
        <v>316</v>
      </c>
      <c r="D20" s="812">
        <v>10</v>
      </c>
      <c r="E20" s="811">
        <v>33</v>
      </c>
    </row>
    <row r="21" spans="1:5" ht="21" customHeight="1" thickBot="1">
      <c r="A21" s="652" t="s">
        <v>29</v>
      </c>
      <c r="B21" s="812">
        <v>12</v>
      </c>
      <c r="C21" s="810">
        <v>35</v>
      </c>
      <c r="D21" s="812">
        <v>2</v>
      </c>
      <c r="E21" s="811">
        <v>8</v>
      </c>
    </row>
    <row r="22" spans="1:5" ht="21" customHeight="1" thickBot="1">
      <c r="A22" s="652" t="s">
        <v>17</v>
      </c>
      <c r="B22" s="812">
        <v>51</v>
      </c>
      <c r="C22" s="810">
        <v>154</v>
      </c>
      <c r="D22" s="812">
        <v>9</v>
      </c>
      <c r="E22" s="811">
        <v>29</v>
      </c>
    </row>
    <row r="23" spans="1:5" ht="21" customHeight="1" thickBot="1">
      <c r="A23" s="652" t="s">
        <v>18</v>
      </c>
      <c r="B23" s="812">
        <v>12</v>
      </c>
      <c r="C23" s="810">
        <v>45</v>
      </c>
      <c r="D23" s="812">
        <v>3</v>
      </c>
      <c r="E23" s="811">
        <v>8</v>
      </c>
    </row>
    <row r="24" spans="1:5" ht="21" customHeight="1" thickBot="1">
      <c r="A24" s="652" t="s">
        <v>19</v>
      </c>
      <c r="B24" s="812">
        <v>9</v>
      </c>
      <c r="C24" s="810">
        <v>42</v>
      </c>
      <c r="D24" s="812">
        <v>1</v>
      </c>
      <c r="E24" s="811">
        <v>7</v>
      </c>
    </row>
    <row r="25" spans="1:5" ht="21" customHeight="1" thickBot="1">
      <c r="A25" s="657" t="s">
        <v>888</v>
      </c>
      <c r="B25" s="812">
        <v>18</v>
      </c>
      <c r="C25" s="810">
        <v>52</v>
      </c>
      <c r="D25" s="812">
        <v>6</v>
      </c>
      <c r="E25" s="811">
        <v>21</v>
      </c>
    </row>
    <row r="26" spans="1:5" ht="21" customHeight="1" thickBot="1">
      <c r="A26" s="652" t="s">
        <v>20</v>
      </c>
      <c r="B26" s="812">
        <v>71</v>
      </c>
      <c r="C26" s="810">
        <v>116</v>
      </c>
      <c r="D26" s="812">
        <v>1</v>
      </c>
      <c r="E26" s="811">
        <v>37</v>
      </c>
    </row>
    <row r="27" spans="1:5" ht="21" customHeight="1" thickBot="1">
      <c r="A27" s="652" t="s">
        <v>21</v>
      </c>
      <c r="B27" s="812">
        <v>13</v>
      </c>
      <c r="C27" s="810">
        <v>45</v>
      </c>
      <c r="D27" s="812">
        <v>0</v>
      </c>
      <c r="E27" s="811">
        <v>6</v>
      </c>
    </row>
    <row r="28" spans="1:5" ht="21" customHeight="1" thickBot="1">
      <c r="A28" s="652" t="s">
        <v>22</v>
      </c>
      <c r="B28" s="812">
        <v>8</v>
      </c>
      <c r="C28" s="810">
        <v>61</v>
      </c>
      <c r="D28" s="812">
        <v>6</v>
      </c>
      <c r="E28" s="811">
        <v>1</v>
      </c>
    </row>
    <row r="29" spans="1:5" ht="21" customHeight="1" thickBot="1">
      <c r="A29" s="652" t="s">
        <v>472</v>
      </c>
      <c r="B29" s="812">
        <v>8</v>
      </c>
      <c r="C29" s="810">
        <v>18</v>
      </c>
      <c r="D29" s="812">
        <v>2</v>
      </c>
      <c r="E29" s="811">
        <v>2</v>
      </c>
    </row>
    <row r="30" spans="1:5" ht="21" customHeight="1" thickBot="1">
      <c r="A30" s="652" t="s">
        <v>220</v>
      </c>
      <c r="B30" s="812">
        <v>18</v>
      </c>
      <c r="C30" s="810">
        <v>33</v>
      </c>
      <c r="D30" s="812">
        <v>0</v>
      </c>
      <c r="E30" s="811">
        <v>10</v>
      </c>
    </row>
    <row r="31" spans="1:5" ht="21" customHeight="1" thickBot="1">
      <c r="A31" s="652" t="s">
        <v>221</v>
      </c>
      <c r="B31" s="812">
        <v>39</v>
      </c>
      <c r="C31" s="810">
        <v>73</v>
      </c>
      <c r="D31" s="812">
        <v>5</v>
      </c>
      <c r="E31" s="811">
        <v>23</v>
      </c>
    </row>
    <row r="32" spans="1:5" ht="21" customHeight="1" thickBot="1">
      <c r="A32" s="652" t="s">
        <v>222</v>
      </c>
      <c r="B32" s="812">
        <v>23</v>
      </c>
      <c r="C32" s="810">
        <v>83</v>
      </c>
      <c r="D32" s="812">
        <v>0</v>
      </c>
      <c r="E32" s="811">
        <v>14</v>
      </c>
    </row>
    <row r="33" spans="1:5" ht="21" customHeight="1" thickBot="1">
      <c r="A33" s="658" t="s">
        <v>889</v>
      </c>
      <c r="B33" s="812">
        <v>9</v>
      </c>
      <c r="C33" s="810">
        <v>54</v>
      </c>
      <c r="D33" s="812">
        <v>1</v>
      </c>
      <c r="E33" s="811">
        <v>9</v>
      </c>
    </row>
    <row r="34" spans="1:5" ht="21" customHeight="1" thickBot="1">
      <c r="A34" s="652" t="s">
        <v>7</v>
      </c>
      <c r="B34" s="812">
        <v>27</v>
      </c>
      <c r="C34" s="810">
        <v>77</v>
      </c>
      <c r="D34" s="812">
        <v>0</v>
      </c>
      <c r="E34" s="811">
        <v>14</v>
      </c>
    </row>
    <row r="35" spans="1:5" ht="21" customHeight="1" thickBot="1">
      <c r="A35" s="652" t="s">
        <v>23</v>
      </c>
      <c r="B35" s="812">
        <v>34</v>
      </c>
      <c r="C35" s="810">
        <v>48</v>
      </c>
      <c r="D35" s="812">
        <v>0</v>
      </c>
      <c r="E35" s="811">
        <v>16</v>
      </c>
    </row>
    <row r="36" spans="1:5" ht="21" customHeight="1" thickBot="1">
      <c r="A36" s="652" t="s">
        <v>24</v>
      </c>
      <c r="B36" s="812">
        <v>23</v>
      </c>
      <c r="C36" s="810">
        <v>50</v>
      </c>
      <c r="D36" s="812">
        <v>2</v>
      </c>
      <c r="E36" s="811">
        <v>12</v>
      </c>
    </row>
    <row r="37" spans="1:5" ht="21" customHeight="1" thickBot="1">
      <c r="A37" s="652" t="s">
        <v>25</v>
      </c>
      <c r="B37" s="812">
        <v>44</v>
      </c>
      <c r="C37" s="810">
        <v>93</v>
      </c>
      <c r="D37" s="812">
        <v>2</v>
      </c>
      <c r="E37" s="811">
        <v>21</v>
      </c>
    </row>
    <row r="38" spans="1:5" ht="21" customHeight="1" thickBot="1">
      <c r="A38" s="652" t="s">
        <v>224</v>
      </c>
      <c r="B38" s="812">
        <v>19</v>
      </c>
      <c r="C38" s="810">
        <v>62</v>
      </c>
      <c r="D38" s="812">
        <v>5</v>
      </c>
      <c r="E38" s="811">
        <v>3</v>
      </c>
    </row>
    <row r="39" spans="1:5" ht="21" customHeight="1" thickBot="1">
      <c r="A39" s="652" t="s">
        <v>26</v>
      </c>
      <c r="B39" s="812">
        <v>22</v>
      </c>
      <c r="C39" s="810">
        <v>46</v>
      </c>
      <c r="D39" s="812">
        <v>2</v>
      </c>
      <c r="E39" s="811">
        <v>13</v>
      </c>
    </row>
    <row r="40" spans="1:5" ht="21" customHeight="1" thickBot="1">
      <c r="A40" s="652" t="s">
        <v>27</v>
      </c>
      <c r="B40" s="812">
        <v>17</v>
      </c>
      <c r="C40" s="810">
        <v>54</v>
      </c>
      <c r="D40" s="812">
        <v>1</v>
      </c>
      <c r="E40" s="811">
        <v>9</v>
      </c>
    </row>
    <row r="41" spans="1:5" ht="21" customHeight="1" thickBot="1">
      <c r="A41" s="652" t="s">
        <v>12</v>
      </c>
      <c r="B41" s="812">
        <v>19</v>
      </c>
      <c r="C41" s="810">
        <v>87</v>
      </c>
      <c r="D41" s="812">
        <v>3</v>
      </c>
      <c r="E41" s="811">
        <v>10</v>
      </c>
    </row>
    <row r="42" spans="1:5" ht="41.25" customHeight="1">
      <c r="A42" s="1189" t="s">
        <v>1158</v>
      </c>
      <c r="B42" s="1189"/>
      <c r="C42" s="1189"/>
      <c r="D42" s="1189"/>
      <c r="E42" s="1189"/>
    </row>
  </sheetData>
  <mergeCells count="2">
    <mergeCell ref="A1:E1"/>
    <mergeCell ref="A42:E42"/>
  </mergeCells>
  <printOptions horizontalCentered="1" verticalCentered="1"/>
  <pageMargins left="0.35433070866141736" right="0.55118110236220474" top="0.78740157480314965" bottom="0.39370078740157483" header="0.51181102362204722" footer="0.31496062992125984"/>
  <pageSetup paperSize="9" scale="80" orientation="portrait" r:id="rId1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65D8F-4192-4329-A14F-FC50424B422A}">
  <sheetPr>
    <tabColor rgb="FF339933"/>
  </sheetPr>
  <dimension ref="A1:E43"/>
  <sheetViews>
    <sheetView rightToLeft="1" view="pageBreakPreview" zoomScale="110" zoomScaleNormal="100" zoomScaleSheetLayoutView="110" workbookViewId="0">
      <selection sqref="A1:XFD1048576"/>
    </sheetView>
  </sheetViews>
  <sheetFormatPr defaultColWidth="9.140625" defaultRowHeight="18" customHeight="1"/>
  <cols>
    <col min="1" max="1" width="22.140625" style="575" customWidth="1"/>
    <col min="2" max="2" width="12.5703125" style="348" customWidth="1"/>
    <col min="3" max="3" width="14.5703125" style="575" customWidth="1"/>
    <col min="4" max="4" width="18.7109375" style="575" customWidth="1"/>
    <col min="5" max="5" width="24" style="575" customWidth="1"/>
    <col min="6" max="16384" width="9.140625" style="575"/>
  </cols>
  <sheetData>
    <row r="1" spans="1:5" ht="32.25" customHeight="1" thickBot="1">
      <c r="A1" s="1130" t="s">
        <v>1159</v>
      </c>
      <c r="B1" s="1131"/>
      <c r="C1" s="1131"/>
      <c r="D1" s="1131"/>
      <c r="E1" s="1131"/>
    </row>
    <row r="2" spans="1:5" ht="48.75" customHeight="1" thickBot="1">
      <c r="A2" s="613" t="s">
        <v>459</v>
      </c>
      <c r="B2" s="644" t="s">
        <v>1160</v>
      </c>
      <c r="C2" s="613" t="s">
        <v>484</v>
      </c>
      <c r="D2" s="813" t="s">
        <v>485</v>
      </c>
      <c r="E2" s="613" t="s">
        <v>1161</v>
      </c>
    </row>
    <row r="3" spans="1:5" ht="21" customHeight="1">
      <c r="A3" s="822">
        <v>1395</v>
      </c>
      <c r="B3" s="822">
        <v>23564</v>
      </c>
      <c r="C3" s="822">
        <v>10125</v>
      </c>
      <c r="D3" s="822">
        <v>10680</v>
      </c>
      <c r="E3" s="822">
        <v>2759</v>
      </c>
    </row>
    <row r="4" spans="1:5" ht="21" customHeight="1">
      <c r="A4" s="822">
        <v>1396</v>
      </c>
      <c r="B4" s="823">
        <v>23036</v>
      </c>
      <c r="C4" s="823">
        <v>9665</v>
      </c>
      <c r="D4" s="823">
        <v>10691</v>
      </c>
      <c r="E4" s="823">
        <v>2680</v>
      </c>
    </row>
    <row r="5" spans="1:5" ht="21" customHeight="1">
      <c r="A5" s="822">
        <v>1397</v>
      </c>
      <c r="B5" s="823">
        <v>23397</v>
      </c>
      <c r="C5" s="823">
        <v>9753</v>
      </c>
      <c r="D5" s="823">
        <v>10948</v>
      </c>
      <c r="E5" s="823">
        <v>2696</v>
      </c>
    </row>
    <row r="6" spans="1:5" ht="21" customHeight="1">
      <c r="A6" s="822">
        <v>1398</v>
      </c>
      <c r="B6" s="823">
        <v>23629</v>
      </c>
      <c r="C6" s="823">
        <v>9871</v>
      </c>
      <c r="D6" s="823">
        <v>11014</v>
      </c>
      <c r="E6" s="823">
        <v>2744</v>
      </c>
    </row>
    <row r="7" spans="1:5" ht="21" customHeight="1">
      <c r="A7" s="822">
        <v>1399</v>
      </c>
      <c r="B7" s="823">
        <v>21184</v>
      </c>
      <c r="C7" s="823">
        <v>8636</v>
      </c>
      <c r="D7" s="823">
        <v>10287</v>
      </c>
      <c r="E7" s="823">
        <v>2261</v>
      </c>
    </row>
    <row r="8" spans="1:5" ht="21" customHeight="1">
      <c r="A8" s="822">
        <v>1400</v>
      </c>
      <c r="B8" s="823">
        <v>19960</v>
      </c>
      <c r="C8" s="822">
        <v>8289</v>
      </c>
      <c r="D8" s="823">
        <v>9922</v>
      </c>
      <c r="E8" s="822">
        <v>1749</v>
      </c>
    </row>
    <row r="9" spans="1:5" ht="21" customHeight="1" thickBot="1">
      <c r="A9" s="355">
        <v>1401</v>
      </c>
      <c r="B9" s="356">
        <f>SUM(B10:B41)</f>
        <v>20476</v>
      </c>
      <c r="C9" s="814">
        <f>SUM(C10:C41)</f>
        <v>8638</v>
      </c>
      <c r="D9" s="356">
        <f>SUM(D10:D41)</f>
        <v>10056</v>
      </c>
      <c r="E9" s="355">
        <f>SUM(E10:E41)</f>
        <v>1782</v>
      </c>
    </row>
    <row r="10" spans="1:5" ht="21" customHeight="1" thickBot="1">
      <c r="A10" s="807" t="s">
        <v>259</v>
      </c>
      <c r="B10" s="815">
        <f t="shared" ref="B10:B41" si="0">C10+D10+E10</f>
        <v>1255</v>
      </c>
      <c r="C10" s="646">
        <v>372</v>
      </c>
      <c r="D10" s="688">
        <v>793</v>
      </c>
      <c r="E10" s="808">
        <v>90</v>
      </c>
    </row>
    <row r="11" spans="1:5" ht="21" customHeight="1" thickBot="1">
      <c r="A11" s="794" t="s">
        <v>260</v>
      </c>
      <c r="B11" s="649">
        <f t="shared" si="0"/>
        <v>759</v>
      </c>
      <c r="C11" s="810">
        <v>218</v>
      </c>
      <c r="D11" s="651">
        <v>484</v>
      </c>
      <c r="E11" s="811">
        <v>57</v>
      </c>
    </row>
    <row r="12" spans="1:5" ht="21" customHeight="1" thickBot="1">
      <c r="A12" s="652" t="s">
        <v>13</v>
      </c>
      <c r="B12" s="649">
        <f t="shared" si="0"/>
        <v>449</v>
      </c>
      <c r="C12" s="810">
        <v>112</v>
      </c>
      <c r="D12" s="651">
        <v>278</v>
      </c>
      <c r="E12" s="811">
        <v>59</v>
      </c>
    </row>
    <row r="13" spans="1:5" ht="21" customHeight="1" thickBot="1">
      <c r="A13" s="652" t="s">
        <v>14</v>
      </c>
      <c r="B13" s="649">
        <f t="shared" si="0"/>
        <v>1944</v>
      </c>
      <c r="C13" s="810">
        <v>793</v>
      </c>
      <c r="D13" s="651">
        <v>1017</v>
      </c>
      <c r="E13" s="811">
        <v>134</v>
      </c>
    </row>
    <row r="14" spans="1:5" ht="21" customHeight="1" thickBot="1">
      <c r="A14" s="652" t="s">
        <v>33</v>
      </c>
      <c r="B14" s="649">
        <f t="shared" si="0"/>
        <v>613</v>
      </c>
      <c r="C14" s="810">
        <v>385</v>
      </c>
      <c r="D14" s="651">
        <v>189</v>
      </c>
      <c r="E14" s="811">
        <v>39</v>
      </c>
    </row>
    <row r="15" spans="1:5" ht="21" customHeight="1" thickBot="1">
      <c r="A15" s="652" t="s">
        <v>15</v>
      </c>
      <c r="B15" s="649">
        <f t="shared" si="0"/>
        <v>161</v>
      </c>
      <c r="C15" s="810">
        <v>35</v>
      </c>
      <c r="D15" s="651">
        <v>98</v>
      </c>
      <c r="E15" s="811">
        <v>28</v>
      </c>
    </row>
    <row r="16" spans="1:5" ht="21" customHeight="1" thickBot="1">
      <c r="A16" s="652" t="s">
        <v>16</v>
      </c>
      <c r="B16" s="649">
        <f t="shared" si="0"/>
        <v>201</v>
      </c>
      <c r="C16" s="810">
        <v>71</v>
      </c>
      <c r="D16" s="651">
        <v>107</v>
      </c>
      <c r="E16" s="811">
        <v>23</v>
      </c>
    </row>
    <row r="17" spans="1:5" ht="21" customHeight="1" thickBot="1">
      <c r="A17" s="652" t="s">
        <v>469</v>
      </c>
      <c r="B17" s="649">
        <f t="shared" si="0"/>
        <v>2122</v>
      </c>
      <c r="C17" s="810">
        <v>1335</v>
      </c>
      <c r="D17" s="651">
        <v>672</v>
      </c>
      <c r="E17" s="811">
        <v>115</v>
      </c>
    </row>
    <row r="18" spans="1:5" ht="21" customHeight="1" thickBot="1">
      <c r="A18" s="656" t="s">
        <v>470</v>
      </c>
      <c r="B18" s="649">
        <f t="shared" si="0"/>
        <v>239</v>
      </c>
      <c r="C18" s="810">
        <v>85</v>
      </c>
      <c r="D18" s="651">
        <v>120</v>
      </c>
      <c r="E18" s="811">
        <v>34</v>
      </c>
    </row>
    <row r="19" spans="1:5" ht="21" customHeight="1" thickBot="1">
      <c r="A19" s="652" t="s">
        <v>31</v>
      </c>
      <c r="B19" s="649">
        <f t="shared" si="0"/>
        <v>226</v>
      </c>
      <c r="C19" s="810">
        <v>67</v>
      </c>
      <c r="D19" s="651">
        <v>125</v>
      </c>
      <c r="E19" s="811">
        <v>34</v>
      </c>
    </row>
    <row r="20" spans="1:5" ht="21" customHeight="1" thickBot="1">
      <c r="A20" s="652" t="s">
        <v>30</v>
      </c>
      <c r="B20" s="649">
        <f t="shared" si="0"/>
        <v>2276</v>
      </c>
      <c r="C20" s="810">
        <v>759</v>
      </c>
      <c r="D20" s="651">
        <v>1237</v>
      </c>
      <c r="E20" s="811">
        <v>280</v>
      </c>
    </row>
    <row r="21" spans="1:5" ht="21" customHeight="1" thickBot="1">
      <c r="A21" s="652" t="s">
        <v>28</v>
      </c>
      <c r="B21" s="649">
        <f t="shared" si="0"/>
        <v>197</v>
      </c>
      <c r="C21" s="810">
        <v>67</v>
      </c>
      <c r="D21" s="651">
        <v>98</v>
      </c>
      <c r="E21" s="811">
        <v>32</v>
      </c>
    </row>
    <row r="22" spans="1:5" ht="21" customHeight="1" thickBot="1">
      <c r="A22" s="652" t="s">
        <v>17</v>
      </c>
      <c r="B22" s="649">
        <f t="shared" si="0"/>
        <v>687</v>
      </c>
      <c r="C22" s="810">
        <v>359</v>
      </c>
      <c r="D22" s="651">
        <v>299</v>
      </c>
      <c r="E22" s="811">
        <v>29</v>
      </c>
    </row>
    <row r="23" spans="1:5" ht="21" customHeight="1" thickBot="1">
      <c r="A23" s="652" t="s">
        <v>18</v>
      </c>
      <c r="B23" s="649">
        <f t="shared" si="0"/>
        <v>243</v>
      </c>
      <c r="C23" s="810">
        <v>75</v>
      </c>
      <c r="D23" s="651">
        <v>154</v>
      </c>
      <c r="E23" s="811">
        <v>14</v>
      </c>
    </row>
    <row r="24" spans="1:5" ht="21" customHeight="1" thickBot="1">
      <c r="A24" s="652" t="s">
        <v>19</v>
      </c>
      <c r="B24" s="649">
        <f t="shared" si="0"/>
        <v>159</v>
      </c>
      <c r="C24" s="810">
        <v>52</v>
      </c>
      <c r="D24" s="651">
        <v>94</v>
      </c>
      <c r="E24" s="811">
        <v>13</v>
      </c>
    </row>
    <row r="25" spans="1:5" ht="21" customHeight="1" thickBot="1">
      <c r="A25" s="657" t="s">
        <v>888</v>
      </c>
      <c r="B25" s="649">
        <f t="shared" si="0"/>
        <v>254</v>
      </c>
      <c r="C25" s="810">
        <v>104</v>
      </c>
      <c r="D25" s="651">
        <v>120</v>
      </c>
      <c r="E25" s="811">
        <v>30</v>
      </c>
    </row>
    <row r="26" spans="1:5" ht="21" customHeight="1" thickBot="1">
      <c r="A26" s="652" t="s">
        <v>20</v>
      </c>
      <c r="B26" s="649">
        <f t="shared" si="0"/>
        <v>1186</v>
      </c>
      <c r="C26" s="810">
        <v>678</v>
      </c>
      <c r="D26" s="651">
        <v>428</v>
      </c>
      <c r="E26" s="811">
        <v>80</v>
      </c>
    </row>
    <row r="27" spans="1:5" ht="21" customHeight="1" thickBot="1">
      <c r="A27" s="652" t="s">
        <v>21</v>
      </c>
      <c r="B27" s="649">
        <f t="shared" si="0"/>
        <v>350</v>
      </c>
      <c r="C27" s="810">
        <v>135</v>
      </c>
      <c r="D27" s="651">
        <v>167</v>
      </c>
      <c r="E27" s="811">
        <v>48</v>
      </c>
    </row>
    <row r="28" spans="1:5" ht="21" customHeight="1" thickBot="1">
      <c r="A28" s="652" t="s">
        <v>22</v>
      </c>
      <c r="B28" s="649">
        <f t="shared" si="0"/>
        <v>347</v>
      </c>
      <c r="C28" s="810">
        <v>158</v>
      </c>
      <c r="D28" s="651">
        <v>168</v>
      </c>
      <c r="E28" s="811">
        <v>21</v>
      </c>
    </row>
    <row r="29" spans="1:5" ht="21" customHeight="1" thickBot="1">
      <c r="A29" s="652" t="s">
        <v>472</v>
      </c>
      <c r="B29" s="649">
        <f t="shared" si="0"/>
        <v>196</v>
      </c>
      <c r="C29" s="810">
        <v>83</v>
      </c>
      <c r="D29" s="651">
        <v>91</v>
      </c>
      <c r="E29" s="811">
        <v>22</v>
      </c>
    </row>
    <row r="30" spans="1:5" ht="21" customHeight="1" thickBot="1">
      <c r="A30" s="652" t="s">
        <v>220</v>
      </c>
      <c r="B30" s="649">
        <f t="shared" si="0"/>
        <v>345</v>
      </c>
      <c r="C30" s="810">
        <v>92</v>
      </c>
      <c r="D30" s="651">
        <v>221</v>
      </c>
      <c r="E30" s="811">
        <v>32</v>
      </c>
    </row>
    <row r="31" spans="1:5" ht="21" customHeight="1" thickBot="1">
      <c r="A31" s="652" t="s">
        <v>221</v>
      </c>
      <c r="B31" s="649">
        <f t="shared" si="0"/>
        <v>588</v>
      </c>
      <c r="C31" s="810">
        <v>175</v>
      </c>
      <c r="D31" s="651">
        <v>361</v>
      </c>
      <c r="E31" s="811">
        <v>52</v>
      </c>
    </row>
    <row r="32" spans="1:5" ht="21" customHeight="1" thickBot="1">
      <c r="A32" s="652" t="s">
        <v>222</v>
      </c>
      <c r="B32" s="649">
        <f t="shared" si="0"/>
        <v>538</v>
      </c>
      <c r="C32" s="810">
        <v>205</v>
      </c>
      <c r="D32" s="651">
        <v>274</v>
      </c>
      <c r="E32" s="811">
        <v>59</v>
      </c>
    </row>
    <row r="33" spans="1:5" ht="21" customHeight="1" thickBot="1">
      <c r="A33" s="658" t="s">
        <v>889</v>
      </c>
      <c r="B33" s="649">
        <f t="shared" si="0"/>
        <v>192</v>
      </c>
      <c r="C33" s="810">
        <v>72</v>
      </c>
      <c r="D33" s="651">
        <v>101</v>
      </c>
      <c r="E33" s="811">
        <v>19</v>
      </c>
    </row>
    <row r="34" spans="1:5" ht="21" customHeight="1" thickBot="1">
      <c r="A34" s="652" t="s">
        <v>7</v>
      </c>
      <c r="B34" s="649">
        <f t="shared" si="0"/>
        <v>742</v>
      </c>
      <c r="C34" s="810">
        <v>256</v>
      </c>
      <c r="D34" s="651">
        <v>377</v>
      </c>
      <c r="E34" s="811">
        <v>109</v>
      </c>
    </row>
    <row r="35" spans="1:5" ht="21" customHeight="1" thickBot="1">
      <c r="A35" s="652" t="s">
        <v>23</v>
      </c>
      <c r="B35" s="649">
        <f t="shared" si="0"/>
        <v>1119</v>
      </c>
      <c r="C35" s="810">
        <v>595</v>
      </c>
      <c r="D35" s="651">
        <v>430</v>
      </c>
      <c r="E35" s="811">
        <v>94</v>
      </c>
    </row>
    <row r="36" spans="1:5" ht="21" customHeight="1" thickBot="1">
      <c r="A36" s="652" t="s">
        <v>24</v>
      </c>
      <c r="B36" s="649">
        <f t="shared" si="0"/>
        <v>365</v>
      </c>
      <c r="C36" s="810">
        <v>127</v>
      </c>
      <c r="D36" s="651">
        <v>199</v>
      </c>
      <c r="E36" s="811">
        <v>39</v>
      </c>
    </row>
    <row r="37" spans="1:5" ht="21" customHeight="1" thickBot="1">
      <c r="A37" s="652" t="s">
        <v>25</v>
      </c>
      <c r="B37" s="649">
        <f t="shared" si="0"/>
        <v>1083</v>
      </c>
      <c r="C37" s="810">
        <v>559</v>
      </c>
      <c r="D37" s="651">
        <v>475</v>
      </c>
      <c r="E37" s="811">
        <v>49</v>
      </c>
    </row>
    <row r="38" spans="1:5" ht="21" customHeight="1" thickBot="1">
      <c r="A38" s="652" t="s">
        <v>224</v>
      </c>
      <c r="B38" s="649">
        <f t="shared" si="0"/>
        <v>372</v>
      </c>
      <c r="C38" s="810">
        <v>147</v>
      </c>
      <c r="D38" s="651">
        <v>183</v>
      </c>
      <c r="E38" s="811">
        <v>42</v>
      </c>
    </row>
    <row r="39" spans="1:5" ht="21" customHeight="1" thickBot="1">
      <c r="A39" s="652" t="s">
        <v>26</v>
      </c>
      <c r="B39" s="649">
        <f t="shared" si="0"/>
        <v>199</v>
      </c>
      <c r="C39" s="810">
        <v>82</v>
      </c>
      <c r="D39" s="651">
        <v>110</v>
      </c>
      <c r="E39" s="811">
        <v>7</v>
      </c>
    </row>
    <row r="40" spans="1:5" ht="21" customHeight="1" thickBot="1">
      <c r="A40" s="652" t="s">
        <v>27</v>
      </c>
      <c r="B40" s="649">
        <f t="shared" si="0"/>
        <v>383</v>
      </c>
      <c r="C40" s="810">
        <v>159</v>
      </c>
      <c r="D40" s="651">
        <v>216</v>
      </c>
      <c r="E40" s="811">
        <v>8</v>
      </c>
    </row>
    <row r="41" spans="1:5" ht="21" customHeight="1" thickBot="1">
      <c r="A41" s="652" t="s">
        <v>12</v>
      </c>
      <c r="B41" s="823">
        <f t="shared" si="0"/>
        <v>686</v>
      </c>
      <c r="C41" s="810">
        <v>226</v>
      </c>
      <c r="D41" s="651">
        <v>370</v>
      </c>
      <c r="E41" s="811">
        <v>90</v>
      </c>
    </row>
    <row r="42" spans="1:5" ht="21" customHeight="1"/>
    <row r="43" spans="1:5" ht="10.5" customHeight="1"/>
  </sheetData>
  <mergeCells count="1">
    <mergeCell ref="A1:E1"/>
  </mergeCells>
  <printOptions horizontalCentered="1" verticalCentered="1"/>
  <pageMargins left="0.35433070866141736" right="0.55118110236220474" top="0.78740157480314965" bottom="0.39370078740157483" header="0.51181102362204722" footer="0.31496062992125984"/>
  <pageSetup paperSize="9" scale="85" orientation="portrait" r:id="rId1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C4423-0584-420B-83D2-09488FB79570}">
  <sheetPr>
    <tabColor rgb="FF339933"/>
  </sheetPr>
  <dimension ref="A1:N48"/>
  <sheetViews>
    <sheetView rightToLeft="1" view="pageBreakPreview" zoomScaleSheetLayoutView="100" workbookViewId="0">
      <selection sqref="A1:M1"/>
    </sheetView>
  </sheetViews>
  <sheetFormatPr defaultColWidth="9.140625" defaultRowHeight="15.75"/>
  <cols>
    <col min="1" max="1" width="17.7109375" style="575" customWidth="1"/>
    <col min="2" max="2" width="8.42578125" style="636" customWidth="1"/>
    <col min="3" max="11" width="7.42578125" style="636" customWidth="1"/>
    <col min="12" max="12" width="7.28515625" style="636" customWidth="1"/>
    <col min="13" max="13" width="9.28515625" style="636" customWidth="1"/>
    <col min="14" max="14" width="7" style="636" customWidth="1"/>
    <col min="15" max="16384" width="9.140625" style="575"/>
  </cols>
  <sheetData>
    <row r="1" spans="1:14" ht="42" customHeight="1" thickBot="1">
      <c r="A1" s="1130" t="s">
        <v>1162</v>
      </c>
      <c r="B1" s="1131"/>
      <c r="C1" s="1131"/>
      <c r="D1" s="1131"/>
      <c r="E1" s="1131"/>
      <c r="F1" s="1131"/>
      <c r="G1" s="1131"/>
      <c r="H1" s="1131"/>
      <c r="I1" s="1131"/>
      <c r="J1" s="1131"/>
      <c r="K1" s="1131"/>
      <c r="L1" s="1131"/>
      <c r="M1" s="1131"/>
      <c r="N1" s="816"/>
    </row>
    <row r="2" spans="1:14" ht="55.5" customHeight="1" thickBot="1">
      <c r="A2" s="817" t="s">
        <v>459</v>
      </c>
      <c r="B2" s="818" t="s">
        <v>1160</v>
      </c>
      <c r="C2" s="819" t="s">
        <v>906</v>
      </c>
      <c r="D2" s="819" t="s">
        <v>1163</v>
      </c>
      <c r="E2" s="820" t="s">
        <v>1164</v>
      </c>
      <c r="F2" s="820" t="s">
        <v>1165</v>
      </c>
      <c r="G2" s="819" t="s">
        <v>1166</v>
      </c>
      <c r="H2" s="821" t="s">
        <v>1167</v>
      </c>
      <c r="I2" s="819" t="s">
        <v>1168</v>
      </c>
      <c r="J2" s="819" t="s">
        <v>1169</v>
      </c>
      <c r="K2" s="819" t="s">
        <v>1170</v>
      </c>
      <c r="L2" s="821" t="s">
        <v>1171</v>
      </c>
      <c r="M2" s="821" t="s">
        <v>1172</v>
      </c>
      <c r="N2" s="821" t="s">
        <v>1173</v>
      </c>
    </row>
    <row r="3" spans="1:14" ht="25.5" customHeight="1">
      <c r="A3" s="822">
        <v>1395</v>
      </c>
      <c r="B3" s="822">
        <v>17172</v>
      </c>
      <c r="C3" s="822">
        <v>9674</v>
      </c>
      <c r="D3" s="822">
        <v>2095</v>
      </c>
      <c r="E3" s="1191">
        <v>1818</v>
      </c>
      <c r="F3" s="1191"/>
      <c r="G3" s="822">
        <v>172</v>
      </c>
      <c r="H3" s="822">
        <v>312</v>
      </c>
      <c r="I3" s="822">
        <v>350</v>
      </c>
      <c r="J3" s="822">
        <v>77</v>
      </c>
      <c r="K3" s="822">
        <v>2405</v>
      </c>
      <c r="L3" s="823" t="s">
        <v>284</v>
      </c>
      <c r="M3" s="822">
        <v>291</v>
      </c>
      <c r="N3" s="823" t="s">
        <v>284</v>
      </c>
    </row>
    <row r="4" spans="1:14" ht="21" customHeight="1">
      <c r="A4" s="822">
        <v>1396</v>
      </c>
      <c r="B4" s="823">
        <v>17979</v>
      </c>
      <c r="C4" s="823">
        <v>10097</v>
      </c>
      <c r="D4" s="823">
        <v>2178</v>
      </c>
      <c r="E4" s="1192">
        <v>1919</v>
      </c>
      <c r="F4" s="1192"/>
      <c r="G4" s="823">
        <v>185</v>
      </c>
      <c r="H4" s="823">
        <v>311</v>
      </c>
      <c r="I4" s="823">
        <v>373</v>
      </c>
      <c r="J4" s="823">
        <v>69</v>
      </c>
      <c r="K4" s="823">
        <v>2532</v>
      </c>
      <c r="L4" s="823" t="s">
        <v>284</v>
      </c>
      <c r="M4" s="823">
        <v>307</v>
      </c>
      <c r="N4" s="823" t="s">
        <v>284</v>
      </c>
    </row>
    <row r="5" spans="1:14" ht="21" customHeight="1">
      <c r="A5" s="822">
        <v>1397</v>
      </c>
      <c r="B5" s="823">
        <v>18982</v>
      </c>
      <c r="C5" s="823">
        <v>10530</v>
      </c>
      <c r="D5" s="823">
        <v>2222</v>
      </c>
      <c r="E5" s="1192">
        <v>2109</v>
      </c>
      <c r="F5" s="1192"/>
      <c r="G5" s="823">
        <v>228</v>
      </c>
      <c r="H5" s="823">
        <v>377</v>
      </c>
      <c r="I5" s="823">
        <v>411</v>
      </c>
      <c r="J5" s="823">
        <v>69</v>
      </c>
      <c r="K5" s="823">
        <v>2648</v>
      </c>
      <c r="L5" s="823" t="s">
        <v>284</v>
      </c>
      <c r="M5" s="823">
        <v>388</v>
      </c>
      <c r="N5" s="823" t="s">
        <v>284</v>
      </c>
    </row>
    <row r="6" spans="1:14" ht="21" customHeight="1">
      <c r="A6" s="822">
        <v>1398</v>
      </c>
      <c r="B6" s="823">
        <v>19197</v>
      </c>
      <c r="C6" s="823">
        <v>10610</v>
      </c>
      <c r="D6" s="823">
        <v>2235</v>
      </c>
      <c r="E6" s="1192">
        <v>2161</v>
      </c>
      <c r="F6" s="1192"/>
      <c r="G6" s="823">
        <v>232</v>
      </c>
      <c r="H6" s="823">
        <v>378</v>
      </c>
      <c r="I6" s="823">
        <v>417</v>
      </c>
      <c r="J6" s="823">
        <v>78</v>
      </c>
      <c r="K6" s="823">
        <v>2687</v>
      </c>
      <c r="L6" s="823" t="s">
        <v>284</v>
      </c>
      <c r="M6" s="823">
        <v>408</v>
      </c>
      <c r="N6" s="823" t="s">
        <v>284</v>
      </c>
    </row>
    <row r="7" spans="1:14" ht="21" customHeight="1">
      <c r="A7" s="822">
        <v>1399</v>
      </c>
      <c r="B7" s="823">
        <v>24728</v>
      </c>
      <c r="C7" s="823">
        <v>11816</v>
      </c>
      <c r="D7" s="823">
        <v>4055</v>
      </c>
      <c r="E7" s="823">
        <v>2230</v>
      </c>
      <c r="F7" s="823">
        <v>1739</v>
      </c>
      <c r="G7" s="823">
        <v>269</v>
      </c>
      <c r="H7" s="823">
        <v>494</v>
      </c>
      <c r="I7" s="823">
        <v>571</v>
      </c>
      <c r="J7" s="823">
        <v>105</v>
      </c>
      <c r="K7" s="823">
        <v>2903</v>
      </c>
      <c r="L7" s="823">
        <v>178</v>
      </c>
      <c r="M7" s="823">
        <v>344</v>
      </c>
      <c r="N7" s="823">
        <v>51</v>
      </c>
    </row>
    <row r="8" spans="1:14" ht="21" customHeight="1">
      <c r="A8" s="822">
        <v>1400</v>
      </c>
      <c r="B8" s="823">
        <v>26980</v>
      </c>
      <c r="C8" s="823">
        <v>12613</v>
      </c>
      <c r="D8" s="822">
        <v>4371</v>
      </c>
      <c r="E8" s="823">
        <v>2502</v>
      </c>
      <c r="F8" s="823">
        <v>2175</v>
      </c>
      <c r="G8" s="822">
        <v>314</v>
      </c>
      <c r="H8" s="823">
        <v>615</v>
      </c>
      <c r="I8" s="823">
        <v>587</v>
      </c>
      <c r="J8" s="822">
        <v>107</v>
      </c>
      <c r="K8" s="822">
        <v>3069</v>
      </c>
      <c r="L8" s="823">
        <v>169</v>
      </c>
      <c r="M8" s="823">
        <v>389</v>
      </c>
      <c r="N8" s="822">
        <v>71</v>
      </c>
    </row>
    <row r="9" spans="1:14" ht="21" customHeight="1" thickBot="1">
      <c r="A9" s="355">
        <v>1401</v>
      </c>
      <c r="B9" s="356">
        <f>SUM(C9:N9)</f>
        <v>27352.170000000002</v>
      </c>
      <c r="C9" s="356">
        <f t="shared" ref="C9:N9" si="0">SUM(C10:C41)</f>
        <v>12754</v>
      </c>
      <c r="D9" s="355">
        <f t="shared" si="0"/>
        <v>4449</v>
      </c>
      <c r="E9" s="356">
        <f t="shared" si="0"/>
        <v>2525</v>
      </c>
      <c r="F9" s="356">
        <f t="shared" si="0"/>
        <v>2220</v>
      </c>
      <c r="G9" s="355">
        <f t="shared" si="0"/>
        <v>344</v>
      </c>
      <c r="H9" s="356">
        <f t="shared" si="0"/>
        <v>626</v>
      </c>
      <c r="I9" s="356">
        <f t="shared" si="0"/>
        <v>599</v>
      </c>
      <c r="J9" s="356">
        <f t="shared" si="0"/>
        <v>107</v>
      </c>
      <c r="K9" s="355">
        <f t="shared" si="0"/>
        <v>3092.1700000000005</v>
      </c>
      <c r="L9" s="356">
        <f t="shared" si="0"/>
        <v>173</v>
      </c>
      <c r="M9" s="356">
        <f t="shared" si="0"/>
        <v>396</v>
      </c>
      <c r="N9" s="355">
        <f t="shared" si="0"/>
        <v>67</v>
      </c>
    </row>
    <row r="10" spans="1:14" ht="21" customHeight="1" thickBot="1">
      <c r="A10" s="807" t="s">
        <v>259</v>
      </c>
      <c r="B10" s="356">
        <f t="shared" ref="B10:B41" si="1">SUM(C10:N10)</f>
        <v>1359</v>
      </c>
      <c r="C10" s="646">
        <v>710</v>
      </c>
      <c r="D10" s="688">
        <v>213</v>
      </c>
      <c r="E10" s="646">
        <v>123</v>
      </c>
      <c r="F10" s="688">
        <v>118</v>
      </c>
      <c r="G10" s="646">
        <v>20</v>
      </c>
      <c r="H10" s="824">
        <v>34</v>
      </c>
      <c r="I10" s="825">
        <v>31</v>
      </c>
      <c r="J10" s="655">
        <v>6</v>
      </c>
      <c r="K10" s="825">
        <v>82</v>
      </c>
      <c r="L10" s="651">
        <v>9</v>
      </c>
      <c r="M10" s="825">
        <v>10</v>
      </c>
      <c r="N10" s="651">
        <v>3</v>
      </c>
    </row>
    <row r="11" spans="1:14" ht="21" customHeight="1" thickBot="1">
      <c r="A11" s="794" t="s">
        <v>260</v>
      </c>
      <c r="B11" s="356">
        <f t="shared" si="1"/>
        <v>960</v>
      </c>
      <c r="C11" s="810">
        <v>442</v>
      </c>
      <c r="D11" s="651">
        <v>151</v>
      </c>
      <c r="E11" s="810">
        <v>101</v>
      </c>
      <c r="F11" s="651">
        <v>91</v>
      </c>
      <c r="G11" s="810">
        <v>11</v>
      </c>
      <c r="H11" s="651">
        <v>25</v>
      </c>
      <c r="I11" s="810">
        <v>21</v>
      </c>
      <c r="J11" s="651">
        <v>3</v>
      </c>
      <c r="K11" s="825">
        <v>95</v>
      </c>
      <c r="L11" s="651">
        <v>3</v>
      </c>
      <c r="M11" s="825">
        <v>14</v>
      </c>
      <c r="N11" s="651">
        <v>3</v>
      </c>
    </row>
    <row r="12" spans="1:14" ht="21" customHeight="1" thickBot="1">
      <c r="A12" s="652" t="s">
        <v>13</v>
      </c>
      <c r="B12" s="356">
        <f t="shared" si="1"/>
        <v>423.33</v>
      </c>
      <c r="C12" s="810">
        <v>181</v>
      </c>
      <c r="D12" s="651">
        <v>63</v>
      </c>
      <c r="E12" s="810">
        <v>57</v>
      </c>
      <c r="F12" s="651">
        <v>52</v>
      </c>
      <c r="G12" s="810">
        <v>4</v>
      </c>
      <c r="H12" s="651">
        <v>11</v>
      </c>
      <c r="I12" s="810">
        <v>11</v>
      </c>
      <c r="J12" s="651">
        <v>1</v>
      </c>
      <c r="K12" s="825">
        <v>33.33</v>
      </c>
      <c r="L12" s="651">
        <v>2</v>
      </c>
      <c r="M12" s="825">
        <v>6</v>
      </c>
      <c r="N12" s="651">
        <v>2</v>
      </c>
    </row>
    <row r="13" spans="1:14" ht="21" customHeight="1" thickBot="1">
      <c r="A13" s="652" t="s">
        <v>14</v>
      </c>
      <c r="B13" s="356">
        <f t="shared" si="1"/>
        <v>1914</v>
      </c>
      <c r="C13" s="810">
        <v>923</v>
      </c>
      <c r="D13" s="651">
        <v>295</v>
      </c>
      <c r="E13" s="810">
        <v>188</v>
      </c>
      <c r="F13" s="651">
        <v>163</v>
      </c>
      <c r="G13" s="810">
        <v>18</v>
      </c>
      <c r="H13" s="651">
        <v>36</v>
      </c>
      <c r="I13" s="810">
        <v>38</v>
      </c>
      <c r="J13" s="651">
        <v>3</v>
      </c>
      <c r="K13" s="825">
        <v>215</v>
      </c>
      <c r="L13" s="651">
        <v>8</v>
      </c>
      <c r="M13" s="825">
        <v>24</v>
      </c>
      <c r="N13" s="651">
        <v>3</v>
      </c>
    </row>
    <row r="14" spans="1:14" ht="21" customHeight="1" thickBot="1">
      <c r="A14" s="652" t="s">
        <v>33</v>
      </c>
      <c r="B14" s="356">
        <f t="shared" si="1"/>
        <v>855</v>
      </c>
      <c r="C14" s="810">
        <v>441</v>
      </c>
      <c r="D14" s="651">
        <v>141</v>
      </c>
      <c r="E14" s="810">
        <v>75</v>
      </c>
      <c r="F14" s="651">
        <v>66</v>
      </c>
      <c r="G14" s="810">
        <v>11</v>
      </c>
      <c r="H14" s="651">
        <v>19</v>
      </c>
      <c r="I14" s="810">
        <v>15</v>
      </c>
      <c r="J14" s="651">
        <v>1</v>
      </c>
      <c r="K14" s="825">
        <v>71</v>
      </c>
      <c r="L14" s="651">
        <v>5</v>
      </c>
      <c r="M14" s="825">
        <v>8</v>
      </c>
      <c r="N14" s="651">
        <v>2</v>
      </c>
    </row>
    <row r="15" spans="1:14" ht="21" customHeight="1" thickBot="1">
      <c r="A15" s="652" t="s">
        <v>15</v>
      </c>
      <c r="B15" s="356">
        <f t="shared" si="1"/>
        <v>223.23</v>
      </c>
      <c r="C15" s="810">
        <v>76</v>
      </c>
      <c r="D15" s="651">
        <v>52</v>
      </c>
      <c r="E15" s="810">
        <v>19</v>
      </c>
      <c r="F15" s="651">
        <v>32</v>
      </c>
      <c r="G15" s="810">
        <v>2</v>
      </c>
      <c r="H15" s="651">
        <v>7</v>
      </c>
      <c r="I15" s="810">
        <v>9</v>
      </c>
      <c r="J15" s="651">
        <v>0</v>
      </c>
      <c r="K15" s="825">
        <v>23.23</v>
      </c>
      <c r="L15" s="651">
        <v>1</v>
      </c>
      <c r="M15" s="825">
        <v>2</v>
      </c>
      <c r="N15" s="651">
        <v>0</v>
      </c>
    </row>
    <row r="16" spans="1:14" ht="21" customHeight="1" thickBot="1">
      <c r="A16" s="652" t="s">
        <v>16</v>
      </c>
      <c r="B16" s="356">
        <f t="shared" si="1"/>
        <v>320.37</v>
      </c>
      <c r="C16" s="810">
        <v>127</v>
      </c>
      <c r="D16" s="651">
        <v>61</v>
      </c>
      <c r="E16" s="810">
        <v>36</v>
      </c>
      <c r="F16" s="651">
        <v>31</v>
      </c>
      <c r="G16" s="810">
        <v>4</v>
      </c>
      <c r="H16" s="651">
        <v>9</v>
      </c>
      <c r="I16" s="810">
        <v>10</v>
      </c>
      <c r="J16" s="651">
        <v>1</v>
      </c>
      <c r="K16" s="825">
        <v>37.369999999999997</v>
      </c>
      <c r="L16" s="651">
        <v>1</v>
      </c>
      <c r="M16" s="825">
        <v>3</v>
      </c>
      <c r="N16" s="651">
        <v>0</v>
      </c>
    </row>
    <row r="17" spans="1:14" ht="21" customHeight="1" thickBot="1">
      <c r="A17" s="652" t="s">
        <v>469</v>
      </c>
      <c r="B17" s="356">
        <f t="shared" si="1"/>
        <v>5687</v>
      </c>
      <c r="C17" s="810">
        <v>2778</v>
      </c>
      <c r="D17" s="651">
        <v>948</v>
      </c>
      <c r="E17" s="810">
        <v>534</v>
      </c>
      <c r="F17" s="651">
        <v>468</v>
      </c>
      <c r="G17" s="810">
        <v>83</v>
      </c>
      <c r="H17" s="651">
        <v>112</v>
      </c>
      <c r="I17" s="810">
        <v>108</v>
      </c>
      <c r="J17" s="651">
        <v>5</v>
      </c>
      <c r="K17" s="825">
        <v>429</v>
      </c>
      <c r="L17" s="651">
        <v>62</v>
      </c>
      <c r="M17" s="825">
        <v>144</v>
      </c>
      <c r="N17" s="651">
        <v>16</v>
      </c>
    </row>
    <row r="18" spans="1:14" ht="21" customHeight="1" thickBot="1">
      <c r="A18" s="652" t="s">
        <v>470</v>
      </c>
      <c r="B18" s="356">
        <f t="shared" si="1"/>
        <v>279.38</v>
      </c>
      <c r="C18" s="810">
        <v>121</v>
      </c>
      <c r="D18" s="651">
        <v>43</v>
      </c>
      <c r="E18" s="810">
        <v>28</v>
      </c>
      <c r="F18" s="651">
        <v>24</v>
      </c>
      <c r="G18" s="810">
        <v>2</v>
      </c>
      <c r="H18" s="651">
        <v>5</v>
      </c>
      <c r="I18" s="810">
        <v>11</v>
      </c>
      <c r="J18" s="651">
        <v>1</v>
      </c>
      <c r="K18" s="825">
        <v>38.380000000000003</v>
      </c>
      <c r="L18" s="651">
        <v>1</v>
      </c>
      <c r="M18" s="825">
        <v>4</v>
      </c>
      <c r="N18" s="651">
        <v>1</v>
      </c>
    </row>
    <row r="19" spans="1:14" ht="21" customHeight="1" thickBot="1">
      <c r="A19" s="652" t="s">
        <v>31</v>
      </c>
      <c r="B19" s="356">
        <f t="shared" si="1"/>
        <v>239.3</v>
      </c>
      <c r="C19" s="810">
        <v>99</v>
      </c>
      <c r="D19" s="651">
        <v>44</v>
      </c>
      <c r="E19" s="810">
        <v>28</v>
      </c>
      <c r="F19" s="651">
        <v>18</v>
      </c>
      <c r="G19" s="810">
        <v>2</v>
      </c>
      <c r="H19" s="651">
        <v>4</v>
      </c>
      <c r="I19" s="810">
        <v>10</v>
      </c>
      <c r="J19" s="651">
        <v>1</v>
      </c>
      <c r="K19" s="825">
        <v>30.3</v>
      </c>
      <c r="L19" s="651">
        <v>1</v>
      </c>
      <c r="M19" s="825">
        <v>1</v>
      </c>
      <c r="N19" s="651">
        <v>1</v>
      </c>
    </row>
    <row r="20" spans="1:14" ht="21" customHeight="1" thickBot="1">
      <c r="A20" s="652" t="s">
        <v>30</v>
      </c>
      <c r="B20" s="356">
        <f t="shared" si="1"/>
        <v>2265.56</v>
      </c>
      <c r="C20" s="810">
        <v>1092</v>
      </c>
      <c r="D20" s="651">
        <v>347</v>
      </c>
      <c r="E20" s="810">
        <v>213</v>
      </c>
      <c r="F20" s="651">
        <v>207</v>
      </c>
      <c r="G20" s="810">
        <v>21</v>
      </c>
      <c r="H20" s="651">
        <v>41</v>
      </c>
      <c r="I20" s="810">
        <v>34</v>
      </c>
      <c r="J20" s="651">
        <v>6</v>
      </c>
      <c r="K20" s="825">
        <v>258.56</v>
      </c>
      <c r="L20" s="651">
        <v>11</v>
      </c>
      <c r="M20" s="825">
        <v>30</v>
      </c>
      <c r="N20" s="651">
        <v>5</v>
      </c>
    </row>
    <row r="21" spans="1:14" ht="21" customHeight="1" thickBot="1">
      <c r="A21" s="652" t="s">
        <v>29</v>
      </c>
      <c r="B21" s="356">
        <f t="shared" si="1"/>
        <v>231.25</v>
      </c>
      <c r="C21" s="810">
        <v>107</v>
      </c>
      <c r="D21" s="651">
        <v>36</v>
      </c>
      <c r="E21" s="810">
        <v>23</v>
      </c>
      <c r="F21" s="651">
        <v>22</v>
      </c>
      <c r="G21" s="810">
        <v>2</v>
      </c>
      <c r="H21" s="651">
        <v>7</v>
      </c>
      <c r="I21" s="810">
        <v>6</v>
      </c>
      <c r="J21" s="651">
        <v>0</v>
      </c>
      <c r="K21" s="825">
        <v>25.25</v>
      </c>
      <c r="L21" s="651">
        <v>0</v>
      </c>
      <c r="M21" s="825">
        <v>2</v>
      </c>
      <c r="N21" s="651">
        <v>1</v>
      </c>
    </row>
    <row r="22" spans="1:14" ht="21" customHeight="1" thickBot="1">
      <c r="A22" s="652" t="s">
        <v>17</v>
      </c>
      <c r="B22" s="356">
        <f t="shared" si="1"/>
        <v>1527.26</v>
      </c>
      <c r="C22" s="810">
        <v>644</v>
      </c>
      <c r="D22" s="651">
        <v>234</v>
      </c>
      <c r="E22" s="810">
        <v>160</v>
      </c>
      <c r="F22" s="651">
        <v>134</v>
      </c>
      <c r="G22" s="810">
        <v>21</v>
      </c>
      <c r="H22" s="651">
        <v>37</v>
      </c>
      <c r="I22" s="810">
        <v>35</v>
      </c>
      <c r="J22" s="651">
        <v>4</v>
      </c>
      <c r="K22" s="825">
        <v>228.26</v>
      </c>
      <c r="L22" s="651">
        <v>7</v>
      </c>
      <c r="M22" s="825">
        <v>21</v>
      </c>
      <c r="N22" s="651">
        <v>2</v>
      </c>
    </row>
    <row r="23" spans="1:14" ht="21" customHeight="1" thickBot="1">
      <c r="A23" s="652" t="s">
        <v>18</v>
      </c>
      <c r="B23" s="356">
        <f t="shared" si="1"/>
        <v>293.27999999999997</v>
      </c>
      <c r="C23" s="810">
        <v>136</v>
      </c>
      <c r="D23" s="651">
        <v>55</v>
      </c>
      <c r="E23" s="810">
        <v>27</v>
      </c>
      <c r="F23" s="651">
        <v>20</v>
      </c>
      <c r="G23" s="810">
        <v>4</v>
      </c>
      <c r="H23" s="651">
        <v>9</v>
      </c>
      <c r="I23" s="810">
        <v>9</v>
      </c>
      <c r="J23" s="651">
        <v>0</v>
      </c>
      <c r="K23" s="825">
        <v>28.28</v>
      </c>
      <c r="L23" s="651">
        <v>1</v>
      </c>
      <c r="M23" s="825">
        <v>2</v>
      </c>
      <c r="N23" s="651">
        <v>2</v>
      </c>
    </row>
    <row r="24" spans="1:14" ht="21" customHeight="1" thickBot="1">
      <c r="A24" s="652" t="s">
        <v>19</v>
      </c>
      <c r="B24" s="356">
        <f t="shared" si="1"/>
        <v>246.45</v>
      </c>
      <c r="C24" s="810">
        <v>92</v>
      </c>
      <c r="D24" s="651">
        <v>42</v>
      </c>
      <c r="E24" s="810">
        <v>20</v>
      </c>
      <c r="F24" s="651">
        <v>15</v>
      </c>
      <c r="G24" s="810">
        <v>3</v>
      </c>
      <c r="H24" s="651">
        <v>7</v>
      </c>
      <c r="I24" s="810">
        <v>8</v>
      </c>
      <c r="J24" s="651">
        <v>8</v>
      </c>
      <c r="K24" s="825">
        <v>45.45</v>
      </c>
      <c r="L24" s="651">
        <v>2</v>
      </c>
      <c r="M24" s="825">
        <v>4</v>
      </c>
      <c r="N24" s="651">
        <v>0</v>
      </c>
    </row>
    <row r="25" spans="1:14" ht="21" customHeight="1" thickBot="1">
      <c r="A25" s="657" t="s">
        <v>888</v>
      </c>
      <c r="B25" s="356">
        <f t="shared" si="1"/>
        <v>536.55999999999995</v>
      </c>
      <c r="C25" s="810">
        <v>245</v>
      </c>
      <c r="D25" s="651">
        <v>98</v>
      </c>
      <c r="E25" s="810">
        <v>52</v>
      </c>
      <c r="F25" s="651">
        <v>52</v>
      </c>
      <c r="G25" s="810">
        <v>6</v>
      </c>
      <c r="H25" s="651">
        <v>16</v>
      </c>
      <c r="I25" s="810">
        <v>1</v>
      </c>
      <c r="J25" s="651">
        <v>2</v>
      </c>
      <c r="K25" s="825">
        <v>56.56</v>
      </c>
      <c r="L25" s="651">
        <v>4</v>
      </c>
      <c r="M25" s="825">
        <v>3</v>
      </c>
      <c r="N25" s="651">
        <v>1</v>
      </c>
    </row>
    <row r="26" spans="1:14" ht="21" customHeight="1" thickBot="1">
      <c r="A26" s="652" t="s">
        <v>20</v>
      </c>
      <c r="B26" s="356">
        <f t="shared" si="1"/>
        <v>1760.51</v>
      </c>
      <c r="C26" s="810">
        <v>897</v>
      </c>
      <c r="D26" s="651">
        <v>342</v>
      </c>
      <c r="E26" s="810">
        <v>88</v>
      </c>
      <c r="F26" s="651">
        <v>23</v>
      </c>
      <c r="G26" s="810">
        <v>26</v>
      </c>
      <c r="H26" s="651">
        <v>35</v>
      </c>
      <c r="I26" s="810">
        <v>46</v>
      </c>
      <c r="J26" s="651">
        <v>26</v>
      </c>
      <c r="K26" s="825">
        <v>253.51</v>
      </c>
      <c r="L26" s="651">
        <v>5</v>
      </c>
      <c r="M26" s="825">
        <v>16</v>
      </c>
      <c r="N26" s="651">
        <v>3</v>
      </c>
    </row>
    <row r="27" spans="1:14" ht="21" customHeight="1" thickBot="1">
      <c r="A27" s="652" t="s">
        <v>21</v>
      </c>
      <c r="B27" s="356">
        <f t="shared" si="1"/>
        <v>304.43</v>
      </c>
      <c r="C27" s="810">
        <v>164</v>
      </c>
      <c r="D27" s="651">
        <v>41</v>
      </c>
      <c r="E27" s="810">
        <v>23</v>
      </c>
      <c r="F27" s="651">
        <v>21</v>
      </c>
      <c r="G27" s="810">
        <v>2</v>
      </c>
      <c r="H27" s="651">
        <v>2</v>
      </c>
      <c r="I27" s="810">
        <v>6</v>
      </c>
      <c r="J27" s="651">
        <v>0</v>
      </c>
      <c r="K27" s="825">
        <v>43.43</v>
      </c>
      <c r="L27" s="651">
        <v>1</v>
      </c>
      <c r="M27" s="825">
        <v>1</v>
      </c>
      <c r="N27" s="651">
        <v>0</v>
      </c>
    </row>
    <row r="28" spans="1:14" ht="21" customHeight="1" thickBot="1">
      <c r="A28" s="652" t="s">
        <v>22</v>
      </c>
      <c r="B28" s="356">
        <f t="shared" si="1"/>
        <v>369.5</v>
      </c>
      <c r="C28" s="810">
        <v>157</v>
      </c>
      <c r="D28" s="651">
        <v>54</v>
      </c>
      <c r="E28" s="810">
        <v>36</v>
      </c>
      <c r="F28" s="651">
        <v>33</v>
      </c>
      <c r="G28" s="810">
        <v>6</v>
      </c>
      <c r="H28" s="651">
        <v>9</v>
      </c>
      <c r="I28" s="810">
        <v>10</v>
      </c>
      <c r="J28" s="651">
        <v>2</v>
      </c>
      <c r="K28" s="825">
        <v>50.5</v>
      </c>
      <c r="L28" s="651">
        <v>2</v>
      </c>
      <c r="M28" s="825">
        <v>7</v>
      </c>
      <c r="N28" s="651">
        <v>3</v>
      </c>
    </row>
    <row r="29" spans="1:14" ht="21" customHeight="1" thickBot="1">
      <c r="A29" s="652" t="s">
        <v>472</v>
      </c>
      <c r="B29" s="356">
        <f t="shared" si="1"/>
        <v>168.27</v>
      </c>
      <c r="C29" s="810">
        <v>79</v>
      </c>
      <c r="D29" s="651">
        <v>26</v>
      </c>
      <c r="E29" s="810">
        <v>12</v>
      </c>
      <c r="F29" s="651">
        <v>10</v>
      </c>
      <c r="G29" s="810">
        <v>2</v>
      </c>
      <c r="H29" s="651">
        <v>3</v>
      </c>
      <c r="I29" s="810">
        <v>3</v>
      </c>
      <c r="J29" s="651">
        <v>2</v>
      </c>
      <c r="K29" s="825">
        <v>27.27</v>
      </c>
      <c r="L29" s="651">
        <v>1</v>
      </c>
      <c r="M29" s="825">
        <v>2</v>
      </c>
      <c r="N29" s="651">
        <v>1</v>
      </c>
    </row>
    <row r="30" spans="1:14" ht="21" customHeight="1" thickBot="1">
      <c r="A30" s="652" t="s">
        <v>220</v>
      </c>
      <c r="B30" s="356">
        <f t="shared" si="1"/>
        <v>403.52</v>
      </c>
      <c r="C30" s="810">
        <v>173</v>
      </c>
      <c r="D30" s="651">
        <v>57</v>
      </c>
      <c r="E30" s="810">
        <v>31</v>
      </c>
      <c r="F30" s="651">
        <v>55</v>
      </c>
      <c r="G30" s="810">
        <v>6</v>
      </c>
      <c r="H30" s="651">
        <v>13</v>
      </c>
      <c r="I30" s="810">
        <v>10</v>
      </c>
      <c r="J30" s="651">
        <v>0</v>
      </c>
      <c r="K30" s="825">
        <v>52.52</v>
      </c>
      <c r="L30" s="651">
        <v>2</v>
      </c>
      <c r="M30" s="825">
        <v>3</v>
      </c>
      <c r="N30" s="651">
        <v>1</v>
      </c>
    </row>
    <row r="31" spans="1:14" ht="21" customHeight="1" thickBot="1">
      <c r="A31" s="652" t="s">
        <v>221</v>
      </c>
      <c r="B31" s="356">
        <f t="shared" si="1"/>
        <v>788.8</v>
      </c>
      <c r="C31" s="810">
        <v>381</v>
      </c>
      <c r="D31" s="651">
        <v>124</v>
      </c>
      <c r="E31" s="810">
        <v>71</v>
      </c>
      <c r="F31" s="651">
        <v>59</v>
      </c>
      <c r="G31" s="810">
        <v>11</v>
      </c>
      <c r="H31" s="651">
        <v>18</v>
      </c>
      <c r="I31" s="810">
        <v>28</v>
      </c>
      <c r="J31" s="651">
        <v>7</v>
      </c>
      <c r="K31" s="825">
        <v>80.8</v>
      </c>
      <c r="L31" s="651">
        <v>3</v>
      </c>
      <c r="M31" s="825">
        <v>4</v>
      </c>
      <c r="N31" s="651">
        <v>2</v>
      </c>
    </row>
    <row r="32" spans="1:14" ht="21" customHeight="1" thickBot="1">
      <c r="A32" s="652" t="s">
        <v>222</v>
      </c>
      <c r="B32" s="356">
        <f t="shared" si="1"/>
        <v>677.8</v>
      </c>
      <c r="C32" s="810">
        <v>344</v>
      </c>
      <c r="D32" s="651">
        <v>93</v>
      </c>
      <c r="E32" s="810">
        <v>62</v>
      </c>
      <c r="F32" s="651">
        <v>50</v>
      </c>
      <c r="G32" s="810">
        <v>7</v>
      </c>
      <c r="H32" s="651">
        <v>15</v>
      </c>
      <c r="I32" s="810">
        <v>13</v>
      </c>
      <c r="J32" s="651">
        <v>2</v>
      </c>
      <c r="K32" s="825">
        <v>80.8</v>
      </c>
      <c r="L32" s="651">
        <v>4</v>
      </c>
      <c r="M32" s="825">
        <v>5</v>
      </c>
      <c r="N32" s="651">
        <v>2</v>
      </c>
    </row>
    <row r="33" spans="1:14" ht="21" customHeight="1" thickBot="1">
      <c r="A33" s="652" t="s">
        <v>889</v>
      </c>
      <c r="B33" s="356">
        <f t="shared" si="1"/>
        <v>265.44</v>
      </c>
      <c r="C33" s="810">
        <v>105</v>
      </c>
      <c r="D33" s="651">
        <v>39</v>
      </c>
      <c r="E33" s="810">
        <v>33</v>
      </c>
      <c r="F33" s="651">
        <v>29</v>
      </c>
      <c r="G33" s="810">
        <v>2</v>
      </c>
      <c r="H33" s="651">
        <v>5</v>
      </c>
      <c r="I33" s="810">
        <v>4</v>
      </c>
      <c r="J33" s="651">
        <v>0</v>
      </c>
      <c r="K33" s="825">
        <v>44.44</v>
      </c>
      <c r="L33" s="651">
        <v>0</v>
      </c>
      <c r="M33" s="825">
        <v>4</v>
      </c>
      <c r="N33" s="651">
        <v>0</v>
      </c>
    </row>
    <row r="34" spans="1:14" ht="21" customHeight="1" thickBot="1">
      <c r="A34" s="652" t="s">
        <v>7</v>
      </c>
      <c r="B34" s="356">
        <f t="shared" si="1"/>
        <v>682</v>
      </c>
      <c r="C34" s="810">
        <v>279</v>
      </c>
      <c r="D34" s="651">
        <v>109</v>
      </c>
      <c r="E34" s="810">
        <v>73</v>
      </c>
      <c r="F34" s="651">
        <v>63</v>
      </c>
      <c r="G34" s="810">
        <v>6</v>
      </c>
      <c r="H34" s="651">
        <v>17</v>
      </c>
      <c r="I34" s="810">
        <v>13</v>
      </c>
      <c r="J34" s="651">
        <v>1</v>
      </c>
      <c r="K34" s="825">
        <v>106</v>
      </c>
      <c r="L34" s="651">
        <v>4</v>
      </c>
      <c r="M34" s="825">
        <v>9</v>
      </c>
      <c r="N34" s="651">
        <v>2</v>
      </c>
    </row>
    <row r="35" spans="1:14" ht="21" customHeight="1" thickBot="1">
      <c r="A35" s="652" t="s">
        <v>23</v>
      </c>
      <c r="B35" s="356">
        <f t="shared" si="1"/>
        <v>954</v>
      </c>
      <c r="C35" s="810">
        <v>405</v>
      </c>
      <c r="D35" s="651">
        <v>149</v>
      </c>
      <c r="E35" s="810">
        <v>91</v>
      </c>
      <c r="F35" s="651">
        <v>78</v>
      </c>
      <c r="G35" s="810">
        <v>8</v>
      </c>
      <c r="H35" s="651">
        <v>27</v>
      </c>
      <c r="I35" s="810">
        <v>23</v>
      </c>
      <c r="J35" s="651">
        <v>4</v>
      </c>
      <c r="K35" s="825">
        <v>142</v>
      </c>
      <c r="L35" s="651">
        <v>5</v>
      </c>
      <c r="M35" s="825">
        <v>19</v>
      </c>
      <c r="N35" s="651">
        <v>3</v>
      </c>
    </row>
    <row r="36" spans="1:14" ht="21" customHeight="1" thickBot="1">
      <c r="A36" s="652" t="s">
        <v>24</v>
      </c>
      <c r="B36" s="356">
        <f t="shared" si="1"/>
        <v>452.59000000000003</v>
      </c>
      <c r="C36" s="810">
        <v>200</v>
      </c>
      <c r="D36" s="651">
        <v>69</v>
      </c>
      <c r="E36" s="810">
        <v>45</v>
      </c>
      <c r="F36" s="651">
        <v>43</v>
      </c>
      <c r="G36" s="810">
        <v>6</v>
      </c>
      <c r="H36" s="651">
        <v>15</v>
      </c>
      <c r="I36" s="810">
        <v>1</v>
      </c>
      <c r="J36" s="651">
        <v>0</v>
      </c>
      <c r="K36" s="825">
        <v>59.59</v>
      </c>
      <c r="L36" s="651">
        <v>4</v>
      </c>
      <c r="M36" s="825">
        <v>9</v>
      </c>
      <c r="N36" s="651">
        <v>1</v>
      </c>
    </row>
    <row r="37" spans="1:14" ht="21" customHeight="1" thickBot="1">
      <c r="A37" s="652" t="s">
        <v>25</v>
      </c>
      <c r="B37" s="356">
        <f t="shared" si="1"/>
        <v>1334</v>
      </c>
      <c r="C37" s="810">
        <v>558</v>
      </c>
      <c r="D37" s="651">
        <v>211</v>
      </c>
      <c r="E37" s="810">
        <v>128</v>
      </c>
      <c r="F37" s="651">
        <v>109</v>
      </c>
      <c r="G37" s="810">
        <v>14</v>
      </c>
      <c r="H37" s="651">
        <v>33</v>
      </c>
      <c r="I37" s="810">
        <v>24</v>
      </c>
      <c r="J37" s="651">
        <v>4</v>
      </c>
      <c r="K37" s="825">
        <v>226</v>
      </c>
      <c r="L37" s="651">
        <v>10</v>
      </c>
      <c r="M37" s="825">
        <v>15</v>
      </c>
      <c r="N37" s="651">
        <v>2</v>
      </c>
    </row>
    <row r="38" spans="1:14" ht="21" customHeight="1" thickBot="1">
      <c r="A38" s="652" t="s">
        <v>224</v>
      </c>
      <c r="B38" s="356">
        <f t="shared" si="1"/>
        <v>480</v>
      </c>
      <c r="C38" s="810">
        <v>172</v>
      </c>
      <c r="D38" s="651">
        <v>79</v>
      </c>
      <c r="E38" s="810">
        <v>55</v>
      </c>
      <c r="F38" s="651">
        <v>43</v>
      </c>
      <c r="G38" s="810">
        <v>9</v>
      </c>
      <c r="H38" s="651">
        <v>15</v>
      </c>
      <c r="I38" s="810">
        <v>23</v>
      </c>
      <c r="J38" s="651">
        <v>12</v>
      </c>
      <c r="K38" s="825">
        <v>59</v>
      </c>
      <c r="L38" s="651">
        <v>3</v>
      </c>
      <c r="M38" s="825">
        <v>8</v>
      </c>
      <c r="N38" s="651">
        <v>2</v>
      </c>
    </row>
    <row r="39" spans="1:14" ht="21" customHeight="1" thickBot="1">
      <c r="A39" s="652" t="s">
        <v>26</v>
      </c>
      <c r="B39" s="356">
        <f t="shared" si="1"/>
        <v>334.34000000000003</v>
      </c>
      <c r="C39" s="810">
        <v>143</v>
      </c>
      <c r="D39" s="651">
        <v>64</v>
      </c>
      <c r="E39" s="810">
        <v>28</v>
      </c>
      <c r="F39" s="651">
        <v>24</v>
      </c>
      <c r="G39" s="810">
        <v>6</v>
      </c>
      <c r="H39" s="651">
        <v>12</v>
      </c>
      <c r="I39" s="810">
        <v>15</v>
      </c>
      <c r="J39" s="651">
        <v>2</v>
      </c>
      <c r="K39" s="825">
        <v>34.340000000000003</v>
      </c>
      <c r="L39" s="651">
        <v>2</v>
      </c>
      <c r="M39" s="825">
        <v>3</v>
      </c>
      <c r="N39" s="651">
        <v>1</v>
      </c>
    </row>
    <row r="40" spans="1:14" ht="21" customHeight="1" thickBot="1">
      <c r="A40" s="652" t="s">
        <v>27</v>
      </c>
      <c r="B40" s="356">
        <f t="shared" si="1"/>
        <v>502</v>
      </c>
      <c r="C40" s="810">
        <v>262</v>
      </c>
      <c r="D40" s="651">
        <v>84</v>
      </c>
      <c r="E40" s="810">
        <v>20</v>
      </c>
      <c r="F40" s="651">
        <v>31</v>
      </c>
      <c r="G40" s="810">
        <v>8</v>
      </c>
      <c r="H40" s="651">
        <v>13</v>
      </c>
      <c r="I40" s="810">
        <v>9</v>
      </c>
      <c r="J40" s="651">
        <v>1</v>
      </c>
      <c r="K40" s="825">
        <v>61</v>
      </c>
      <c r="L40" s="651">
        <v>5</v>
      </c>
      <c r="M40" s="825">
        <v>7</v>
      </c>
      <c r="N40" s="651">
        <v>1</v>
      </c>
    </row>
    <row r="41" spans="1:14" ht="21" customHeight="1" thickBot="1">
      <c r="A41" s="652" t="s">
        <v>12</v>
      </c>
      <c r="B41" s="356">
        <f t="shared" si="1"/>
        <v>514</v>
      </c>
      <c r="C41" s="810">
        <v>221</v>
      </c>
      <c r="D41" s="651">
        <v>85</v>
      </c>
      <c r="E41" s="810">
        <v>45</v>
      </c>
      <c r="F41" s="651">
        <v>36</v>
      </c>
      <c r="G41" s="810">
        <v>11</v>
      </c>
      <c r="H41" s="651">
        <v>15</v>
      </c>
      <c r="I41" s="810">
        <v>14</v>
      </c>
      <c r="J41" s="651">
        <v>2</v>
      </c>
      <c r="K41" s="825">
        <v>74</v>
      </c>
      <c r="L41" s="651">
        <v>4</v>
      </c>
      <c r="M41" s="825">
        <v>6</v>
      </c>
      <c r="N41" s="651">
        <v>1</v>
      </c>
    </row>
    <row r="42" spans="1:14" ht="24.75" customHeight="1">
      <c r="A42" s="1193" t="s">
        <v>1174</v>
      </c>
      <c r="B42" s="1193"/>
      <c r="C42" s="1193"/>
      <c r="D42" s="1193"/>
      <c r="E42" s="1193"/>
      <c r="F42" s="1193"/>
      <c r="G42" s="1193"/>
      <c r="H42" s="1193"/>
      <c r="I42" s="1193"/>
      <c r="J42" s="1193"/>
      <c r="K42" s="1193"/>
      <c r="L42" s="1193"/>
      <c r="M42" s="1193"/>
      <c r="N42" s="1193"/>
    </row>
    <row r="43" spans="1:14" ht="21" customHeight="1">
      <c r="A43" s="1190" t="s">
        <v>1175</v>
      </c>
      <c r="B43" s="1190"/>
      <c r="C43" s="1190"/>
      <c r="D43" s="1190"/>
      <c r="E43" s="1190"/>
      <c r="F43" s="1190"/>
      <c r="G43" s="1190"/>
      <c r="H43" s="1190"/>
      <c r="I43" s="1190"/>
      <c r="J43" s="1190"/>
      <c r="K43" s="1190"/>
      <c r="L43" s="1190"/>
      <c r="M43" s="1190"/>
      <c r="N43" s="1190"/>
    </row>
    <row r="44" spans="1:14">
      <c r="A44" s="826"/>
    </row>
    <row r="48" spans="1:14">
      <c r="A48" s="827"/>
      <c r="B48" s="575"/>
      <c r="C48" s="575"/>
      <c r="D48" s="575"/>
      <c r="E48" s="575"/>
      <c r="F48" s="575"/>
      <c r="G48" s="575"/>
      <c r="H48" s="575"/>
      <c r="I48" s="575"/>
      <c r="J48" s="575"/>
      <c r="K48" s="575"/>
      <c r="L48" s="575"/>
      <c r="M48" s="575"/>
      <c r="N48" s="575"/>
    </row>
  </sheetData>
  <mergeCells count="7">
    <mergeCell ref="A43:N43"/>
    <mergeCell ref="A1:M1"/>
    <mergeCell ref="E3:F3"/>
    <mergeCell ref="E4:F4"/>
    <mergeCell ref="E5:F5"/>
    <mergeCell ref="E6:F6"/>
    <mergeCell ref="A42:N42"/>
  </mergeCells>
  <printOptions horizontalCentered="1" verticalCentered="1"/>
  <pageMargins left="0.19685039370078741" right="0.59055118110236227" top="0.78740157480314965" bottom="0.39370078740157483" header="0.51181102362204722" footer="0.27559055118110237"/>
  <pageSetup paperSize="9" scale="80" orientation="portrait" r:id="rId1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0B5CF-5472-4616-AAA8-B53043084E07}">
  <sheetPr>
    <tabColor rgb="FF339933"/>
  </sheetPr>
  <dimension ref="A1:F42"/>
  <sheetViews>
    <sheetView rightToLeft="1" view="pageBreakPreview" zoomScaleSheetLayoutView="100" workbookViewId="0">
      <selection sqref="A1:XFD1048576"/>
    </sheetView>
  </sheetViews>
  <sheetFormatPr defaultColWidth="14.7109375" defaultRowHeight="18" customHeight="1"/>
  <cols>
    <col min="1" max="1" width="24.42578125" style="575" customWidth="1"/>
    <col min="2" max="2" width="19.28515625" style="636" customWidth="1"/>
    <col min="3" max="3" width="19.42578125" style="593" customWidth="1"/>
    <col min="4" max="4" width="21.5703125" style="636" customWidth="1"/>
    <col min="5" max="5" width="19" style="636" customWidth="1"/>
    <col min="6" max="16384" width="14.7109375" style="575"/>
  </cols>
  <sheetData>
    <row r="1" spans="1:6" ht="33.75" customHeight="1" thickBot="1">
      <c r="A1" s="1130" t="s">
        <v>1176</v>
      </c>
      <c r="B1" s="1131"/>
      <c r="C1" s="1131"/>
      <c r="D1" s="1131"/>
      <c r="E1" s="1131"/>
    </row>
    <row r="2" spans="1:6" ht="48" customHeight="1" thickBot="1">
      <c r="A2" s="613" t="s">
        <v>459</v>
      </c>
      <c r="B2" s="644" t="s">
        <v>1160</v>
      </c>
      <c r="C2" s="828" t="s">
        <v>1020</v>
      </c>
      <c r="D2" s="829" t="s">
        <v>1177</v>
      </c>
      <c r="E2" s="613" t="s">
        <v>1161</v>
      </c>
    </row>
    <row r="3" spans="1:6" ht="21.75" customHeight="1">
      <c r="A3" s="822">
        <v>1395</v>
      </c>
      <c r="B3" s="822">
        <v>51368996</v>
      </c>
      <c r="C3" s="822">
        <v>20992836</v>
      </c>
      <c r="D3" s="822">
        <v>28371249</v>
      </c>
      <c r="E3" s="822">
        <v>2004911</v>
      </c>
    </row>
    <row r="4" spans="1:6" ht="21" customHeight="1">
      <c r="A4" s="822">
        <v>1396</v>
      </c>
      <c r="B4" s="823">
        <v>51354382</v>
      </c>
      <c r="C4" s="823">
        <v>20302951</v>
      </c>
      <c r="D4" s="823">
        <v>29154631</v>
      </c>
      <c r="E4" s="823">
        <v>1896800</v>
      </c>
    </row>
    <row r="5" spans="1:6" ht="21" customHeight="1">
      <c r="A5" s="822">
        <v>1397</v>
      </c>
      <c r="B5" s="823">
        <v>67836172</v>
      </c>
      <c r="C5" s="823">
        <v>38027596</v>
      </c>
      <c r="D5" s="823">
        <v>28014325</v>
      </c>
      <c r="E5" s="823">
        <v>1794251</v>
      </c>
    </row>
    <row r="6" spans="1:6" ht="21" customHeight="1">
      <c r="A6" s="822">
        <v>1398</v>
      </c>
      <c r="B6" s="823">
        <v>68235952</v>
      </c>
      <c r="C6" s="823">
        <v>39089294</v>
      </c>
      <c r="D6" s="823">
        <v>27537327</v>
      </c>
      <c r="E6" s="823">
        <v>1609331</v>
      </c>
    </row>
    <row r="7" spans="1:6" ht="21" customHeight="1">
      <c r="A7" s="822">
        <v>1399</v>
      </c>
      <c r="B7" s="822">
        <v>61988444</v>
      </c>
      <c r="C7" s="822">
        <v>38103583</v>
      </c>
      <c r="D7" s="822">
        <v>22706335</v>
      </c>
      <c r="E7" s="822">
        <v>1178526</v>
      </c>
      <c r="F7" s="830"/>
    </row>
    <row r="8" spans="1:6" ht="21" customHeight="1">
      <c r="A8" s="822">
        <v>1400</v>
      </c>
      <c r="B8" s="822">
        <v>69531817</v>
      </c>
      <c r="C8" s="822">
        <v>42000442</v>
      </c>
      <c r="D8" s="822">
        <v>26314511</v>
      </c>
      <c r="E8" s="822">
        <v>1216864</v>
      </c>
      <c r="F8" s="830"/>
    </row>
    <row r="9" spans="1:6" ht="21" customHeight="1" thickBot="1">
      <c r="A9" s="355">
        <v>1401</v>
      </c>
      <c r="B9" s="355">
        <f>C9+D9+E9</f>
        <v>75437886</v>
      </c>
      <c r="C9" s="355">
        <f>SUM(C10:C42)</f>
        <v>43529875</v>
      </c>
      <c r="D9" s="355">
        <f>SUM(D10:D42)</f>
        <v>29960478</v>
      </c>
      <c r="E9" s="355">
        <f>SUM(E10:E42)</f>
        <v>1947533</v>
      </c>
      <c r="F9" s="830"/>
    </row>
    <row r="10" spans="1:6" ht="21" customHeight="1" thickBot="1">
      <c r="A10" s="807" t="s">
        <v>259</v>
      </c>
      <c r="B10" s="688">
        <f>C10+D10+E10</f>
        <v>3524511</v>
      </c>
      <c r="C10" s="646">
        <v>1188923</v>
      </c>
      <c r="D10" s="688">
        <v>2171762</v>
      </c>
      <c r="E10" s="808">
        <v>163826</v>
      </c>
    </row>
    <row r="11" spans="1:6" ht="21" customHeight="1" thickBot="1">
      <c r="A11" s="794" t="s">
        <v>260</v>
      </c>
      <c r="B11" s="809">
        <f t="shared" ref="B11:B41" si="0">C11+D11+E11</f>
        <v>1791951</v>
      </c>
      <c r="C11" s="810">
        <v>466785</v>
      </c>
      <c r="D11" s="809">
        <v>1254445</v>
      </c>
      <c r="E11" s="811">
        <v>70721</v>
      </c>
    </row>
    <row r="12" spans="1:6" ht="21" customHeight="1" thickBot="1">
      <c r="A12" s="652" t="s">
        <v>13</v>
      </c>
      <c r="B12" s="809">
        <f t="shared" si="0"/>
        <v>1427195</v>
      </c>
      <c r="C12" s="810">
        <v>336906</v>
      </c>
      <c r="D12" s="809">
        <v>980392</v>
      </c>
      <c r="E12" s="811">
        <v>109897</v>
      </c>
    </row>
    <row r="13" spans="1:6" ht="21" customHeight="1" thickBot="1">
      <c r="A13" s="652" t="s">
        <v>14</v>
      </c>
      <c r="B13" s="809">
        <f t="shared" si="0"/>
        <v>6031706</v>
      </c>
      <c r="C13" s="810">
        <v>2719286</v>
      </c>
      <c r="D13" s="809">
        <v>3073983</v>
      </c>
      <c r="E13" s="811">
        <v>238437</v>
      </c>
    </row>
    <row r="14" spans="1:6" ht="21" customHeight="1" thickBot="1">
      <c r="A14" s="652" t="s">
        <v>33</v>
      </c>
      <c r="B14" s="809">
        <f t="shared" si="0"/>
        <v>1411108</v>
      </c>
      <c r="C14" s="810">
        <v>957795</v>
      </c>
      <c r="D14" s="809">
        <v>417322</v>
      </c>
      <c r="E14" s="811">
        <v>35991</v>
      </c>
    </row>
    <row r="15" spans="1:6" ht="21" customHeight="1" thickBot="1">
      <c r="A15" s="652" t="s">
        <v>15</v>
      </c>
      <c r="B15" s="809">
        <f t="shared" si="0"/>
        <v>545811</v>
      </c>
      <c r="C15" s="810">
        <v>146142</v>
      </c>
      <c r="D15" s="809">
        <v>374942</v>
      </c>
      <c r="E15" s="811">
        <v>24727</v>
      </c>
    </row>
    <row r="16" spans="1:6" ht="21" customHeight="1" thickBot="1">
      <c r="A16" s="652" t="s">
        <v>16</v>
      </c>
      <c r="B16" s="809">
        <f t="shared" si="0"/>
        <v>902123</v>
      </c>
      <c r="C16" s="810">
        <v>456786</v>
      </c>
      <c r="D16" s="809">
        <v>429678</v>
      </c>
      <c r="E16" s="811">
        <v>15659</v>
      </c>
    </row>
    <row r="17" spans="1:5" ht="21" customHeight="1" thickBot="1">
      <c r="A17" s="652" t="s">
        <v>469</v>
      </c>
      <c r="B17" s="809">
        <f t="shared" si="0"/>
        <v>5666622</v>
      </c>
      <c r="C17" s="810">
        <v>3955821</v>
      </c>
      <c r="D17" s="809">
        <v>1641070</v>
      </c>
      <c r="E17" s="811">
        <v>69731</v>
      </c>
    </row>
    <row r="18" spans="1:5" ht="21" customHeight="1" thickBot="1">
      <c r="A18" s="656" t="s">
        <v>470</v>
      </c>
      <c r="B18" s="809">
        <f t="shared" si="0"/>
        <v>1018153</v>
      </c>
      <c r="C18" s="810">
        <v>393576</v>
      </c>
      <c r="D18" s="809">
        <v>599247</v>
      </c>
      <c r="E18" s="811">
        <v>25330</v>
      </c>
    </row>
    <row r="19" spans="1:5" ht="21" customHeight="1" thickBot="1">
      <c r="A19" s="652" t="s">
        <v>31</v>
      </c>
      <c r="B19" s="809">
        <f t="shared" si="0"/>
        <v>501743</v>
      </c>
      <c r="C19" s="810">
        <v>158266</v>
      </c>
      <c r="D19" s="809">
        <v>338240</v>
      </c>
      <c r="E19" s="811">
        <v>5237</v>
      </c>
    </row>
    <row r="20" spans="1:5" ht="21" customHeight="1" thickBot="1">
      <c r="A20" s="652" t="s">
        <v>30</v>
      </c>
      <c r="B20" s="809">
        <f t="shared" si="0"/>
        <v>4515140</v>
      </c>
      <c r="C20" s="810">
        <v>1689310</v>
      </c>
      <c r="D20" s="809">
        <v>2570525</v>
      </c>
      <c r="E20" s="811">
        <v>255305</v>
      </c>
    </row>
    <row r="21" spans="1:5" ht="21" customHeight="1" thickBot="1">
      <c r="A21" s="652" t="s">
        <v>29</v>
      </c>
      <c r="B21" s="809">
        <f t="shared" si="0"/>
        <v>449582</v>
      </c>
      <c r="C21" s="810">
        <v>130388</v>
      </c>
      <c r="D21" s="809">
        <v>302977</v>
      </c>
      <c r="E21" s="811">
        <v>16217</v>
      </c>
    </row>
    <row r="22" spans="1:5" ht="21" customHeight="1" thickBot="1">
      <c r="A22" s="652" t="s">
        <v>17</v>
      </c>
      <c r="B22" s="809">
        <f t="shared" si="0"/>
        <v>3078287</v>
      </c>
      <c r="C22" s="810">
        <v>1937268</v>
      </c>
      <c r="D22" s="809">
        <v>1118728</v>
      </c>
      <c r="E22" s="811">
        <v>22291</v>
      </c>
    </row>
    <row r="23" spans="1:5" ht="21" customHeight="1" thickBot="1">
      <c r="A23" s="652" t="s">
        <v>18</v>
      </c>
      <c r="B23" s="809">
        <f t="shared" si="0"/>
        <v>808314</v>
      </c>
      <c r="C23" s="810">
        <v>229220</v>
      </c>
      <c r="D23" s="809">
        <v>548316</v>
      </c>
      <c r="E23" s="811">
        <v>30778</v>
      </c>
    </row>
    <row r="24" spans="1:5" ht="21" customHeight="1" thickBot="1">
      <c r="A24" s="652" t="s">
        <v>19</v>
      </c>
      <c r="B24" s="809">
        <f t="shared" si="0"/>
        <v>533668</v>
      </c>
      <c r="C24" s="810">
        <v>158801</v>
      </c>
      <c r="D24" s="809">
        <v>346555</v>
      </c>
      <c r="E24" s="811">
        <v>28312</v>
      </c>
    </row>
    <row r="25" spans="1:5" ht="21" customHeight="1" thickBot="1">
      <c r="A25" s="657" t="s">
        <v>888</v>
      </c>
      <c r="B25" s="809">
        <f t="shared" si="0"/>
        <v>471370</v>
      </c>
      <c r="C25" s="810">
        <v>163747</v>
      </c>
      <c r="D25" s="809">
        <v>287272</v>
      </c>
      <c r="E25" s="811">
        <v>20351</v>
      </c>
    </row>
    <row r="26" spans="1:5" ht="21" customHeight="1" thickBot="1">
      <c r="A26" s="652" t="s">
        <v>20</v>
      </c>
      <c r="B26" s="809">
        <f t="shared" si="0"/>
        <v>13931674</v>
      </c>
      <c r="C26" s="810">
        <v>12106913</v>
      </c>
      <c r="D26" s="809">
        <v>1775844</v>
      </c>
      <c r="E26" s="811">
        <v>48917</v>
      </c>
    </row>
    <row r="27" spans="1:5" ht="21" customHeight="1" thickBot="1">
      <c r="A27" s="652" t="s">
        <v>21</v>
      </c>
      <c r="B27" s="809">
        <f t="shared" si="0"/>
        <v>1140003</v>
      </c>
      <c r="C27" s="810">
        <v>518696</v>
      </c>
      <c r="D27" s="809">
        <v>564465</v>
      </c>
      <c r="E27" s="811">
        <v>56842</v>
      </c>
    </row>
    <row r="28" spans="1:5" ht="21" customHeight="1" thickBot="1">
      <c r="A28" s="652" t="s">
        <v>22</v>
      </c>
      <c r="B28" s="809">
        <f t="shared" si="0"/>
        <v>1078695</v>
      </c>
      <c r="C28" s="810">
        <v>533434</v>
      </c>
      <c r="D28" s="809">
        <v>527772</v>
      </c>
      <c r="E28" s="811">
        <v>17489</v>
      </c>
    </row>
    <row r="29" spans="1:5" ht="21" customHeight="1" thickBot="1">
      <c r="A29" s="652" t="s">
        <v>472</v>
      </c>
      <c r="B29" s="809">
        <f t="shared" si="0"/>
        <v>741621</v>
      </c>
      <c r="C29" s="810">
        <v>392486</v>
      </c>
      <c r="D29" s="809">
        <v>300000</v>
      </c>
      <c r="E29" s="811">
        <v>49135</v>
      </c>
    </row>
    <row r="30" spans="1:5" ht="21" customHeight="1" thickBot="1">
      <c r="A30" s="652" t="s">
        <v>220</v>
      </c>
      <c r="B30" s="809">
        <f t="shared" si="0"/>
        <v>856368</v>
      </c>
      <c r="C30" s="810">
        <v>180778</v>
      </c>
      <c r="D30" s="809">
        <v>635565</v>
      </c>
      <c r="E30" s="811">
        <v>40025</v>
      </c>
    </row>
    <row r="31" spans="1:5" ht="21" customHeight="1" thickBot="1">
      <c r="A31" s="652" t="s">
        <v>221</v>
      </c>
      <c r="B31" s="809">
        <f t="shared" si="0"/>
        <v>1768561</v>
      </c>
      <c r="C31" s="810">
        <v>603103</v>
      </c>
      <c r="D31" s="809">
        <v>1105680</v>
      </c>
      <c r="E31" s="811">
        <v>59778</v>
      </c>
    </row>
    <row r="32" spans="1:5" ht="21" customHeight="1" thickBot="1">
      <c r="A32" s="652" t="s">
        <v>222</v>
      </c>
      <c r="B32" s="809">
        <f t="shared" si="0"/>
        <v>1188773</v>
      </c>
      <c r="C32" s="810">
        <v>429713</v>
      </c>
      <c r="D32" s="809">
        <v>719529</v>
      </c>
      <c r="E32" s="811">
        <v>39531</v>
      </c>
    </row>
    <row r="33" spans="1:5" ht="21" customHeight="1" thickBot="1">
      <c r="A33" s="658" t="s">
        <v>889</v>
      </c>
      <c r="B33" s="809">
        <f t="shared" si="0"/>
        <v>618499</v>
      </c>
      <c r="C33" s="810">
        <v>170809</v>
      </c>
      <c r="D33" s="809">
        <v>425497</v>
      </c>
      <c r="E33" s="811">
        <v>22193</v>
      </c>
    </row>
    <row r="34" spans="1:5" ht="21" customHeight="1" thickBot="1">
      <c r="A34" s="652" t="s">
        <v>7</v>
      </c>
      <c r="B34" s="809">
        <f t="shared" si="0"/>
        <v>1985025</v>
      </c>
      <c r="C34" s="810">
        <v>813333</v>
      </c>
      <c r="D34" s="809">
        <v>1157336</v>
      </c>
      <c r="E34" s="811">
        <v>14356</v>
      </c>
    </row>
    <row r="35" spans="1:5" ht="21" customHeight="1" thickBot="1">
      <c r="A35" s="652" t="s">
        <v>23</v>
      </c>
      <c r="B35" s="809">
        <f t="shared" si="0"/>
        <v>2664429</v>
      </c>
      <c r="C35" s="810">
        <v>1577777</v>
      </c>
      <c r="D35" s="809">
        <v>1055530</v>
      </c>
      <c r="E35" s="811">
        <v>31122</v>
      </c>
    </row>
    <row r="36" spans="1:5" ht="21" customHeight="1" thickBot="1">
      <c r="A36" s="652" t="s">
        <v>24</v>
      </c>
      <c r="B36" s="809">
        <f t="shared" si="0"/>
        <v>1253078</v>
      </c>
      <c r="C36" s="810">
        <v>450440</v>
      </c>
      <c r="D36" s="809">
        <v>770288</v>
      </c>
      <c r="E36" s="811">
        <v>32350</v>
      </c>
    </row>
    <row r="37" spans="1:5" ht="21" customHeight="1" thickBot="1">
      <c r="A37" s="652" t="s">
        <v>25</v>
      </c>
      <c r="B37" s="809">
        <f t="shared" si="0"/>
        <v>10175619</v>
      </c>
      <c r="C37" s="810">
        <v>8736618</v>
      </c>
      <c r="D37" s="809">
        <v>1361117</v>
      </c>
      <c r="E37" s="811">
        <v>77884</v>
      </c>
    </row>
    <row r="38" spans="1:5" ht="21" customHeight="1" thickBot="1">
      <c r="A38" s="652" t="s">
        <v>224</v>
      </c>
      <c r="B38" s="809">
        <f t="shared" si="0"/>
        <v>1247828</v>
      </c>
      <c r="C38" s="810">
        <v>540659</v>
      </c>
      <c r="D38" s="809">
        <v>661016</v>
      </c>
      <c r="E38" s="811">
        <v>46153</v>
      </c>
    </row>
    <row r="39" spans="1:5" ht="21" customHeight="1" thickBot="1">
      <c r="A39" s="652" t="s">
        <v>26</v>
      </c>
      <c r="B39" s="809">
        <f t="shared" si="0"/>
        <v>655594</v>
      </c>
      <c r="C39" s="810">
        <v>243994</v>
      </c>
      <c r="D39" s="809">
        <v>396872</v>
      </c>
      <c r="E39" s="811">
        <v>14728</v>
      </c>
    </row>
    <row r="40" spans="1:5" ht="21" customHeight="1" thickBot="1">
      <c r="A40" s="652" t="s">
        <v>27</v>
      </c>
      <c r="B40" s="809">
        <f t="shared" si="0"/>
        <v>1243637</v>
      </c>
      <c r="C40" s="810">
        <v>448725</v>
      </c>
      <c r="D40" s="809">
        <v>777365</v>
      </c>
      <c r="E40" s="811">
        <v>17547</v>
      </c>
    </row>
    <row r="41" spans="1:5" ht="21" customHeight="1" thickBot="1">
      <c r="A41" s="652" t="s">
        <v>12</v>
      </c>
      <c r="B41" s="809">
        <f t="shared" si="0"/>
        <v>2211198</v>
      </c>
      <c r="C41" s="810">
        <v>693377</v>
      </c>
      <c r="D41" s="809">
        <v>1271148</v>
      </c>
      <c r="E41" s="811">
        <v>246673</v>
      </c>
    </row>
    <row r="42" spans="1:5" ht="30" customHeight="1">
      <c r="A42" s="1194"/>
      <c r="B42" s="1194"/>
      <c r="C42" s="1194"/>
      <c r="D42" s="1194"/>
      <c r="E42" s="1194"/>
    </row>
  </sheetData>
  <mergeCells count="2">
    <mergeCell ref="A1:E1"/>
    <mergeCell ref="A42:E42"/>
  </mergeCells>
  <printOptions horizontalCentered="1" verticalCentered="1"/>
  <pageMargins left="0.10433070899999999" right="0.30118110199999998" top="0.78740157480314998" bottom="0.39370078740157499" header="0.511811023622047" footer="0.31496062992126"/>
  <pageSetup paperSize="9" scale="80" orientation="portrait" r:id="rId1"/>
  <headerFooter alignWithMargins="0">
    <oddFooter>&amp;C&amp;"Nazanin,Bold"&amp;12</oddFooter>
  </headerFooter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DA939-265C-4F17-8BF3-4BD2B1D57EB5}">
  <sheetPr>
    <tabColor rgb="FF339933"/>
  </sheetPr>
  <dimension ref="A1:D35"/>
  <sheetViews>
    <sheetView rightToLeft="1" view="pageBreakPreview" zoomScaleNormal="100" zoomScaleSheetLayoutView="100" workbookViewId="0">
      <selection sqref="A1:XFD1048576"/>
    </sheetView>
  </sheetViews>
  <sheetFormatPr defaultRowHeight="12.75"/>
  <cols>
    <col min="1" max="1" width="23.7109375" style="348" customWidth="1"/>
    <col min="2" max="2" width="17.7109375" style="348" customWidth="1"/>
    <col min="3" max="3" width="24.5703125" style="348" customWidth="1"/>
    <col min="4" max="4" width="19.42578125" style="348" customWidth="1"/>
    <col min="5" max="16384" width="9.140625" style="348"/>
  </cols>
  <sheetData>
    <row r="1" spans="1:4" ht="20.25" thickBot="1">
      <c r="A1" s="1130" t="s">
        <v>1178</v>
      </c>
      <c r="B1" s="1195"/>
      <c r="C1" s="1195"/>
      <c r="D1" s="1195"/>
    </row>
    <row r="2" spans="1:4" ht="39">
      <c r="A2" s="831" t="s">
        <v>459</v>
      </c>
      <c r="B2" s="832" t="s">
        <v>1179</v>
      </c>
      <c r="C2" s="833" t="s">
        <v>1180</v>
      </c>
      <c r="D2" s="834" t="s">
        <v>1181</v>
      </c>
    </row>
    <row r="3" spans="1:4" ht="21.75" thickBot="1">
      <c r="A3" s="355">
        <v>1401</v>
      </c>
      <c r="B3" s="835">
        <f>SUM(B4:B35)</f>
        <v>3902448</v>
      </c>
      <c r="C3" s="835">
        <f t="shared" ref="C3" si="0">SUM(C4:C35)</f>
        <v>175382546.50323999</v>
      </c>
      <c r="D3" s="835">
        <f t="shared" ref="D3:D35" si="1">C3*1000000/B3</f>
        <v>44941674.175604649</v>
      </c>
    </row>
    <row r="4" spans="1:4" ht="21" customHeight="1" thickBot="1">
      <c r="A4" s="836" t="s">
        <v>259</v>
      </c>
      <c r="B4" s="837">
        <v>192477</v>
      </c>
      <c r="C4" s="838">
        <v>9380386.4942370001</v>
      </c>
      <c r="D4" s="837">
        <f t="shared" si="1"/>
        <v>48735103.385012232</v>
      </c>
    </row>
    <row r="5" spans="1:4" ht="21" customHeight="1" thickBot="1">
      <c r="A5" s="839" t="s">
        <v>260</v>
      </c>
      <c r="B5" s="837">
        <v>97589</v>
      </c>
      <c r="C5" s="838">
        <v>4284386.3247600002</v>
      </c>
      <c r="D5" s="837">
        <f t="shared" si="1"/>
        <v>43902348.879074484</v>
      </c>
    </row>
    <row r="6" spans="1:4" ht="21" customHeight="1" thickBot="1">
      <c r="A6" s="840" t="s">
        <v>13</v>
      </c>
      <c r="B6" s="837">
        <v>59159</v>
      </c>
      <c r="C6" s="838">
        <v>2438548.4043139997</v>
      </c>
      <c r="D6" s="837">
        <f t="shared" si="1"/>
        <v>41220243.822816469</v>
      </c>
    </row>
    <row r="7" spans="1:4" ht="21" customHeight="1" thickBot="1">
      <c r="A7" s="840" t="s">
        <v>14</v>
      </c>
      <c r="B7" s="837">
        <v>296603</v>
      </c>
      <c r="C7" s="838">
        <v>12710298.177413</v>
      </c>
      <c r="D7" s="837">
        <f t="shared" si="1"/>
        <v>42852898.242475629</v>
      </c>
    </row>
    <row r="8" spans="1:4" ht="21" customHeight="1" thickBot="1">
      <c r="A8" s="839" t="s">
        <v>33</v>
      </c>
      <c r="B8" s="837">
        <v>151681</v>
      </c>
      <c r="C8" s="838">
        <v>6726875.9012310002</v>
      </c>
      <c r="D8" s="837">
        <f t="shared" si="1"/>
        <v>44348836.711460233</v>
      </c>
    </row>
    <row r="9" spans="1:4" ht="21" customHeight="1" thickBot="1">
      <c r="A9" s="840" t="s">
        <v>15</v>
      </c>
      <c r="B9" s="837">
        <v>25644</v>
      </c>
      <c r="C9" s="838">
        <v>803263.36029100011</v>
      </c>
      <c r="D9" s="837">
        <f t="shared" si="1"/>
        <v>31323637.509397913</v>
      </c>
    </row>
    <row r="10" spans="1:4" ht="21" customHeight="1" thickBot="1">
      <c r="A10" s="840" t="s">
        <v>16</v>
      </c>
      <c r="B10" s="837">
        <v>33808</v>
      </c>
      <c r="C10" s="838">
        <v>1425980.9074589999</v>
      </c>
      <c r="D10" s="837">
        <f t="shared" si="1"/>
        <v>42178801.096160673</v>
      </c>
    </row>
    <row r="11" spans="1:4" ht="21" customHeight="1" thickBot="1">
      <c r="A11" s="839" t="s">
        <v>469</v>
      </c>
      <c r="B11" s="837">
        <v>895329</v>
      </c>
      <c r="C11" s="838">
        <v>40910775.069443002</v>
      </c>
      <c r="D11" s="837">
        <f t="shared" si="1"/>
        <v>45693566.353198655</v>
      </c>
    </row>
    <row r="12" spans="1:4" ht="21" customHeight="1" thickBot="1">
      <c r="A12" s="840" t="s">
        <v>470</v>
      </c>
      <c r="B12" s="837">
        <v>50491</v>
      </c>
      <c r="C12" s="838">
        <v>2382369.8756980002</v>
      </c>
      <c r="D12" s="837">
        <f t="shared" si="1"/>
        <v>47184050.141569786</v>
      </c>
    </row>
    <row r="13" spans="1:4" ht="21" customHeight="1" thickBot="1">
      <c r="A13" s="840" t="s">
        <v>1182</v>
      </c>
      <c r="B13" s="837">
        <v>35469</v>
      </c>
      <c r="C13" s="838">
        <v>1342297.1542459999</v>
      </c>
      <c r="D13" s="837">
        <f t="shared" si="1"/>
        <v>37844234.521582223</v>
      </c>
    </row>
    <row r="14" spans="1:4" ht="21" customHeight="1" thickBot="1">
      <c r="A14" s="840" t="s">
        <v>30</v>
      </c>
      <c r="B14" s="837">
        <v>248822</v>
      </c>
      <c r="C14" s="841">
        <v>11452950.086023999</v>
      </c>
      <c r="D14" s="837">
        <f t="shared" si="1"/>
        <v>46028687.51968877</v>
      </c>
    </row>
    <row r="15" spans="1:4" ht="21" customHeight="1" thickBot="1">
      <c r="A15" s="840" t="s">
        <v>29</v>
      </c>
      <c r="B15" s="837">
        <v>22758</v>
      </c>
      <c r="C15" s="838">
        <v>959707.73858400004</v>
      </c>
      <c r="D15" s="837">
        <f t="shared" si="1"/>
        <v>42170126.486685999</v>
      </c>
    </row>
    <row r="16" spans="1:4" ht="21" customHeight="1" thickBot="1">
      <c r="A16" s="840" t="s">
        <v>17</v>
      </c>
      <c r="B16" s="837">
        <v>248192</v>
      </c>
      <c r="C16" s="838">
        <v>12179034.932776999</v>
      </c>
      <c r="D16" s="837">
        <f t="shared" si="1"/>
        <v>49071021.35756591</v>
      </c>
    </row>
    <row r="17" spans="1:4" ht="21" customHeight="1" thickBot="1">
      <c r="A17" s="840" t="s">
        <v>18</v>
      </c>
      <c r="B17" s="837">
        <v>51175</v>
      </c>
      <c r="C17" s="838">
        <v>2275818.266059</v>
      </c>
      <c r="D17" s="837">
        <f t="shared" si="1"/>
        <v>44471290.006038107</v>
      </c>
    </row>
    <row r="18" spans="1:4" ht="21" customHeight="1" thickBot="1">
      <c r="A18" s="840" t="s">
        <v>19</v>
      </c>
      <c r="B18" s="837">
        <v>44955</v>
      </c>
      <c r="C18" s="838">
        <v>2175070.0948069999</v>
      </c>
      <c r="D18" s="837">
        <f t="shared" si="1"/>
        <v>48383274.269981094</v>
      </c>
    </row>
    <row r="19" spans="1:4" ht="21" customHeight="1" thickBot="1">
      <c r="A19" s="842" t="s">
        <v>888</v>
      </c>
      <c r="B19" s="837">
        <v>47275</v>
      </c>
      <c r="C19" s="841">
        <v>1769792.7780520001</v>
      </c>
      <c r="D19" s="837">
        <f t="shared" si="1"/>
        <v>37436124.337429933</v>
      </c>
    </row>
    <row r="20" spans="1:4" ht="21" customHeight="1" thickBot="1">
      <c r="A20" s="840" t="s">
        <v>20</v>
      </c>
      <c r="B20" s="837">
        <v>240099</v>
      </c>
      <c r="C20" s="838">
        <v>12319019.582452999</v>
      </c>
      <c r="D20" s="837">
        <f t="shared" si="1"/>
        <v>51308083.675704606</v>
      </c>
    </row>
    <row r="21" spans="1:4" ht="21" customHeight="1" thickBot="1">
      <c r="A21" s="840" t="s">
        <v>21</v>
      </c>
      <c r="B21" s="837">
        <v>53675</v>
      </c>
      <c r="C21" s="838">
        <v>2448201.974351</v>
      </c>
      <c r="D21" s="837">
        <f t="shared" si="1"/>
        <v>45611587.784834653</v>
      </c>
    </row>
    <row r="22" spans="1:4" ht="21" customHeight="1" thickBot="1">
      <c r="A22" s="840" t="s">
        <v>22</v>
      </c>
      <c r="B22" s="837">
        <v>59667</v>
      </c>
      <c r="C22" s="838">
        <v>2574413.2339730002</v>
      </c>
      <c r="D22" s="837">
        <f t="shared" si="1"/>
        <v>43146349.472455464</v>
      </c>
    </row>
    <row r="23" spans="1:4" ht="21" customHeight="1" thickBot="1">
      <c r="A23" s="840" t="s">
        <v>472</v>
      </c>
      <c r="B23" s="837">
        <v>43983</v>
      </c>
      <c r="C23" s="838">
        <v>2005367.6244319999</v>
      </c>
      <c r="D23" s="837">
        <f t="shared" si="1"/>
        <v>45594152.841597885</v>
      </c>
    </row>
    <row r="24" spans="1:4" ht="21" customHeight="1" thickBot="1">
      <c r="A24" s="840" t="s">
        <v>220</v>
      </c>
      <c r="B24" s="837">
        <v>49662</v>
      </c>
      <c r="C24" s="841">
        <v>2142414.1768399999</v>
      </c>
      <c r="D24" s="837">
        <f t="shared" si="1"/>
        <v>43139909.323829077</v>
      </c>
    </row>
    <row r="25" spans="1:4" ht="21" customHeight="1" thickBot="1">
      <c r="A25" s="840" t="s">
        <v>221</v>
      </c>
      <c r="B25" s="837">
        <v>143202</v>
      </c>
      <c r="C25" s="838">
        <v>5414919.1254099999</v>
      </c>
      <c r="D25" s="837">
        <f t="shared" si="1"/>
        <v>37813152.926704936</v>
      </c>
    </row>
    <row r="26" spans="1:4" ht="21" customHeight="1" thickBot="1">
      <c r="A26" s="840" t="s">
        <v>222</v>
      </c>
      <c r="B26" s="837">
        <v>60171</v>
      </c>
      <c r="C26" s="838">
        <v>2656868.1546060001</v>
      </c>
      <c r="D26" s="837">
        <f t="shared" si="1"/>
        <v>44155293.324126244</v>
      </c>
    </row>
    <row r="27" spans="1:4" ht="21" customHeight="1" thickBot="1">
      <c r="A27" s="840" t="s">
        <v>889</v>
      </c>
      <c r="B27" s="837">
        <v>27062</v>
      </c>
      <c r="C27" s="838">
        <v>1053625.5259149999</v>
      </c>
      <c r="D27" s="837">
        <f t="shared" si="1"/>
        <v>38933764.168021575</v>
      </c>
    </row>
    <row r="28" spans="1:4" ht="21" customHeight="1" thickBot="1">
      <c r="A28" s="840" t="s">
        <v>7</v>
      </c>
      <c r="B28" s="837">
        <v>67626</v>
      </c>
      <c r="C28" s="838">
        <v>3020753.1540289996</v>
      </c>
      <c r="D28" s="837">
        <f t="shared" si="1"/>
        <v>44668517.345828518</v>
      </c>
    </row>
    <row r="29" spans="1:4" ht="21" customHeight="1" thickBot="1">
      <c r="A29" s="840" t="s">
        <v>23</v>
      </c>
      <c r="B29" s="837">
        <v>106993</v>
      </c>
      <c r="C29" s="841">
        <v>4867275.335678</v>
      </c>
      <c r="D29" s="837">
        <f t="shared" si="1"/>
        <v>45491530.620489188</v>
      </c>
    </row>
    <row r="30" spans="1:4" ht="21" customHeight="1" thickBot="1">
      <c r="A30" s="840" t="s">
        <v>24</v>
      </c>
      <c r="B30" s="837">
        <v>57534</v>
      </c>
      <c r="C30" s="838">
        <v>2320799.6590869999</v>
      </c>
      <c r="D30" s="837">
        <f t="shared" si="1"/>
        <v>40337881.236955538</v>
      </c>
    </row>
    <row r="31" spans="1:4" ht="21" customHeight="1" thickBot="1">
      <c r="A31" s="840" t="s">
        <v>25</v>
      </c>
      <c r="B31" s="837">
        <v>162126</v>
      </c>
      <c r="C31" s="838">
        <v>7435487.8029010007</v>
      </c>
      <c r="D31" s="837">
        <f t="shared" si="1"/>
        <v>45862402.100224525</v>
      </c>
    </row>
    <row r="32" spans="1:4" ht="21" customHeight="1" thickBot="1">
      <c r="A32" s="840" t="s">
        <v>224</v>
      </c>
      <c r="B32" s="837">
        <v>73729</v>
      </c>
      <c r="C32" s="838">
        <v>2918630.7025180003</v>
      </c>
      <c r="D32" s="837">
        <f t="shared" si="1"/>
        <v>39585925.5180187</v>
      </c>
    </row>
    <row r="33" spans="1:4" ht="21" customHeight="1" thickBot="1">
      <c r="A33" s="840" t="s">
        <v>26</v>
      </c>
      <c r="B33" s="837">
        <v>62582</v>
      </c>
      <c r="C33" s="838">
        <v>2358758.8670700002</v>
      </c>
      <c r="D33" s="837">
        <f t="shared" si="1"/>
        <v>37690691.685628459</v>
      </c>
    </row>
    <row r="34" spans="1:4" ht="21" customHeight="1" thickBot="1">
      <c r="A34" s="840" t="s">
        <v>27</v>
      </c>
      <c r="B34" s="837">
        <v>58036</v>
      </c>
      <c r="C34" s="841">
        <v>2974488.6368000004</v>
      </c>
      <c r="D34" s="837">
        <f t="shared" si="1"/>
        <v>51252474.960369438</v>
      </c>
    </row>
    <row r="35" spans="1:4" ht="21" customHeight="1" thickBot="1">
      <c r="A35" s="840" t="s">
        <v>12</v>
      </c>
      <c r="B35" s="837">
        <v>134874</v>
      </c>
      <c r="C35" s="838">
        <v>5653967.381782</v>
      </c>
      <c r="D35" s="837">
        <f t="shared" si="1"/>
        <v>41920365.539555438</v>
      </c>
    </row>
  </sheetData>
  <mergeCells count="1">
    <mergeCell ref="A1:D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24E0B-4605-4804-AD62-5CB659E814C4}">
  <sheetPr>
    <tabColor rgb="FF339933"/>
  </sheetPr>
  <dimension ref="A1:D35"/>
  <sheetViews>
    <sheetView rightToLeft="1" view="pageBreakPreview" zoomScale="124" zoomScaleNormal="100" zoomScaleSheetLayoutView="124" workbookViewId="0">
      <selection sqref="A1:XFD1048576"/>
    </sheetView>
  </sheetViews>
  <sheetFormatPr defaultRowHeight="12.75"/>
  <cols>
    <col min="1" max="1" width="27" style="348" customWidth="1"/>
    <col min="2" max="2" width="21" style="348" customWidth="1"/>
    <col min="3" max="3" width="19.42578125" style="348" customWidth="1"/>
    <col min="4" max="4" width="19.85546875" style="348" customWidth="1"/>
    <col min="5" max="16384" width="9.140625" style="348"/>
  </cols>
  <sheetData>
    <row r="1" spans="1:4" ht="21.75" thickBot="1">
      <c r="A1" s="1130" t="s">
        <v>1183</v>
      </c>
      <c r="B1" s="1131"/>
      <c r="C1" s="1131"/>
      <c r="D1" s="1131"/>
    </row>
    <row r="2" spans="1:4" ht="37.5" customHeight="1">
      <c r="A2" s="843" t="s">
        <v>459</v>
      </c>
      <c r="B2" s="844" t="s">
        <v>1184</v>
      </c>
      <c r="C2" s="845" t="s">
        <v>1185</v>
      </c>
      <c r="D2" s="844" t="s">
        <v>1186</v>
      </c>
    </row>
    <row r="3" spans="1:4" ht="15.75" customHeight="1" thickBot="1">
      <c r="A3" s="355">
        <v>1401</v>
      </c>
      <c r="B3" s="835">
        <f>SUM(B4:B36)</f>
        <v>363105683</v>
      </c>
      <c r="C3" s="835">
        <f>SUM(C4:C36)</f>
        <v>269156875.752581</v>
      </c>
      <c r="D3" s="835">
        <f>C3/B3*1000000</f>
        <v>741263.18687383644</v>
      </c>
    </row>
    <row r="4" spans="1:4" ht="21" customHeight="1" thickBot="1">
      <c r="A4" s="836" t="s">
        <v>259</v>
      </c>
      <c r="B4" s="846">
        <v>18040895</v>
      </c>
      <c r="C4" s="847">
        <v>13874786.549110001</v>
      </c>
      <c r="D4" s="846">
        <f>C4/B4*1000000</f>
        <v>769074.18113735493</v>
      </c>
    </row>
    <row r="5" spans="1:4" ht="21" customHeight="1" thickBot="1">
      <c r="A5" s="839" t="s">
        <v>260</v>
      </c>
      <c r="B5" s="837">
        <v>9826501</v>
      </c>
      <c r="C5" s="847">
        <v>6417635.3099920005</v>
      </c>
      <c r="D5" s="837">
        <f>C5/B5*1000000</f>
        <v>653094.65800614073</v>
      </c>
    </row>
    <row r="6" spans="1:4" ht="21" customHeight="1" thickBot="1">
      <c r="A6" s="848" t="s">
        <v>13</v>
      </c>
      <c r="B6" s="846">
        <v>6317897</v>
      </c>
      <c r="C6" s="847">
        <v>3960627.6611369997</v>
      </c>
      <c r="D6" s="846">
        <f t="shared" ref="D6:D34" si="0">C6/B6*1000000</f>
        <v>626890.19164715719</v>
      </c>
    </row>
    <row r="7" spans="1:4" ht="21" customHeight="1" thickBot="1">
      <c r="A7" s="839" t="s">
        <v>14</v>
      </c>
      <c r="B7" s="837">
        <v>31844199</v>
      </c>
      <c r="C7" s="847">
        <v>21956882.327506002</v>
      </c>
      <c r="D7" s="846">
        <f t="shared" si="0"/>
        <v>689509.64436272997</v>
      </c>
    </row>
    <row r="8" spans="1:4" ht="21" customHeight="1" thickBot="1">
      <c r="A8" s="848" t="s">
        <v>33</v>
      </c>
      <c r="B8" s="846">
        <v>12869974</v>
      </c>
      <c r="C8" s="847">
        <v>10970380.647988999</v>
      </c>
      <c r="D8" s="837">
        <f t="shared" si="0"/>
        <v>852401.15077070077</v>
      </c>
    </row>
    <row r="9" spans="1:4" ht="21" customHeight="1" thickBot="1">
      <c r="A9" s="839" t="s">
        <v>15</v>
      </c>
      <c r="B9" s="837">
        <v>3324589</v>
      </c>
      <c r="C9" s="847">
        <v>1713264.5792709999</v>
      </c>
      <c r="D9" s="846">
        <f t="shared" si="0"/>
        <v>515331.24222903937</v>
      </c>
    </row>
    <row r="10" spans="1:4" ht="21" customHeight="1" thickBot="1">
      <c r="A10" s="848" t="s">
        <v>16</v>
      </c>
      <c r="B10" s="846">
        <v>4312323</v>
      </c>
      <c r="C10" s="847">
        <v>2774702.8945280001</v>
      </c>
      <c r="D10" s="846">
        <f t="shared" si="0"/>
        <v>643435.77568934427</v>
      </c>
    </row>
    <row r="11" spans="1:4" ht="21" customHeight="1" thickBot="1">
      <c r="A11" s="839" t="s">
        <v>469</v>
      </c>
      <c r="B11" s="837">
        <v>58816835</v>
      </c>
      <c r="C11" s="847">
        <v>62602088.754227005</v>
      </c>
      <c r="D11" s="837">
        <f t="shared" si="0"/>
        <v>1064356.6379290386</v>
      </c>
    </row>
    <row r="12" spans="1:4" ht="21" customHeight="1" thickBot="1">
      <c r="A12" s="848" t="s">
        <v>470</v>
      </c>
      <c r="B12" s="846">
        <v>5503004</v>
      </c>
      <c r="C12" s="847">
        <v>3169156.508721</v>
      </c>
      <c r="D12" s="846">
        <f t="shared" si="0"/>
        <v>575895.73053572199</v>
      </c>
    </row>
    <row r="13" spans="1:4" ht="21" customHeight="1" thickBot="1">
      <c r="A13" s="839" t="s">
        <v>1182</v>
      </c>
      <c r="B13" s="837">
        <v>3107004</v>
      </c>
      <c r="C13" s="847">
        <v>1574657.155666</v>
      </c>
      <c r="D13" s="846">
        <f t="shared" si="0"/>
        <v>506808.86013214011</v>
      </c>
    </row>
    <row r="14" spans="1:4" ht="21" customHeight="1" thickBot="1">
      <c r="A14" s="848" t="s">
        <v>1187</v>
      </c>
      <c r="B14" s="846">
        <v>24543491</v>
      </c>
      <c r="C14" s="847">
        <v>17257419.264345001</v>
      </c>
      <c r="D14" s="837">
        <f t="shared" si="0"/>
        <v>703136.29240212811</v>
      </c>
    </row>
    <row r="15" spans="1:4" ht="21" customHeight="1" thickBot="1">
      <c r="A15" s="848" t="s">
        <v>29</v>
      </c>
      <c r="B15" s="837">
        <v>2384988</v>
      </c>
      <c r="C15" s="847">
        <v>1318183.663129</v>
      </c>
      <c r="D15" s="846">
        <f t="shared" si="0"/>
        <v>552700.33355681458</v>
      </c>
    </row>
    <row r="16" spans="1:4" ht="21" customHeight="1" thickBot="1">
      <c r="A16" s="848" t="s">
        <v>17</v>
      </c>
      <c r="B16" s="846">
        <v>23987473</v>
      </c>
      <c r="C16" s="847">
        <v>16810755.145861</v>
      </c>
      <c r="D16" s="846">
        <f t="shared" si="0"/>
        <v>700813.92674672313</v>
      </c>
    </row>
    <row r="17" spans="1:4" ht="21" customHeight="1" thickBot="1">
      <c r="A17" s="848" t="s">
        <v>18</v>
      </c>
      <c r="B17" s="837">
        <v>4755637</v>
      </c>
      <c r="C17" s="847">
        <v>3124627.3091580002</v>
      </c>
      <c r="D17" s="837">
        <f t="shared" si="0"/>
        <v>657036.54613630101</v>
      </c>
    </row>
    <row r="18" spans="1:4" ht="21" customHeight="1" thickBot="1">
      <c r="A18" s="848" t="s">
        <v>19</v>
      </c>
      <c r="B18" s="846">
        <v>3744177</v>
      </c>
      <c r="C18" s="847">
        <v>2407162.7936570002</v>
      </c>
      <c r="D18" s="846">
        <f t="shared" si="0"/>
        <v>642908.38645101455</v>
      </c>
    </row>
    <row r="19" spans="1:4" ht="21" customHeight="1" thickBot="1">
      <c r="A19" s="849" t="s">
        <v>888</v>
      </c>
      <c r="B19" s="837">
        <v>2717931</v>
      </c>
      <c r="C19" s="847">
        <v>2236869.7612199998</v>
      </c>
      <c r="D19" s="846">
        <f t="shared" si="0"/>
        <v>823004.61682802089</v>
      </c>
    </row>
    <row r="20" spans="1:4" ht="21" customHeight="1" thickBot="1">
      <c r="A20" s="848" t="s">
        <v>20</v>
      </c>
      <c r="B20" s="846">
        <v>31110330</v>
      </c>
      <c r="C20" s="847">
        <v>18662988.914407</v>
      </c>
      <c r="D20" s="837">
        <f t="shared" si="0"/>
        <v>599896.84823037882</v>
      </c>
    </row>
    <row r="21" spans="1:4" ht="21" customHeight="1" thickBot="1">
      <c r="A21" s="848" t="s">
        <v>21</v>
      </c>
      <c r="B21" s="837">
        <v>6483629</v>
      </c>
      <c r="C21" s="847">
        <v>4417639.6392050004</v>
      </c>
      <c r="D21" s="846">
        <f t="shared" si="0"/>
        <v>681352.93355079391</v>
      </c>
    </row>
    <row r="22" spans="1:4" ht="21" customHeight="1" thickBot="1">
      <c r="A22" s="848" t="s">
        <v>22</v>
      </c>
      <c r="B22" s="846">
        <v>7063509</v>
      </c>
      <c r="C22" s="847">
        <v>5467701.1953149997</v>
      </c>
      <c r="D22" s="846">
        <f t="shared" si="0"/>
        <v>774077.18958310946</v>
      </c>
    </row>
    <row r="23" spans="1:4" ht="21" customHeight="1" thickBot="1">
      <c r="A23" s="848" t="s">
        <v>472</v>
      </c>
      <c r="B23" s="837">
        <v>4209252</v>
      </c>
      <c r="C23" s="847">
        <v>3084902.3058020002</v>
      </c>
      <c r="D23" s="837">
        <f t="shared" si="0"/>
        <v>732886.10560783732</v>
      </c>
    </row>
    <row r="24" spans="1:4" ht="21" customHeight="1" thickBot="1">
      <c r="A24" s="848" t="s">
        <v>220</v>
      </c>
      <c r="B24" s="846">
        <v>4670074</v>
      </c>
      <c r="C24" s="847">
        <v>2950970.4235320003</v>
      </c>
      <c r="D24" s="846">
        <f t="shared" si="0"/>
        <v>631889.43548474833</v>
      </c>
    </row>
    <row r="25" spans="1:4" ht="21" customHeight="1" thickBot="1">
      <c r="A25" s="848" t="s">
        <v>221</v>
      </c>
      <c r="B25" s="837">
        <v>9892414</v>
      </c>
      <c r="C25" s="847">
        <v>7093850.8201969992</v>
      </c>
      <c r="D25" s="846">
        <f t="shared" si="0"/>
        <v>717100.0748853616</v>
      </c>
    </row>
    <row r="26" spans="1:4" ht="21" customHeight="1" thickBot="1">
      <c r="A26" s="848" t="s">
        <v>222</v>
      </c>
      <c r="B26" s="846">
        <v>5607837</v>
      </c>
      <c r="C26" s="847">
        <v>4153742.7706399998</v>
      </c>
      <c r="D26" s="837">
        <f t="shared" si="0"/>
        <v>740703.19280678092</v>
      </c>
    </row>
    <row r="27" spans="1:4" ht="21" customHeight="1" thickBot="1">
      <c r="A27" s="848" t="s">
        <v>889</v>
      </c>
      <c r="B27" s="837">
        <v>3676824</v>
      </c>
      <c r="C27" s="847">
        <v>1888276.251771</v>
      </c>
      <c r="D27" s="846">
        <f t="shared" si="0"/>
        <v>513561.77281561476</v>
      </c>
    </row>
    <row r="28" spans="1:4" ht="21" customHeight="1" thickBot="1">
      <c r="A28" s="848" t="s">
        <v>7</v>
      </c>
      <c r="B28" s="846">
        <v>7276817</v>
      </c>
      <c r="C28" s="847">
        <v>4929709.0964949997</v>
      </c>
      <c r="D28" s="846">
        <f t="shared" si="0"/>
        <v>677454.04295518214</v>
      </c>
    </row>
    <row r="29" spans="1:4" ht="21" customHeight="1" thickBot="1">
      <c r="A29" s="848" t="s">
        <v>23</v>
      </c>
      <c r="B29" s="837">
        <v>10620726</v>
      </c>
      <c r="C29" s="847">
        <v>8604788.0924169999</v>
      </c>
      <c r="D29" s="837">
        <f t="shared" si="0"/>
        <v>810188.31409613614</v>
      </c>
    </row>
    <row r="30" spans="1:4" ht="21" customHeight="1" thickBot="1">
      <c r="A30" s="848" t="s">
        <v>24</v>
      </c>
      <c r="B30" s="846">
        <v>5590276</v>
      </c>
      <c r="C30" s="847">
        <v>3614911.665672</v>
      </c>
      <c r="D30" s="846">
        <f t="shared" si="0"/>
        <v>646642.78931344359</v>
      </c>
    </row>
    <row r="31" spans="1:4" ht="21" customHeight="1" thickBot="1">
      <c r="A31" s="848" t="s">
        <v>25</v>
      </c>
      <c r="B31" s="837">
        <v>21282520</v>
      </c>
      <c r="C31" s="847">
        <v>12255826.738177</v>
      </c>
      <c r="D31" s="846">
        <f t="shared" si="0"/>
        <v>575863.51325768745</v>
      </c>
    </row>
    <row r="32" spans="1:4" ht="21" customHeight="1" thickBot="1">
      <c r="A32" s="848" t="s">
        <v>224</v>
      </c>
      <c r="B32" s="846">
        <v>7605653</v>
      </c>
      <c r="C32" s="847">
        <v>4881741.2132170005</v>
      </c>
      <c r="D32" s="837">
        <f t="shared" si="0"/>
        <v>641856.94682849722</v>
      </c>
    </row>
    <row r="33" spans="1:4" ht="21" customHeight="1" thickBot="1">
      <c r="A33" s="848" t="s">
        <v>26</v>
      </c>
      <c r="B33" s="837">
        <v>4445719</v>
      </c>
      <c r="C33" s="847">
        <v>3011386.4021820002</v>
      </c>
      <c r="D33" s="846">
        <f t="shared" si="0"/>
        <v>677367.68837211712</v>
      </c>
    </row>
    <row r="34" spans="1:4" ht="21" customHeight="1" thickBot="1">
      <c r="A34" s="848" t="s">
        <v>27</v>
      </c>
      <c r="B34" s="846">
        <v>6229779</v>
      </c>
      <c r="C34" s="847">
        <v>3991188.864081</v>
      </c>
      <c r="D34" s="846">
        <f t="shared" si="0"/>
        <v>640662.99367618014</v>
      </c>
    </row>
    <row r="35" spans="1:4" ht="21" customHeight="1" thickBot="1">
      <c r="A35" s="848" t="s">
        <v>12</v>
      </c>
      <c r="B35" s="837">
        <v>11243406</v>
      </c>
      <c r="C35" s="847">
        <v>7978051.0339539992</v>
      </c>
      <c r="D35" s="837">
        <v>267426.04268285638</v>
      </c>
    </row>
  </sheetData>
  <mergeCells count="1">
    <mergeCell ref="A1:D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38FBF-B814-4B59-B007-66F8103974FB}">
  <sheetPr>
    <tabColor rgb="FF339933"/>
  </sheetPr>
  <dimension ref="A1:D37"/>
  <sheetViews>
    <sheetView rightToLeft="1" view="pageBreakPreview" zoomScale="118" zoomScaleNormal="100" zoomScaleSheetLayoutView="118" workbookViewId="0">
      <selection sqref="A1:D1"/>
    </sheetView>
  </sheetViews>
  <sheetFormatPr defaultRowHeight="12.75"/>
  <cols>
    <col min="1" max="1" width="26.140625" style="348" customWidth="1"/>
    <col min="2" max="2" width="20.140625" style="348" customWidth="1"/>
    <col min="3" max="3" width="19.42578125" style="348" customWidth="1"/>
    <col min="4" max="4" width="20" style="348" customWidth="1"/>
    <col min="5" max="16384" width="9.140625" style="348"/>
  </cols>
  <sheetData>
    <row r="1" spans="1:4" ht="21.75" thickBot="1">
      <c r="A1" s="1196" t="s">
        <v>1188</v>
      </c>
      <c r="B1" s="1037"/>
      <c r="C1" s="1037"/>
      <c r="D1" s="1037"/>
    </row>
    <row r="2" spans="1:4" ht="21.75" thickBot="1">
      <c r="A2" s="49" t="s">
        <v>68</v>
      </c>
      <c r="B2" s="50" t="s">
        <v>40</v>
      </c>
      <c r="C2" s="50" t="s">
        <v>104</v>
      </c>
      <c r="D2" s="51" t="s">
        <v>106</v>
      </c>
    </row>
    <row r="3" spans="1:4" ht="21">
      <c r="A3" s="850">
        <v>1399</v>
      </c>
      <c r="B3" s="851">
        <v>45429</v>
      </c>
      <c r="C3" s="851">
        <v>22905</v>
      </c>
      <c r="D3" s="851">
        <v>22524</v>
      </c>
    </row>
    <row r="4" spans="1:4" ht="21">
      <c r="A4" s="850">
        <v>1400</v>
      </c>
      <c r="B4" s="851">
        <v>46195</v>
      </c>
      <c r="C4" s="851">
        <v>23815</v>
      </c>
      <c r="D4" s="851">
        <v>22380</v>
      </c>
    </row>
    <row r="5" spans="1:4" ht="21.75" thickBot="1">
      <c r="A5" s="850">
        <v>1401</v>
      </c>
      <c r="B5" s="851">
        <f>B6+B7+B8+B9+B10+B11+B12+B13+B14+B15+B16+B17+B18+B19+B20+B21+B22+B23+B24+B25+B26+B27+B28+B29+B30+B31+B32+B33+B34+B35+B36+B37</f>
        <v>47167</v>
      </c>
      <c r="C5" s="851">
        <f>C6+C7+C8+C9+C10+C11+C12+C13+C14+C15+C16+C17+C18+C19+C20+C21+C22+C23+C24+C25+C26+C27+C28+C29+C30+C31+C32+C33+C34+C35+C36+C37</f>
        <v>24408</v>
      </c>
      <c r="D5" s="851">
        <f>D6+D7+D8+D9+D10+D11+D12+D13+D14+D15+D16+D17+D18+D19+D20+D21+D22+D23+D24+D25+D26+D27+D28+D29+D30+D31+D32+D33+D34+D35+D36+D37</f>
        <v>22759</v>
      </c>
    </row>
    <row r="6" spans="1:4" ht="21.75" thickBot="1">
      <c r="A6" s="852" t="s">
        <v>259</v>
      </c>
      <c r="B6" s="29">
        <v>2017</v>
      </c>
      <c r="C6" s="7">
        <v>1052</v>
      </c>
      <c r="D6" s="22">
        <v>965</v>
      </c>
    </row>
    <row r="7" spans="1:4" ht="21.75" thickBot="1">
      <c r="A7" s="848" t="s">
        <v>260</v>
      </c>
      <c r="B7" s="29">
        <v>1257</v>
      </c>
      <c r="C7" s="7">
        <v>613</v>
      </c>
      <c r="D7" s="22">
        <v>644</v>
      </c>
    </row>
    <row r="8" spans="1:4" ht="21.75" thickBot="1">
      <c r="A8" s="848" t="s">
        <v>13</v>
      </c>
      <c r="B8" s="29">
        <v>843</v>
      </c>
      <c r="C8" s="7">
        <v>435</v>
      </c>
      <c r="D8" s="22">
        <v>408</v>
      </c>
    </row>
    <row r="9" spans="1:4" ht="21.75" thickBot="1">
      <c r="A9" s="848" t="s">
        <v>14</v>
      </c>
      <c r="B9" s="29">
        <v>3395</v>
      </c>
      <c r="C9" s="7">
        <v>1545</v>
      </c>
      <c r="D9" s="22">
        <v>1850</v>
      </c>
    </row>
    <row r="10" spans="1:4" ht="21.75" thickBot="1">
      <c r="A10" s="848" t="s">
        <v>33</v>
      </c>
      <c r="B10" s="29">
        <v>1030</v>
      </c>
      <c r="C10" s="7">
        <v>548</v>
      </c>
      <c r="D10" s="22">
        <v>482</v>
      </c>
    </row>
    <row r="11" spans="1:4" ht="21.75" thickBot="1">
      <c r="A11" s="848" t="s">
        <v>15</v>
      </c>
      <c r="B11" s="29">
        <v>354</v>
      </c>
      <c r="C11" s="7">
        <v>179</v>
      </c>
      <c r="D11" s="22">
        <v>175</v>
      </c>
    </row>
    <row r="12" spans="1:4" ht="21.75" thickBot="1">
      <c r="A12" s="848" t="s">
        <v>16</v>
      </c>
      <c r="B12" s="29">
        <v>1401</v>
      </c>
      <c r="C12" s="7">
        <v>732</v>
      </c>
      <c r="D12" s="22">
        <v>669</v>
      </c>
    </row>
    <row r="13" spans="1:4" ht="21.75" thickBot="1">
      <c r="A13" s="848" t="s">
        <v>469</v>
      </c>
      <c r="B13" s="29">
        <v>7802</v>
      </c>
      <c r="C13" s="7">
        <v>4143</v>
      </c>
      <c r="D13" s="22">
        <v>3659</v>
      </c>
    </row>
    <row r="14" spans="1:4" ht="21.75" thickBot="1">
      <c r="A14" s="853" t="s">
        <v>470</v>
      </c>
      <c r="B14" s="29">
        <v>723</v>
      </c>
      <c r="C14" s="7">
        <v>354</v>
      </c>
      <c r="D14" s="22">
        <v>369</v>
      </c>
    </row>
    <row r="15" spans="1:4" ht="21.75" thickBot="1">
      <c r="A15" s="854" t="s">
        <v>1182</v>
      </c>
      <c r="B15" s="29">
        <v>379</v>
      </c>
      <c r="C15" s="7">
        <v>208</v>
      </c>
      <c r="D15" s="22">
        <v>171</v>
      </c>
    </row>
    <row r="16" spans="1:4" ht="21.75" thickBot="1">
      <c r="A16" s="854" t="s">
        <v>1187</v>
      </c>
      <c r="B16" s="29">
        <v>2261</v>
      </c>
      <c r="C16" s="7">
        <v>1146</v>
      </c>
      <c r="D16" s="22">
        <v>1115</v>
      </c>
    </row>
    <row r="17" spans="1:4" ht="21.75" thickBot="1">
      <c r="A17" s="848" t="s">
        <v>29</v>
      </c>
      <c r="B17" s="29">
        <v>503</v>
      </c>
      <c r="C17" s="7">
        <v>263</v>
      </c>
      <c r="D17" s="22">
        <v>240</v>
      </c>
    </row>
    <row r="18" spans="1:4" ht="21.75" thickBot="1">
      <c r="A18" s="848" t="s">
        <v>17</v>
      </c>
      <c r="B18" s="29">
        <v>3114</v>
      </c>
      <c r="C18" s="7">
        <v>1646</v>
      </c>
      <c r="D18" s="22">
        <v>1468</v>
      </c>
    </row>
    <row r="19" spans="1:4" ht="21.75" thickBot="1">
      <c r="A19" s="848" t="s">
        <v>18</v>
      </c>
      <c r="B19" s="29">
        <v>956</v>
      </c>
      <c r="C19" s="7">
        <v>529</v>
      </c>
      <c r="D19" s="22">
        <v>427</v>
      </c>
    </row>
    <row r="20" spans="1:4" ht="21.75" thickBot="1">
      <c r="A20" s="848" t="s">
        <v>19</v>
      </c>
      <c r="B20" s="29">
        <v>675</v>
      </c>
      <c r="C20" s="7">
        <v>335</v>
      </c>
      <c r="D20" s="22">
        <v>340</v>
      </c>
    </row>
    <row r="21" spans="1:4" ht="21.75" thickBot="1">
      <c r="A21" s="849" t="s">
        <v>888</v>
      </c>
      <c r="B21" s="29">
        <v>874</v>
      </c>
      <c r="C21" s="7">
        <v>439</v>
      </c>
      <c r="D21" s="22">
        <v>435</v>
      </c>
    </row>
    <row r="22" spans="1:4" ht="21.75" thickBot="1">
      <c r="A22" s="848" t="s">
        <v>20</v>
      </c>
      <c r="B22" s="29">
        <v>1765</v>
      </c>
      <c r="C22" s="7">
        <v>933</v>
      </c>
      <c r="D22" s="22">
        <v>832</v>
      </c>
    </row>
    <row r="23" spans="1:4" ht="21.75" thickBot="1">
      <c r="A23" s="848" t="s">
        <v>21</v>
      </c>
      <c r="B23" s="29">
        <v>1370</v>
      </c>
      <c r="C23" s="7">
        <v>699</v>
      </c>
      <c r="D23" s="22">
        <v>671</v>
      </c>
    </row>
    <row r="24" spans="1:4" ht="21.75" thickBot="1">
      <c r="A24" s="848" t="s">
        <v>22</v>
      </c>
      <c r="B24" s="29">
        <v>691</v>
      </c>
      <c r="C24" s="7">
        <v>310</v>
      </c>
      <c r="D24" s="22">
        <v>381</v>
      </c>
    </row>
    <row r="25" spans="1:4" ht="21.75" thickBot="1">
      <c r="A25" s="848" t="s">
        <v>472</v>
      </c>
      <c r="B25" s="29">
        <v>347</v>
      </c>
      <c r="C25" s="7">
        <v>227</v>
      </c>
      <c r="D25" s="22">
        <v>120</v>
      </c>
    </row>
    <row r="26" spans="1:4" ht="21.75" thickBot="1">
      <c r="A26" s="848" t="s">
        <v>220</v>
      </c>
      <c r="B26" s="29">
        <v>788</v>
      </c>
      <c r="C26" s="7">
        <v>331</v>
      </c>
      <c r="D26" s="22">
        <v>457</v>
      </c>
    </row>
    <row r="27" spans="1:4" ht="21.75" thickBot="1">
      <c r="A27" s="848" t="s">
        <v>221</v>
      </c>
      <c r="B27" s="29">
        <v>1993</v>
      </c>
      <c r="C27" s="7">
        <v>1242</v>
      </c>
      <c r="D27" s="22">
        <v>751</v>
      </c>
    </row>
    <row r="28" spans="1:4" ht="21.75" thickBot="1">
      <c r="A28" s="848" t="s">
        <v>222</v>
      </c>
      <c r="B28" s="29">
        <v>963</v>
      </c>
      <c r="C28" s="7">
        <v>453</v>
      </c>
      <c r="D28" s="22">
        <v>510</v>
      </c>
    </row>
    <row r="29" spans="1:4" ht="21.75" thickBot="1">
      <c r="A29" s="848" t="s">
        <v>889</v>
      </c>
      <c r="B29" s="29">
        <v>516</v>
      </c>
      <c r="C29" s="7">
        <v>224</v>
      </c>
      <c r="D29" s="22">
        <v>292</v>
      </c>
    </row>
    <row r="30" spans="1:4" ht="21.75" thickBot="1">
      <c r="A30" s="848" t="s">
        <v>7</v>
      </c>
      <c r="B30" s="29">
        <v>1326</v>
      </c>
      <c r="C30" s="7">
        <v>655</v>
      </c>
      <c r="D30" s="22">
        <v>671</v>
      </c>
    </row>
    <row r="31" spans="1:4" ht="21.75" thickBot="1">
      <c r="A31" s="848" t="s">
        <v>23</v>
      </c>
      <c r="B31" s="29">
        <v>1312</v>
      </c>
      <c r="C31" s="7">
        <v>710</v>
      </c>
      <c r="D31" s="22">
        <v>602</v>
      </c>
    </row>
    <row r="32" spans="1:4" ht="21.75" thickBot="1">
      <c r="A32" s="848" t="s">
        <v>24</v>
      </c>
      <c r="B32" s="29">
        <v>1426</v>
      </c>
      <c r="C32" s="7">
        <v>726</v>
      </c>
      <c r="D32" s="22">
        <v>700</v>
      </c>
    </row>
    <row r="33" spans="1:4" ht="21.75" thickBot="1">
      <c r="A33" s="848" t="s">
        <v>25</v>
      </c>
      <c r="B33" s="29">
        <v>2398</v>
      </c>
      <c r="C33" s="7">
        <v>1285</v>
      </c>
      <c r="D33" s="22">
        <v>1113</v>
      </c>
    </row>
    <row r="34" spans="1:4" ht="21.75" thickBot="1">
      <c r="A34" s="848" t="s">
        <v>224</v>
      </c>
      <c r="B34" s="29">
        <v>1388</v>
      </c>
      <c r="C34" s="7">
        <v>694</v>
      </c>
      <c r="D34" s="22">
        <v>694</v>
      </c>
    </row>
    <row r="35" spans="1:4" ht="21.75" thickBot="1">
      <c r="A35" s="848" t="s">
        <v>26</v>
      </c>
      <c r="B35" s="29">
        <v>924</v>
      </c>
      <c r="C35" s="7">
        <v>547</v>
      </c>
      <c r="D35" s="22">
        <v>377</v>
      </c>
    </row>
    <row r="36" spans="1:4" ht="21.75" thickBot="1">
      <c r="A36" s="848" t="s">
        <v>27</v>
      </c>
      <c r="B36" s="29">
        <v>1127</v>
      </c>
      <c r="C36" s="7">
        <v>570</v>
      </c>
      <c r="D36" s="22">
        <v>557</v>
      </c>
    </row>
    <row r="37" spans="1:4" ht="21.75" thickBot="1">
      <c r="A37" s="848" t="s">
        <v>12</v>
      </c>
      <c r="B37" s="29">
        <v>1249</v>
      </c>
      <c r="C37" s="7">
        <v>635</v>
      </c>
      <c r="D37" s="22">
        <v>614</v>
      </c>
    </row>
  </sheetData>
  <mergeCells count="1">
    <mergeCell ref="A1:D1"/>
  </mergeCells>
  <pageMargins left="0.7" right="0.7" top="0.75" bottom="0.75" header="0.3" footer="0.3"/>
  <pageSetup paperSize="9" scale="93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D2E4-F061-4821-AB78-54EEDE81F518}">
  <sheetPr>
    <tabColor indexed="24"/>
    <pageSetUpPr fitToPage="1"/>
  </sheetPr>
  <dimension ref="A1:P79"/>
  <sheetViews>
    <sheetView rightToLeft="1" view="pageBreakPreview" zoomScale="60" workbookViewId="0">
      <selection sqref="A1:K1"/>
    </sheetView>
  </sheetViews>
  <sheetFormatPr defaultColWidth="15.7109375" defaultRowHeight="18.75"/>
  <cols>
    <col min="1" max="1" width="17.140625" style="30" customWidth="1"/>
    <col min="2" max="2" width="12.140625" style="35" customWidth="1"/>
    <col min="3" max="3" width="11.5703125" style="35" customWidth="1"/>
    <col min="4" max="4" width="10.28515625" style="35" bestFit="1" customWidth="1"/>
    <col min="5" max="5" width="12.140625" style="35" customWidth="1"/>
    <col min="6" max="6" width="10" style="35" customWidth="1"/>
    <col min="7" max="7" width="10.28515625" style="35" bestFit="1" customWidth="1"/>
    <col min="8" max="8" width="8.85546875" style="35" customWidth="1"/>
    <col min="9" max="9" width="8.7109375" style="35" customWidth="1"/>
    <col min="10" max="11" width="9.42578125" style="35" customWidth="1"/>
    <col min="12" max="15" width="15.7109375" style="35"/>
    <col min="16" max="16" width="15.7109375" style="35" customWidth="1"/>
    <col min="17" max="257" width="15.7109375" style="35"/>
    <col min="258" max="258" width="17.140625" style="35" customWidth="1"/>
    <col min="259" max="259" width="12.140625" style="35" customWidth="1"/>
    <col min="260" max="260" width="11.5703125" style="35" customWidth="1"/>
    <col min="261" max="261" width="10.28515625" style="35" bestFit="1" customWidth="1"/>
    <col min="262" max="262" width="12.140625" style="35" customWidth="1"/>
    <col min="263" max="263" width="10" style="35" customWidth="1"/>
    <col min="264" max="264" width="10.28515625" style="35" bestFit="1" customWidth="1"/>
    <col min="265" max="265" width="8.85546875" style="35" customWidth="1"/>
    <col min="266" max="266" width="8.7109375" style="35" customWidth="1"/>
    <col min="267" max="268" width="9.42578125" style="35" customWidth="1"/>
    <col min="269" max="513" width="15.7109375" style="35"/>
    <col min="514" max="514" width="17.140625" style="35" customWidth="1"/>
    <col min="515" max="515" width="12.140625" style="35" customWidth="1"/>
    <col min="516" max="516" width="11.5703125" style="35" customWidth="1"/>
    <col min="517" max="517" width="10.28515625" style="35" bestFit="1" customWidth="1"/>
    <col min="518" max="518" width="12.140625" style="35" customWidth="1"/>
    <col min="519" max="519" width="10" style="35" customWidth="1"/>
    <col min="520" max="520" width="10.28515625" style="35" bestFit="1" customWidth="1"/>
    <col min="521" max="521" width="8.85546875" style="35" customWidth="1"/>
    <col min="522" max="522" width="8.7109375" style="35" customWidth="1"/>
    <col min="523" max="524" width="9.42578125" style="35" customWidth="1"/>
    <col min="525" max="769" width="15.7109375" style="35"/>
    <col min="770" max="770" width="17.140625" style="35" customWidth="1"/>
    <col min="771" max="771" width="12.140625" style="35" customWidth="1"/>
    <col min="772" max="772" width="11.5703125" style="35" customWidth="1"/>
    <col min="773" max="773" width="10.28515625" style="35" bestFit="1" customWidth="1"/>
    <col min="774" max="774" width="12.140625" style="35" customWidth="1"/>
    <col min="775" max="775" width="10" style="35" customWidth="1"/>
    <col min="776" max="776" width="10.28515625" style="35" bestFit="1" customWidth="1"/>
    <col min="777" max="777" width="8.85546875" style="35" customWidth="1"/>
    <col min="778" max="778" width="8.7109375" style="35" customWidth="1"/>
    <col min="779" max="780" width="9.42578125" style="35" customWidth="1"/>
    <col min="781" max="1025" width="15.7109375" style="35"/>
    <col min="1026" max="1026" width="17.140625" style="35" customWidth="1"/>
    <col min="1027" max="1027" width="12.140625" style="35" customWidth="1"/>
    <col min="1028" max="1028" width="11.5703125" style="35" customWidth="1"/>
    <col min="1029" max="1029" width="10.28515625" style="35" bestFit="1" customWidth="1"/>
    <col min="1030" max="1030" width="12.140625" style="35" customWidth="1"/>
    <col min="1031" max="1031" width="10" style="35" customWidth="1"/>
    <col min="1032" max="1032" width="10.28515625" style="35" bestFit="1" customWidth="1"/>
    <col min="1033" max="1033" width="8.85546875" style="35" customWidth="1"/>
    <col min="1034" max="1034" width="8.7109375" style="35" customWidth="1"/>
    <col min="1035" max="1036" width="9.42578125" style="35" customWidth="1"/>
    <col min="1037" max="1281" width="15.7109375" style="35"/>
    <col min="1282" max="1282" width="17.140625" style="35" customWidth="1"/>
    <col min="1283" max="1283" width="12.140625" style="35" customWidth="1"/>
    <col min="1284" max="1284" width="11.5703125" style="35" customWidth="1"/>
    <col min="1285" max="1285" width="10.28515625" style="35" bestFit="1" customWidth="1"/>
    <col min="1286" max="1286" width="12.140625" style="35" customWidth="1"/>
    <col min="1287" max="1287" width="10" style="35" customWidth="1"/>
    <col min="1288" max="1288" width="10.28515625" style="35" bestFit="1" customWidth="1"/>
    <col min="1289" max="1289" width="8.85546875" style="35" customWidth="1"/>
    <col min="1290" max="1290" width="8.7109375" style="35" customWidth="1"/>
    <col min="1291" max="1292" width="9.42578125" style="35" customWidth="1"/>
    <col min="1293" max="1537" width="15.7109375" style="35"/>
    <col min="1538" max="1538" width="17.140625" style="35" customWidth="1"/>
    <col min="1539" max="1539" width="12.140625" style="35" customWidth="1"/>
    <col min="1540" max="1540" width="11.5703125" style="35" customWidth="1"/>
    <col min="1541" max="1541" width="10.28515625" style="35" bestFit="1" customWidth="1"/>
    <col min="1542" max="1542" width="12.140625" style="35" customWidth="1"/>
    <col min="1543" max="1543" width="10" style="35" customWidth="1"/>
    <col min="1544" max="1544" width="10.28515625" style="35" bestFit="1" customWidth="1"/>
    <col min="1545" max="1545" width="8.85546875" style="35" customWidth="1"/>
    <col min="1546" max="1546" width="8.7109375" style="35" customWidth="1"/>
    <col min="1547" max="1548" width="9.42578125" style="35" customWidth="1"/>
    <col min="1549" max="1793" width="15.7109375" style="35"/>
    <col min="1794" max="1794" width="17.140625" style="35" customWidth="1"/>
    <col min="1795" max="1795" width="12.140625" style="35" customWidth="1"/>
    <col min="1796" max="1796" width="11.5703125" style="35" customWidth="1"/>
    <col min="1797" max="1797" width="10.28515625" style="35" bestFit="1" customWidth="1"/>
    <col min="1798" max="1798" width="12.140625" style="35" customWidth="1"/>
    <col min="1799" max="1799" width="10" style="35" customWidth="1"/>
    <col min="1800" max="1800" width="10.28515625" style="35" bestFit="1" customWidth="1"/>
    <col min="1801" max="1801" width="8.85546875" style="35" customWidth="1"/>
    <col min="1802" max="1802" width="8.7109375" style="35" customWidth="1"/>
    <col min="1803" max="1804" width="9.42578125" style="35" customWidth="1"/>
    <col min="1805" max="2049" width="15.7109375" style="35"/>
    <col min="2050" max="2050" width="17.140625" style="35" customWidth="1"/>
    <col min="2051" max="2051" width="12.140625" style="35" customWidth="1"/>
    <col min="2052" max="2052" width="11.5703125" style="35" customWidth="1"/>
    <col min="2053" max="2053" width="10.28515625" style="35" bestFit="1" customWidth="1"/>
    <col min="2054" max="2054" width="12.140625" style="35" customWidth="1"/>
    <col min="2055" max="2055" width="10" style="35" customWidth="1"/>
    <col min="2056" max="2056" width="10.28515625" style="35" bestFit="1" customWidth="1"/>
    <col min="2057" max="2057" width="8.85546875" style="35" customWidth="1"/>
    <col min="2058" max="2058" width="8.7109375" style="35" customWidth="1"/>
    <col min="2059" max="2060" width="9.42578125" style="35" customWidth="1"/>
    <col min="2061" max="2305" width="15.7109375" style="35"/>
    <col min="2306" max="2306" width="17.140625" style="35" customWidth="1"/>
    <col min="2307" max="2307" width="12.140625" style="35" customWidth="1"/>
    <col min="2308" max="2308" width="11.5703125" style="35" customWidth="1"/>
    <col min="2309" max="2309" width="10.28515625" style="35" bestFit="1" customWidth="1"/>
    <col min="2310" max="2310" width="12.140625" style="35" customWidth="1"/>
    <col min="2311" max="2311" width="10" style="35" customWidth="1"/>
    <col min="2312" max="2312" width="10.28515625" style="35" bestFit="1" customWidth="1"/>
    <col min="2313" max="2313" width="8.85546875" style="35" customWidth="1"/>
    <col min="2314" max="2314" width="8.7109375" style="35" customWidth="1"/>
    <col min="2315" max="2316" width="9.42578125" style="35" customWidth="1"/>
    <col min="2317" max="2561" width="15.7109375" style="35"/>
    <col min="2562" max="2562" width="17.140625" style="35" customWidth="1"/>
    <col min="2563" max="2563" width="12.140625" style="35" customWidth="1"/>
    <col min="2564" max="2564" width="11.5703125" style="35" customWidth="1"/>
    <col min="2565" max="2565" width="10.28515625" style="35" bestFit="1" customWidth="1"/>
    <col min="2566" max="2566" width="12.140625" style="35" customWidth="1"/>
    <col min="2567" max="2567" width="10" style="35" customWidth="1"/>
    <col min="2568" max="2568" width="10.28515625" style="35" bestFit="1" customWidth="1"/>
    <col min="2569" max="2569" width="8.85546875" style="35" customWidth="1"/>
    <col min="2570" max="2570" width="8.7109375" style="35" customWidth="1"/>
    <col min="2571" max="2572" width="9.42578125" style="35" customWidth="1"/>
    <col min="2573" max="2817" width="15.7109375" style="35"/>
    <col min="2818" max="2818" width="17.140625" style="35" customWidth="1"/>
    <col min="2819" max="2819" width="12.140625" style="35" customWidth="1"/>
    <col min="2820" max="2820" width="11.5703125" style="35" customWidth="1"/>
    <col min="2821" max="2821" width="10.28515625" style="35" bestFit="1" customWidth="1"/>
    <col min="2822" max="2822" width="12.140625" style="35" customWidth="1"/>
    <col min="2823" max="2823" width="10" style="35" customWidth="1"/>
    <col min="2824" max="2824" width="10.28515625" style="35" bestFit="1" customWidth="1"/>
    <col min="2825" max="2825" width="8.85546875" style="35" customWidth="1"/>
    <col min="2826" max="2826" width="8.7109375" style="35" customWidth="1"/>
    <col min="2827" max="2828" width="9.42578125" style="35" customWidth="1"/>
    <col min="2829" max="3073" width="15.7109375" style="35"/>
    <col min="3074" max="3074" width="17.140625" style="35" customWidth="1"/>
    <col min="3075" max="3075" width="12.140625" style="35" customWidth="1"/>
    <col min="3076" max="3076" width="11.5703125" style="35" customWidth="1"/>
    <col min="3077" max="3077" width="10.28515625" style="35" bestFit="1" customWidth="1"/>
    <col min="3078" max="3078" width="12.140625" style="35" customWidth="1"/>
    <col min="3079" max="3079" width="10" style="35" customWidth="1"/>
    <col min="3080" max="3080" width="10.28515625" style="35" bestFit="1" customWidth="1"/>
    <col min="3081" max="3081" width="8.85546875" style="35" customWidth="1"/>
    <col min="3082" max="3082" width="8.7109375" style="35" customWidth="1"/>
    <col min="3083" max="3084" width="9.42578125" style="35" customWidth="1"/>
    <col min="3085" max="3329" width="15.7109375" style="35"/>
    <col min="3330" max="3330" width="17.140625" style="35" customWidth="1"/>
    <col min="3331" max="3331" width="12.140625" style="35" customWidth="1"/>
    <col min="3332" max="3332" width="11.5703125" style="35" customWidth="1"/>
    <col min="3333" max="3333" width="10.28515625" style="35" bestFit="1" customWidth="1"/>
    <col min="3334" max="3334" width="12.140625" style="35" customWidth="1"/>
    <col min="3335" max="3335" width="10" style="35" customWidth="1"/>
    <col min="3336" max="3336" width="10.28515625" style="35" bestFit="1" customWidth="1"/>
    <col min="3337" max="3337" width="8.85546875" style="35" customWidth="1"/>
    <col min="3338" max="3338" width="8.7109375" style="35" customWidth="1"/>
    <col min="3339" max="3340" width="9.42578125" style="35" customWidth="1"/>
    <col min="3341" max="3585" width="15.7109375" style="35"/>
    <col min="3586" max="3586" width="17.140625" style="35" customWidth="1"/>
    <col min="3587" max="3587" width="12.140625" style="35" customWidth="1"/>
    <col min="3588" max="3588" width="11.5703125" style="35" customWidth="1"/>
    <col min="3589" max="3589" width="10.28515625" style="35" bestFit="1" customWidth="1"/>
    <col min="3590" max="3590" width="12.140625" style="35" customWidth="1"/>
    <col min="3591" max="3591" width="10" style="35" customWidth="1"/>
    <col min="3592" max="3592" width="10.28515625" style="35" bestFit="1" customWidth="1"/>
    <col min="3593" max="3593" width="8.85546875" style="35" customWidth="1"/>
    <col min="3594" max="3594" width="8.7109375" style="35" customWidth="1"/>
    <col min="3595" max="3596" width="9.42578125" style="35" customWidth="1"/>
    <col min="3597" max="3841" width="15.7109375" style="35"/>
    <col min="3842" max="3842" width="17.140625" style="35" customWidth="1"/>
    <col min="3843" max="3843" width="12.140625" style="35" customWidth="1"/>
    <col min="3844" max="3844" width="11.5703125" style="35" customWidth="1"/>
    <col min="3845" max="3845" width="10.28515625" style="35" bestFit="1" customWidth="1"/>
    <col min="3846" max="3846" width="12.140625" style="35" customWidth="1"/>
    <col min="3847" max="3847" width="10" style="35" customWidth="1"/>
    <col min="3848" max="3848" width="10.28515625" style="35" bestFit="1" customWidth="1"/>
    <col min="3849" max="3849" width="8.85546875" style="35" customWidth="1"/>
    <col min="3850" max="3850" width="8.7109375" style="35" customWidth="1"/>
    <col min="3851" max="3852" width="9.42578125" style="35" customWidth="1"/>
    <col min="3853" max="4097" width="15.7109375" style="35"/>
    <col min="4098" max="4098" width="17.140625" style="35" customWidth="1"/>
    <col min="4099" max="4099" width="12.140625" style="35" customWidth="1"/>
    <col min="4100" max="4100" width="11.5703125" style="35" customWidth="1"/>
    <col min="4101" max="4101" width="10.28515625" style="35" bestFit="1" customWidth="1"/>
    <col min="4102" max="4102" width="12.140625" style="35" customWidth="1"/>
    <col min="4103" max="4103" width="10" style="35" customWidth="1"/>
    <col min="4104" max="4104" width="10.28515625" style="35" bestFit="1" customWidth="1"/>
    <col min="4105" max="4105" width="8.85546875" style="35" customWidth="1"/>
    <col min="4106" max="4106" width="8.7109375" style="35" customWidth="1"/>
    <col min="4107" max="4108" width="9.42578125" style="35" customWidth="1"/>
    <col min="4109" max="4353" width="15.7109375" style="35"/>
    <col min="4354" max="4354" width="17.140625" style="35" customWidth="1"/>
    <col min="4355" max="4355" width="12.140625" style="35" customWidth="1"/>
    <col min="4356" max="4356" width="11.5703125" style="35" customWidth="1"/>
    <col min="4357" max="4357" width="10.28515625" style="35" bestFit="1" customWidth="1"/>
    <col min="4358" max="4358" width="12.140625" style="35" customWidth="1"/>
    <col min="4359" max="4359" width="10" style="35" customWidth="1"/>
    <col min="4360" max="4360" width="10.28515625" style="35" bestFit="1" customWidth="1"/>
    <col min="4361" max="4361" width="8.85546875" style="35" customWidth="1"/>
    <col min="4362" max="4362" width="8.7109375" style="35" customWidth="1"/>
    <col min="4363" max="4364" width="9.42578125" style="35" customWidth="1"/>
    <col min="4365" max="4609" width="15.7109375" style="35"/>
    <col min="4610" max="4610" width="17.140625" style="35" customWidth="1"/>
    <col min="4611" max="4611" width="12.140625" style="35" customWidth="1"/>
    <col min="4612" max="4612" width="11.5703125" style="35" customWidth="1"/>
    <col min="4613" max="4613" width="10.28515625" style="35" bestFit="1" customWidth="1"/>
    <col min="4614" max="4614" width="12.140625" style="35" customWidth="1"/>
    <col min="4615" max="4615" width="10" style="35" customWidth="1"/>
    <col min="4616" max="4616" width="10.28515625" style="35" bestFit="1" customWidth="1"/>
    <col min="4617" max="4617" width="8.85546875" style="35" customWidth="1"/>
    <col min="4618" max="4618" width="8.7109375" style="35" customWidth="1"/>
    <col min="4619" max="4620" width="9.42578125" style="35" customWidth="1"/>
    <col min="4621" max="4865" width="15.7109375" style="35"/>
    <col min="4866" max="4866" width="17.140625" style="35" customWidth="1"/>
    <col min="4867" max="4867" width="12.140625" style="35" customWidth="1"/>
    <col min="4868" max="4868" width="11.5703125" style="35" customWidth="1"/>
    <col min="4869" max="4869" width="10.28515625" style="35" bestFit="1" customWidth="1"/>
    <col min="4870" max="4870" width="12.140625" style="35" customWidth="1"/>
    <col min="4871" max="4871" width="10" style="35" customWidth="1"/>
    <col min="4872" max="4872" width="10.28515625" style="35" bestFit="1" customWidth="1"/>
    <col min="4873" max="4873" width="8.85546875" style="35" customWidth="1"/>
    <col min="4874" max="4874" width="8.7109375" style="35" customWidth="1"/>
    <col min="4875" max="4876" width="9.42578125" style="35" customWidth="1"/>
    <col min="4877" max="5121" width="15.7109375" style="35"/>
    <col min="5122" max="5122" width="17.140625" style="35" customWidth="1"/>
    <col min="5123" max="5123" width="12.140625" style="35" customWidth="1"/>
    <col min="5124" max="5124" width="11.5703125" style="35" customWidth="1"/>
    <col min="5125" max="5125" width="10.28515625" style="35" bestFit="1" customWidth="1"/>
    <col min="5126" max="5126" width="12.140625" style="35" customWidth="1"/>
    <col min="5127" max="5127" width="10" style="35" customWidth="1"/>
    <col min="5128" max="5128" width="10.28515625" style="35" bestFit="1" customWidth="1"/>
    <col min="5129" max="5129" width="8.85546875" style="35" customWidth="1"/>
    <col min="5130" max="5130" width="8.7109375" style="35" customWidth="1"/>
    <col min="5131" max="5132" width="9.42578125" style="35" customWidth="1"/>
    <col min="5133" max="5377" width="15.7109375" style="35"/>
    <col min="5378" max="5378" width="17.140625" style="35" customWidth="1"/>
    <col min="5379" max="5379" width="12.140625" style="35" customWidth="1"/>
    <col min="5380" max="5380" width="11.5703125" style="35" customWidth="1"/>
    <col min="5381" max="5381" width="10.28515625" style="35" bestFit="1" customWidth="1"/>
    <col min="5382" max="5382" width="12.140625" style="35" customWidth="1"/>
    <col min="5383" max="5383" width="10" style="35" customWidth="1"/>
    <col min="5384" max="5384" width="10.28515625" style="35" bestFit="1" customWidth="1"/>
    <col min="5385" max="5385" width="8.85546875" style="35" customWidth="1"/>
    <col min="5386" max="5386" width="8.7109375" style="35" customWidth="1"/>
    <col min="5387" max="5388" width="9.42578125" style="35" customWidth="1"/>
    <col min="5389" max="5633" width="15.7109375" style="35"/>
    <col min="5634" max="5634" width="17.140625" style="35" customWidth="1"/>
    <col min="5635" max="5635" width="12.140625" style="35" customWidth="1"/>
    <col min="5636" max="5636" width="11.5703125" style="35" customWidth="1"/>
    <col min="5637" max="5637" width="10.28515625" style="35" bestFit="1" customWidth="1"/>
    <col min="5638" max="5638" width="12.140625" style="35" customWidth="1"/>
    <col min="5639" max="5639" width="10" style="35" customWidth="1"/>
    <col min="5640" max="5640" width="10.28515625" style="35" bestFit="1" customWidth="1"/>
    <col min="5641" max="5641" width="8.85546875" style="35" customWidth="1"/>
    <col min="5642" max="5642" width="8.7109375" style="35" customWidth="1"/>
    <col min="5643" max="5644" width="9.42578125" style="35" customWidth="1"/>
    <col min="5645" max="5889" width="15.7109375" style="35"/>
    <col min="5890" max="5890" width="17.140625" style="35" customWidth="1"/>
    <col min="5891" max="5891" width="12.140625" style="35" customWidth="1"/>
    <col min="5892" max="5892" width="11.5703125" style="35" customWidth="1"/>
    <col min="5893" max="5893" width="10.28515625" style="35" bestFit="1" customWidth="1"/>
    <col min="5894" max="5894" width="12.140625" style="35" customWidth="1"/>
    <col min="5895" max="5895" width="10" style="35" customWidth="1"/>
    <col min="5896" max="5896" width="10.28515625" style="35" bestFit="1" customWidth="1"/>
    <col min="5897" max="5897" width="8.85546875" style="35" customWidth="1"/>
    <col min="5898" max="5898" width="8.7109375" style="35" customWidth="1"/>
    <col min="5899" max="5900" width="9.42578125" style="35" customWidth="1"/>
    <col min="5901" max="6145" width="15.7109375" style="35"/>
    <col min="6146" max="6146" width="17.140625" style="35" customWidth="1"/>
    <col min="6147" max="6147" width="12.140625" style="35" customWidth="1"/>
    <col min="6148" max="6148" width="11.5703125" style="35" customWidth="1"/>
    <col min="6149" max="6149" width="10.28515625" style="35" bestFit="1" customWidth="1"/>
    <col min="6150" max="6150" width="12.140625" style="35" customWidth="1"/>
    <col min="6151" max="6151" width="10" style="35" customWidth="1"/>
    <col min="6152" max="6152" width="10.28515625" style="35" bestFit="1" customWidth="1"/>
    <col min="6153" max="6153" width="8.85546875" style="35" customWidth="1"/>
    <col min="6154" max="6154" width="8.7109375" style="35" customWidth="1"/>
    <col min="6155" max="6156" width="9.42578125" style="35" customWidth="1"/>
    <col min="6157" max="6401" width="15.7109375" style="35"/>
    <col min="6402" max="6402" width="17.140625" style="35" customWidth="1"/>
    <col min="6403" max="6403" width="12.140625" style="35" customWidth="1"/>
    <col min="6404" max="6404" width="11.5703125" style="35" customWidth="1"/>
    <col min="6405" max="6405" width="10.28515625" style="35" bestFit="1" customWidth="1"/>
    <col min="6406" max="6406" width="12.140625" style="35" customWidth="1"/>
    <col min="6407" max="6407" width="10" style="35" customWidth="1"/>
    <col min="6408" max="6408" width="10.28515625" style="35" bestFit="1" customWidth="1"/>
    <col min="6409" max="6409" width="8.85546875" style="35" customWidth="1"/>
    <col min="6410" max="6410" width="8.7109375" style="35" customWidth="1"/>
    <col min="6411" max="6412" width="9.42578125" style="35" customWidth="1"/>
    <col min="6413" max="6657" width="15.7109375" style="35"/>
    <col min="6658" max="6658" width="17.140625" style="35" customWidth="1"/>
    <col min="6659" max="6659" width="12.140625" style="35" customWidth="1"/>
    <col min="6660" max="6660" width="11.5703125" style="35" customWidth="1"/>
    <col min="6661" max="6661" width="10.28515625" style="35" bestFit="1" customWidth="1"/>
    <col min="6662" max="6662" width="12.140625" style="35" customWidth="1"/>
    <col min="6663" max="6663" width="10" style="35" customWidth="1"/>
    <col min="6664" max="6664" width="10.28515625" style="35" bestFit="1" customWidth="1"/>
    <col min="6665" max="6665" width="8.85546875" style="35" customWidth="1"/>
    <col min="6666" max="6666" width="8.7109375" style="35" customWidth="1"/>
    <col min="6667" max="6668" width="9.42578125" style="35" customWidth="1"/>
    <col min="6669" max="6913" width="15.7109375" style="35"/>
    <col min="6914" max="6914" width="17.140625" style="35" customWidth="1"/>
    <col min="6915" max="6915" width="12.140625" style="35" customWidth="1"/>
    <col min="6916" max="6916" width="11.5703125" style="35" customWidth="1"/>
    <col min="6917" max="6917" width="10.28515625" style="35" bestFit="1" customWidth="1"/>
    <col min="6918" max="6918" width="12.140625" style="35" customWidth="1"/>
    <col min="6919" max="6919" width="10" style="35" customWidth="1"/>
    <col min="6920" max="6920" width="10.28515625" style="35" bestFit="1" customWidth="1"/>
    <col min="6921" max="6921" width="8.85546875" style="35" customWidth="1"/>
    <col min="6922" max="6922" width="8.7109375" style="35" customWidth="1"/>
    <col min="6923" max="6924" width="9.42578125" style="35" customWidth="1"/>
    <col min="6925" max="7169" width="15.7109375" style="35"/>
    <col min="7170" max="7170" width="17.140625" style="35" customWidth="1"/>
    <col min="7171" max="7171" width="12.140625" style="35" customWidth="1"/>
    <col min="7172" max="7172" width="11.5703125" style="35" customWidth="1"/>
    <col min="7173" max="7173" width="10.28515625" style="35" bestFit="1" customWidth="1"/>
    <col min="7174" max="7174" width="12.140625" style="35" customWidth="1"/>
    <col min="7175" max="7175" width="10" style="35" customWidth="1"/>
    <col min="7176" max="7176" width="10.28515625" style="35" bestFit="1" customWidth="1"/>
    <col min="7177" max="7177" width="8.85546875" style="35" customWidth="1"/>
    <col min="7178" max="7178" width="8.7109375" style="35" customWidth="1"/>
    <col min="7179" max="7180" width="9.42578125" style="35" customWidth="1"/>
    <col min="7181" max="7425" width="15.7109375" style="35"/>
    <col min="7426" max="7426" width="17.140625" style="35" customWidth="1"/>
    <col min="7427" max="7427" width="12.140625" style="35" customWidth="1"/>
    <col min="7428" max="7428" width="11.5703125" style="35" customWidth="1"/>
    <col min="7429" max="7429" width="10.28515625" style="35" bestFit="1" customWidth="1"/>
    <col min="7430" max="7430" width="12.140625" style="35" customWidth="1"/>
    <col min="7431" max="7431" width="10" style="35" customWidth="1"/>
    <col min="7432" max="7432" width="10.28515625" style="35" bestFit="1" customWidth="1"/>
    <col min="7433" max="7433" width="8.85546875" style="35" customWidth="1"/>
    <col min="7434" max="7434" width="8.7109375" style="35" customWidth="1"/>
    <col min="7435" max="7436" width="9.42578125" style="35" customWidth="1"/>
    <col min="7437" max="7681" width="15.7109375" style="35"/>
    <col min="7682" max="7682" width="17.140625" style="35" customWidth="1"/>
    <col min="7683" max="7683" width="12.140625" style="35" customWidth="1"/>
    <col min="7684" max="7684" width="11.5703125" style="35" customWidth="1"/>
    <col min="7685" max="7685" width="10.28515625" style="35" bestFit="1" customWidth="1"/>
    <col min="7686" max="7686" width="12.140625" style="35" customWidth="1"/>
    <col min="7687" max="7687" width="10" style="35" customWidth="1"/>
    <col min="7688" max="7688" width="10.28515625" style="35" bestFit="1" customWidth="1"/>
    <col min="7689" max="7689" width="8.85546875" style="35" customWidth="1"/>
    <col min="7690" max="7690" width="8.7109375" style="35" customWidth="1"/>
    <col min="7691" max="7692" width="9.42578125" style="35" customWidth="1"/>
    <col min="7693" max="7937" width="15.7109375" style="35"/>
    <col min="7938" max="7938" width="17.140625" style="35" customWidth="1"/>
    <col min="7939" max="7939" width="12.140625" style="35" customWidth="1"/>
    <col min="7940" max="7940" width="11.5703125" style="35" customWidth="1"/>
    <col min="7941" max="7941" width="10.28515625" style="35" bestFit="1" customWidth="1"/>
    <col min="7942" max="7942" width="12.140625" style="35" customWidth="1"/>
    <col min="7943" max="7943" width="10" style="35" customWidth="1"/>
    <col min="7944" max="7944" width="10.28515625" style="35" bestFit="1" customWidth="1"/>
    <col min="7945" max="7945" width="8.85546875" style="35" customWidth="1"/>
    <col min="7946" max="7946" width="8.7109375" style="35" customWidth="1"/>
    <col min="7947" max="7948" width="9.42578125" style="35" customWidth="1"/>
    <col min="7949" max="8193" width="15.7109375" style="35"/>
    <col min="8194" max="8194" width="17.140625" style="35" customWidth="1"/>
    <col min="8195" max="8195" width="12.140625" style="35" customWidth="1"/>
    <col min="8196" max="8196" width="11.5703125" style="35" customWidth="1"/>
    <col min="8197" max="8197" width="10.28515625" style="35" bestFit="1" customWidth="1"/>
    <col min="8198" max="8198" width="12.140625" style="35" customWidth="1"/>
    <col min="8199" max="8199" width="10" style="35" customWidth="1"/>
    <col min="8200" max="8200" width="10.28515625" style="35" bestFit="1" customWidth="1"/>
    <col min="8201" max="8201" width="8.85546875" style="35" customWidth="1"/>
    <col min="8202" max="8202" width="8.7109375" style="35" customWidth="1"/>
    <col min="8203" max="8204" width="9.42578125" style="35" customWidth="1"/>
    <col min="8205" max="8449" width="15.7109375" style="35"/>
    <col min="8450" max="8450" width="17.140625" style="35" customWidth="1"/>
    <col min="8451" max="8451" width="12.140625" style="35" customWidth="1"/>
    <col min="8452" max="8452" width="11.5703125" style="35" customWidth="1"/>
    <col min="8453" max="8453" width="10.28515625" style="35" bestFit="1" customWidth="1"/>
    <col min="8454" max="8454" width="12.140625" style="35" customWidth="1"/>
    <col min="8455" max="8455" width="10" style="35" customWidth="1"/>
    <col min="8456" max="8456" width="10.28515625" style="35" bestFit="1" customWidth="1"/>
    <col min="8457" max="8457" width="8.85546875" style="35" customWidth="1"/>
    <col min="8458" max="8458" width="8.7109375" style="35" customWidth="1"/>
    <col min="8459" max="8460" width="9.42578125" style="35" customWidth="1"/>
    <col min="8461" max="8705" width="15.7109375" style="35"/>
    <col min="8706" max="8706" width="17.140625" style="35" customWidth="1"/>
    <col min="8707" max="8707" width="12.140625" style="35" customWidth="1"/>
    <col min="8708" max="8708" width="11.5703125" style="35" customWidth="1"/>
    <col min="8709" max="8709" width="10.28515625" style="35" bestFit="1" customWidth="1"/>
    <col min="8710" max="8710" width="12.140625" style="35" customWidth="1"/>
    <col min="8711" max="8711" width="10" style="35" customWidth="1"/>
    <col min="8712" max="8712" width="10.28515625" style="35" bestFit="1" customWidth="1"/>
    <col min="8713" max="8713" width="8.85546875" style="35" customWidth="1"/>
    <col min="8714" max="8714" width="8.7109375" style="35" customWidth="1"/>
    <col min="8715" max="8716" width="9.42578125" style="35" customWidth="1"/>
    <col min="8717" max="8961" width="15.7109375" style="35"/>
    <col min="8962" max="8962" width="17.140625" style="35" customWidth="1"/>
    <col min="8963" max="8963" width="12.140625" style="35" customWidth="1"/>
    <col min="8964" max="8964" width="11.5703125" style="35" customWidth="1"/>
    <col min="8965" max="8965" width="10.28515625" style="35" bestFit="1" customWidth="1"/>
    <col min="8966" max="8966" width="12.140625" style="35" customWidth="1"/>
    <col min="8967" max="8967" width="10" style="35" customWidth="1"/>
    <col min="8968" max="8968" width="10.28515625" style="35" bestFit="1" customWidth="1"/>
    <col min="8969" max="8969" width="8.85546875" style="35" customWidth="1"/>
    <col min="8970" max="8970" width="8.7109375" style="35" customWidth="1"/>
    <col min="8971" max="8972" width="9.42578125" style="35" customWidth="1"/>
    <col min="8973" max="9217" width="15.7109375" style="35"/>
    <col min="9218" max="9218" width="17.140625" style="35" customWidth="1"/>
    <col min="9219" max="9219" width="12.140625" style="35" customWidth="1"/>
    <col min="9220" max="9220" width="11.5703125" style="35" customWidth="1"/>
    <col min="9221" max="9221" width="10.28515625" style="35" bestFit="1" customWidth="1"/>
    <col min="9222" max="9222" width="12.140625" style="35" customWidth="1"/>
    <col min="9223" max="9223" width="10" style="35" customWidth="1"/>
    <col min="9224" max="9224" width="10.28515625" style="35" bestFit="1" customWidth="1"/>
    <col min="9225" max="9225" width="8.85546875" style="35" customWidth="1"/>
    <col min="9226" max="9226" width="8.7109375" style="35" customWidth="1"/>
    <col min="9227" max="9228" width="9.42578125" style="35" customWidth="1"/>
    <col min="9229" max="9473" width="15.7109375" style="35"/>
    <col min="9474" max="9474" width="17.140625" style="35" customWidth="1"/>
    <col min="9475" max="9475" width="12.140625" style="35" customWidth="1"/>
    <col min="9476" max="9476" width="11.5703125" style="35" customWidth="1"/>
    <col min="9477" max="9477" width="10.28515625" style="35" bestFit="1" customWidth="1"/>
    <col min="9478" max="9478" width="12.140625" style="35" customWidth="1"/>
    <col min="9479" max="9479" width="10" style="35" customWidth="1"/>
    <col min="9480" max="9480" width="10.28515625" style="35" bestFit="1" customWidth="1"/>
    <col min="9481" max="9481" width="8.85546875" style="35" customWidth="1"/>
    <col min="9482" max="9482" width="8.7109375" style="35" customWidth="1"/>
    <col min="9483" max="9484" width="9.42578125" style="35" customWidth="1"/>
    <col min="9485" max="9729" width="15.7109375" style="35"/>
    <col min="9730" max="9730" width="17.140625" style="35" customWidth="1"/>
    <col min="9731" max="9731" width="12.140625" style="35" customWidth="1"/>
    <col min="9732" max="9732" width="11.5703125" style="35" customWidth="1"/>
    <col min="9733" max="9733" width="10.28515625" style="35" bestFit="1" customWidth="1"/>
    <col min="9734" max="9734" width="12.140625" style="35" customWidth="1"/>
    <col min="9735" max="9735" width="10" style="35" customWidth="1"/>
    <col min="9736" max="9736" width="10.28515625" style="35" bestFit="1" customWidth="1"/>
    <col min="9737" max="9737" width="8.85546875" style="35" customWidth="1"/>
    <col min="9738" max="9738" width="8.7109375" style="35" customWidth="1"/>
    <col min="9739" max="9740" width="9.42578125" style="35" customWidth="1"/>
    <col min="9741" max="9985" width="15.7109375" style="35"/>
    <col min="9986" max="9986" width="17.140625" style="35" customWidth="1"/>
    <col min="9987" max="9987" width="12.140625" style="35" customWidth="1"/>
    <col min="9988" max="9988" width="11.5703125" style="35" customWidth="1"/>
    <col min="9989" max="9989" width="10.28515625" style="35" bestFit="1" customWidth="1"/>
    <col min="9990" max="9990" width="12.140625" style="35" customWidth="1"/>
    <col min="9991" max="9991" width="10" style="35" customWidth="1"/>
    <col min="9992" max="9992" width="10.28515625" style="35" bestFit="1" customWidth="1"/>
    <col min="9993" max="9993" width="8.85546875" style="35" customWidth="1"/>
    <col min="9994" max="9994" width="8.7109375" style="35" customWidth="1"/>
    <col min="9995" max="9996" width="9.42578125" style="35" customWidth="1"/>
    <col min="9997" max="10241" width="15.7109375" style="35"/>
    <col min="10242" max="10242" width="17.140625" style="35" customWidth="1"/>
    <col min="10243" max="10243" width="12.140625" style="35" customWidth="1"/>
    <col min="10244" max="10244" width="11.5703125" style="35" customWidth="1"/>
    <col min="10245" max="10245" width="10.28515625" style="35" bestFit="1" customWidth="1"/>
    <col min="10246" max="10246" width="12.140625" style="35" customWidth="1"/>
    <col min="10247" max="10247" width="10" style="35" customWidth="1"/>
    <col min="10248" max="10248" width="10.28515625" style="35" bestFit="1" customWidth="1"/>
    <col min="10249" max="10249" width="8.85546875" style="35" customWidth="1"/>
    <col min="10250" max="10250" width="8.7109375" style="35" customWidth="1"/>
    <col min="10251" max="10252" width="9.42578125" style="35" customWidth="1"/>
    <col min="10253" max="10497" width="15.7109375" style="35"/>
    <col min="10498" max="10498" width="17.140625" style="35" customWidth="1"/>
    <col min="10499" max="10499" width="12.140625" style="35" customWidth="1"/>
    <col min="10500" max="10500" width="11.5703125" style="35" customWidth="1"/>
    <col min="10501" max="10501" width="10.28515625" style="35" bestFit="1" customWidth="1"/>
    <col min="10502" max="10502" width="12.140625" style="35" customWidth="1"/>
    <col min="10503" max="10503" width="10" style="35" customWidth="1"/>
    <col min="10504" max="10504" width="10.28515625" style="35" bestFit="1" customWidth="1"/>
    <col min="10505" max="10505" width="8.85546875" style="35" customWidth="1"/>
    <col min="10506" max="10506" width="8.7109375" style="35" customWidth="1"/>
    <col min="10507" max="10508" width="9.42578125" style="35" customWidth="1"/>
    <col min="10509" max="10753" width="15.7109375" style="35"/>
    <col min="10754" max="10754" width="17.140625" style="35" customWidth="1"/>
    <col min="10755" max="10755" width="12.140625" style="35" customWidth="1"/>
    <col min="10756" max="10756" width="11.5703125" style="35" customWidth="1"/>
    <col min="10757" max="10757" width="10.28515625" style="35" bestFit="1" customWidth="1"/>
    <col min="10758" max="10758" width="12.140625" style="35" customWidth="1"/>
    <col min="10759" max="10759" width="10" style="35" customWidth="1"/>
    <col min="10760" max="10760" width="10.28515625" style="35" bestFit="1" customWidth="1"/>
    <col min="10761" max="10761" width="8.85546875" style="35" customWidth="1"/>
    <col min="10762" max="10762" width="8.7109375" style="35" customWidth="1"/>
    <col min="10763" max="10764" width="9.42578125" style="35" customWidth="1"/>
    <col min="10765" max="11009" width="15.7109375" style="35"/>
    <col min="11010" max="11010" width="17.140625" style="35" customWidth="1"/>
    <col min="11011" max="11011" width="12.140625" style="35" customWidth="1"/>
    <col min="11012" max="11012" width="11.5703125" style="35" customWidth="1"/>
    <col min="11013" max="11013" width="10.28515625" style="35" bestFit="1" customWidth="1"/>
    <col min="11014" max="11014" width="12.140625" style="35" customWidth="1"/>
    <col min="11015" max="11015" width="10" style="35" customWidth="1"/>
    <col min="11016" max="11016" width="10.28515625" style="35" bestFit="1" customWidth="1"/>
    <col min="11017" max="11017" width="8.85546875" style="35" customWidth="1"/>
    <col min="11018" max="11018" width="8.7109375" style="35" customWidth="1"/>
    <col min="11019" max="11020" width="9.42578125" style="35" customWidth="1"/>
    <col min="11021" max="11265" width="15.7109375" style="35"/>
    <col min="11266" max="11266" width="17.140625" style="35" customWidth="1"/>
    <col min="11267" max="11267" width="12.140625" style="35" customWidth="1"/>
    <col min="11268" max="11268" width="11.5703125" style="35" customWidth="1"/>
    <col min="11269" max="11269" width="10.28515625" style="35" bestFit="1" customWidth="1"/>
    <col min="11270" max="11270" width="12.140625" style="35" customWidth="1"/>
    <col min="11271" max="11271" width="10" style="35" customWidth="1"/>
    <col min="11272" max="11272" width="10.28515625" style="35" bestFit="1" customWidth="1"/>
    <col min="11273" max="11273" width="8.85546875" style="35" customWidth="1"/>
    <col min="11274" max="11274" width="8.7109375" style="35" customWidth="1"/>
    <col min="11275" max="11276" width="9.42578125" style="35" customWidth="1"/>
    <col min="11277" max="11521" width="15.7109375" style="35"/>
    <col min="11522" max="11522" width="17.140625" style="35" customWidth="1"/>
    <col min="11523" max="11523" width="12.140625" style="35" customWidth="1"/>
    <col min="11524" max="11524" width="11.5703125" style="35" customWidth="1"/>
    <col min="11525" max="11525" width="10.28515625" style="35" bestFit="1" customWidth="1"/>
    <col min="11526" max="11526" width="12.140625" style="35" customWidth="1"/>
    <col min="11527" max="11527" width="10" style="35" customWidth="1"/>
    <col min="11528" max="11528" width="10.28515625" style="35" bestFit="1" customWidth="1"/>
    <col min="11529" max="11529" width="8.85546875" style="35" customWidth="1"/>
    <col min="11530" max="11530" width="8.7109375" style="35" customWidth="1"/>
    <col min="11531" max="11532" width="9.42578125" style="35" customWidth="1"/>
    <col min="11533" max="11777" width="15.7109375" style="35"/>
    <col min="11778" max="11778" width="17.140625" style="35" customWidth="1"/>
    <col min="11779" max="11779" width="12.140625" style="35" customWidth="1"/>
    <col min="11780" max="11780" width="11.5703125" style="35" customWidth="1"/>
    <col min="11781" max="11781" width="10.28515625" style="35" bestFit="1" customWidth="1"/>
    <col min="11782" max="11782" width="12.140625" style="35" customWidth="1"/>
    <col min="11783" max="11783" width="10" style="35" customWidth="1"/>
    <col min="11784" max="11784" width="10.28515625" style="35" bestFit="1" customWidth="1"/>
    <col min="11785" max="11785" width="8.85546875" style="35" customWidth="1"/>
    <col min="11786" max="11786" width="8.7109375" style="35" customWidth="1"/>
    <col min="11787" max="11788" width="9.42578125" style="35" customWidth="1"/>
    <col min="11789" max="12033" width="15.7109375" style="35"/>
    <col min="12034" max="12034" width="17.140625" style="35" customWidth="1"/>
    <col min="12035" max="12035" width="12.140625" style="35" customWidth="1"/>
    <col min="12036" max="12036" width="11.5703125" style="35" customWidth="1"/>
    <col min="12037" max="12037" width="10.28515625" style="35" bestFit="1" customWidth="1"/>
    <col min="12038" max="12038" width="12.140625" style="35" customWidth="1"/>
    <col min="12039" max="12039" width="10" style="35" customWidth="1"/>
    <col min="12040" max="12040" width="10.28515625" style="35" bestFit="1" customWidth="1"/>
    <col min="12041" max="12041" width="8.85546875" style="35" customWidth="1"/>
    <col min="12042" max="12042" width="8.7109375" style="35" customWidth="1"/>
    <col min="12043" max="12044" width="9.42578125" style="35" customWidth="1"/>
    <col min="12045" max="12289" width="15.7109375" style="35"/>
    <col min="12290" max="12290" width="17.140625" style="35" customWidth="1"/>
    <col min="12291" max="12291" width="12.140625" style="35" customWidth="1"/>
    <col min="12292" max="12292" width="11.5703125" style="35" customWidth="1"/>
    <col min="12293" max="12293" width="10.28515625" style="35" bestFit="1" customWidth="1"/>
    <col min="12294" max="12294" width="12.140625" style="35" customWidth="1"/>
    <col min="12295" max="12295" width="10" style="35" customWidth="1"/>
    <col min="12296" max="12296" width="10.28515625" style="35" bestFit="1" customWidth="1"/>
    <col min="12297" max="12297" width="8.85546875" style="35" customWidth="1"/>
    <col min="12298" max="12298" width="8.7109375" style="35" customWidth="1"/>
    <col min="12299" max="12300" width="9.42578125" style="35" customWidth="1"/>
    <col min="12301" max="12545" width="15.7109375" style="35"/>
    <col min="12546" max="12546" width="17.140625" style="35" customWidth="1"/>
    <col min="12547" max="12547" width="12.140625" style="35" customWidth="1"/>
    <col min="12548" max="12548" width="11.5703125" style="35" customWidth="1"/>
    <col min="12549" max="12549" width="10.28515625" style="35" bestFit="1" customWidth="1"/>
    <col min="12550" max="12550" width="12.140625" style="35" customWidth="1"/>
    <col min="12551" max="12551" width="10" style="35" customWidth="1"/>
    <col min="12552" max="12552" width="10.28515625" style="35" bestFit="1" customWidth="1"/>
    <col min="12553" max="12553" width="8.85546875" style="35" customWidth="1"/>
    <col min="12554" max="12554" width="8.7109375" style="35" customWidth="1"/>
    <col min="12555" max="12556" width="9.42578125" style="35" customWidth="1"/>
    <col min="12557" max="12801" width="15.7109375" style="35"/>
    <col min="12802" max="12802" width="17.140625" style="35" customWidth="1"/>
    <col min="12803" max="12803" width="12.140625" style="35" customWidth="1"/>
    <col min="12804" max="12804" width="11.5703125" style="35" customWidth="1"/>
    <col min="12805" max="12805" width="10.28515625" style="35" bestFit="1" customWidth="1"/>
    <col min="12806" max="12806" width="12.140625" style="35" customWidth="1"/>
    <col min="12807" max="12807" width="10" style="35" customWidth="1"/>
    <col min="12808" max="12808" width="10.28515625" style="35" bestFit="1" customWidth="1"/>
    <col min="12809" max="12809" width="8.85546875" style="35" customWidth="1"/>
    <col min="12810" max="12810" width="8.7109375" style="35" customWidth="1"/>
    <col min="12811" max="12812" width="9.42578125" style="35" customWidth="1"/>
    <col min="12813" max="13057" width="15.7109375" style="35"/>
    <col min="13058" max="13058" width="17.140625" style="35" customWidth="1"/>
    <col min="13059" max="13059" width="12.140625" style="35" customWidth="1"/>
    <col min="13060" max="13060" width="11.5703125" style="35" customWidth="1"/>
    <col min="13061" max="13061" width="10.28515625" style="35" bestFit="1" customWidth="1"/>
    <col min="13062" max="13062" width="12.140625" style="35" customWidth="1"/>
    <col min="13063" max="13063" width="10" style="35" customWidth="1"/>
    <col min="13064" max="13064" width="10.28515625" style="35" bestFit="1" customWidth="1"/>
    <col min="13065" max="13065" width="8.85546875" style="35" customWidth="1"/>
    <col min="13066" max="13066" width="8.7109375" style="35" customWidth="1"/>
    <col min="13067" max="13068" width="9.42578125" style="35" customWidth="1"/>
    <col min="13069" max="13313" width="15.7109375" style="35"/>
    <col min="13314" max="13314" width="17.140625" style="35" customWidth="1"/>
    <col min="13315" max="13315" width="12.140625" style="35" customWidth="1"/>
    <col min="13316" max="13316" width="11.5703125" style="35" customWidth="1"/>
    <col min="13317" max="13317" width="10.28515625" style="35" bestFit="1" customWidth="1"/>
    <col min="13318" max="13318" width="12.140625" style="35" customWidth="1"/>
    <col min="13319" max="13319" width="10" style="35" customWidth="1"/>
    <col min="13320" max="13320" width="10.28515625" style="35" bestFit="1" customWidth="1"/>
    <col min="13321" max="13321" width="8.85546875" style="35" customWidth="1"/>
    <col min="13322" max="13322" width="8.7109375" style="35" customWidth="1"/>
    <col min="13323" max="13324" width="9.42578125" style="35" customWidth="1"/>
    <col min="13325" max="13569" width="15.7109375" style="35"/>
    <col min="13570" max="13570" width="17.140625" style="35" customWidth="1"/>
    <col min="13571" max="13571" width="12.140625" style="35" customWidth="1"/>
    <col min="13572" max="13572" width="11.5703125" style="35" customWidth="1"/>
    <col min="13573" max="13573" width="10.28515625" style="35" bestFit="1" customWidth="1"/>
    <col min="13574" max="13574" width="12.140625" style="35" customWidth="1"/>
    <col min="13575" max="13575" width="10" style="35" customWidth="1"/>
    <col min="13576" max="13576" width="10.28515625" style="35" bestFit="1" customWidth="1"/>
    <col min="13577" max="13577" width="8.85546875" style="35" customWidth="1"/>
    <col min="13578" max="13578" width="8.7109375" style="35" customWidth="1"/>
    <col min="13579" max="13580" width="9.42578125" style="35" customWidth="1"/>
    <col min="13581" max="13825" width="15.7109375" style="35"/>
    <col min="13826" max="13826" width="17.140625" style="35" customWidth="1"/>
    <col min="13827" max="13827" width="12.140625" style="35" customWidth="1"/>
    <col min="13828" max="13828" width="11.5703125" style="35" customWidth="1"/>
    <col min="13829" max="13829" width="10.28515625" style="35" bestFit="1" customWidth="1"/>
    <col min="13830" max="13830" width="12.140625" style="35" customWidth="1"/>
    <col min="13831" max="13831" width="10" style="35" customWidth="1"/>
    <col min="13832" max="13832" width="10.28515625" style="35" bestFit="1" customWidth="1"/>
    <col min="13833" max="13833" width="8.85546875" style="35" customWidth="1"/>
    <col min="13834" max="13834" width="8.7109375" style="35" customWidth="1"/>
    <col min="13835" max="13836" width="9.42578125" style="35" customWidth="1"/>
    <col min="13837" max="14081" width="15.7109375" style="35"/>
    <col min="14082" max="14082" width="17.140625" style="35" customWidth="1"/>
    <col min="14083" max="14083" width="12.140625" style="35" customWidth="1"/>
    <col min="14084" max="14084" width="11.5703125" style="35" customWidth="1"/>
    <col min="14085" max="14085" width="10.28515625" style="35" bestFit="1" customWidth="1"/>
    <col min="14086" max="14086" width="12.140625" style="35" customWidth="1"/>
    <col min="14087" max="14087" width="10" style="35" customWidth="1"/>
    <col min="14088" max="14088" width="10.28515625" style="35" bestFit="1" customWidth="1"/>
    <col min="14089" max="14089" width="8.85546875" style="35" customWidth="1"/>
    <col min="14090" max="14090" width="8.7109375" style="35" customWidth="1"/>
    <col min="14091" max="14092" width="9.42578125" style="35" customWidth="1"/>
    <col min="14093" max="14337" width="15.7109375" style="35"/>
    <col min="14338" max="14338" width="17.140625" style="35" customWidth="1"/>
    <col min="14339" max="14339" width="12.140625" style="35" customWidth="1"/>
    <col min="14340" max="14340" width="11.5703125" style="35" customWidth="1"/>
    <col min="14341" max="14341" width="10.28515625" style="35" bestFit="1" customWidth="1"/>
    <col min="14342" max="14342" width="12.140625" style="35" customWidth="1"/>
    <col min="14343" max="14343" width="10" style="35" customWidth="1"/>
    <col min="14344" max="14344" width="10.28515625" style="35" bestFit="1" customWidth="1"/>
    <col min="14345" max="14345" width="8.85546875" style="35" customWidth="1"/>
    <col min="14346" max="14346" width="8.7109375" style="35" customWidth="1"/>
    <col min="14347" max="14348" width="9.42578125" style="35" customWidth="1"/>
    <col min="14349" max="14593" width="15.7109375" style="35"/>
    <col min="14594" max="14594" width="17.140625" style="35" customWidth="1"/>
    <col min="14595" max="14595" width="12.140625" style="35" customWidth="1"/>
    <col min="14596" max="14596" width="11.5703125" style="35" customWidth="1"/>
    <col min="14597" max="14597" width="10.28515625" style="35" bestFit="1" customWidth="1"/>
    <col min="14598" max="14598" width="12.140625" style="35" customWidth="1"/>
    <col min="14599" max="14599" width="10" style="35" customWidth="1"/>
    <col min="14600" max="14600" width="10.28515625" style="35" bestFit="1" customWidth="1"/>
    <col min="14601" max="14601" width="8.85546875" style="35" customWidth="1"/>
    <col min="14602" max="14602" width="8.7109375" style="35" customWidth="1"/>
    <col min="14603" max="14604" width="9.42578125" style="35" customWidth="1"/>
    <col min="14605" max="14849" width="15.7109375" style="35"/>
    <col min="14850" max="14850" width="17.140625" style="35" customWidth="1"/>
    <col min="14851" max="14851" width="12.140625" style="35" customWidth="1"/>
    <col min="14852" max="14852" width="11.5703125" style="35" customWidth="1"/>
    <col min="14853" max="14853" width="10.28515625" style="35" bestFit="1" customWidth="1"/>
    <col min="14854" max="14854" width="12.140625" style="35" customWidth="1"/>
    <col min="14855" max="14855" width="10" style="35" customWidth="1"/>
    <col min="14856" max="14856" width="10.28515625" style="35" bestFit="1" customWidth="1"/>
    <col min="14857" max="14857" width="8.85546875" style="35" customWidth="1"/>
    <col min="14858" max="14858" width="8.7109375" style="35" customWidth="1"/>
    <col min="14859" max="14860" width="9.42578125" style="35" customWidth="1"/>
    <col min="14861" max="15105" width="15.7109375" style="35"/>
    <col min="15106" max="15106" width="17.140625" style="35" customWidth="1"/>
    <col min="15107" max="15107" width="12.140625" style="35" customWidth="1"/>
    <col min="15108" max="15108" width="11.5703125" style="35" customWidth="1"/>
    <col min="15109" max="15109" width="10.28515625" style="35" bestFit="1" customWidth="1"/>
    <col min="15110" max="15110" width="12.140625" style="35" customWidth="1"/>
    <col min="15111" max="15111" width="10" style="35" customWidth="1"/>
    <col min="15112" max="15112" width="10.28515625" style="35" bestFit="1" customWidth="1"/>
    <col min="15113" max="15113" width="8.85546875" style="35" customWidth="1"/>
    <col min="15114" max="15114" width="8.7109375" style="35" customWidth="1"/>
    <col min="15115" max="15116" width="9.42578125" style="35" customWidth="1"/>
    <col min="15117" max="15361" width="15.7109375" style="35"/>
    <col min="15362" max="15362" width="17.140625" style="35" customWidth="1"/>
    <col min="15363" max="15363" width="12.140625" style="35" customWidth="1"/>
    <col min="15364" max="15364" width="11.5703125" style="35" customWidth="1"/>
    <col min="15365" max="15365" width="10.28515625" style="35" bestFit="1" customWidth="1"/>
    <col min="15366" max="15366" width="12.140625" style="35" customWidth="1"/>
    <col min="15367" max="15367" width="10" style="35" customWidth="1"/>
    <col min="15368" max="15368" width="10.28515625" style="35" bestFit="1" customWidth="1"/>
    <col min="15369" max="15369" width="8.85546875" style="35" customWidth="1"/>
    <col min="15370" max="15370" width="8.7109375" style="35" customWidth="1"/>
    <col min="15371" max="15372" width="9.42578125" style="35" customWidth="1"/>
    <col min="15373" max="15617" width="15.7109375" style="35"/>
    <col min="15618" max="15618" width="17.140625" style="35" customWidth="1"/>
    <col min="15619" max="15619" width="12.140625" style="35" customWidth="1"/>
    <col min="15620" max="15620" width="11.5703125" style="35" customWidth="1"/>
    <col min="15621" max="15621" width="10.28515625" style="35" bestFit="1" customWidth="1"/>
    <col min="15622" max="15622" width="12.140625" style="35" customWidth="1"/>
    <col min="15623" max="15623" width="10" style="35" customWidth="1"/>
    <col min="15624" max="15624" width="10.28515625" style="35" bestFit="1" customWidth="1"/>
    <col min="15625" max="15625" width="8.85546875" style="35" customWidth="1"/>
    <col min="15626" max="15626" width="8.7109375" style="35" customWidth="1"/>
    <col min="15627" max="15628" width="9.42578125" style="35" customWidth="1"/>
    <col min="15629" max="15873" width="15.7109375" style="35"/>
    <col min="15874" max="15874" width="17.140625" style="35" customWidth="1"/>
    <col min="15875" max="15875" width="12.140625" style="35" customWidth="1"/>
    <col min="15876" max="15876" width="11.5703125" style="35" customWidth="1"/>
    <col min="15877" max="15877" width="10.28515625" style="35" bestFit="1" customWidth="1"/>
    <col min="15878" max="15878" width="12.140625" style="35" customWidth="1"/>
    <col min="15879" max="15879" width="10" style="35" customWidth="1"/>
    <col min="15880" max="15880" width="10.28515625" style="35" bestFit="1" customWidth="1"/>
    <col min="15881" max="15881" width="8.85546875" style="35" customWidth="1"/>
    <col min="15882" max="15882" width="8.7109375" style="35" customWidth="1"/>
    <col min="15883" max="15884" width="9.42578125" style="35" customWidth="1"/>
    <col min="15885" max="16129" width="15.7109375" style="35"/>
    <col min="16130" max="16130" width="17.140625" style="35" customWidth="1"/>
    <col min="16131" max="16131" width="12.140625" style="35" customWidth="1"/>
    <col min="16132" max="16132" width="11.5703125" style="35" customWidth="1"/>
    <col min="16133" max="16133" width="10.28515625" style="35" bestFit="1" customWidth="1"/>
    <col min="16134" max="16134" width="12.140625" style="35" customWidth="1"/>
    <col min="16135" max="16135" width="10" style="35" customWidth="1"/>
    <col min="16136" max="16136" width="10.28515625" style="35" bestFit="1" customWidth="1"/>
    <col min="16137" max="16137" width="8.85546875" style="35" customWidth="1"/>
    <col min="16138" max="16138" width="8.7109375" style="35" customWidth="1"/>
    <col min="16139" max="16140" width="9.42578125" style="35" customWidth="1"/>
    <col min="16141" max="16384" width="15.7109375" style="35"/>
  </cols>
  <sheetData>
    <row r="1" spans="1:16" ht="33.75" customHeight="1" thickBot="1">
      <c r="A1" s="1017" t="s">
        <v>288</v>
      </c>
      <c r="B1" s="1017"/>
      <c r="C1" s="1017"/>
      <c r="D1" s="1017"/>
      <c r="E1" s="1017"/>
      <c r="F1" s="1017"/>
      <c r="G1" s="1017"/>
      <c r="H1" s="1017"/>
      <c r="I1" s="1017"/>
      <c r="J1" s="1017"/>
      <c r="K1" s="1017"/>
    </row>
    <row r="2" spans="1:16" ht="50.45" customHeight="1" thickBot="1">
      <c r="A2" s="36" t="s">
        <v>68</v>
      </c>
      <c r="B2" s="36" t="s">
        <v>32</v>
      </c>
      <c r="C2" s="36" t="s">
        <v>197</v>
      </c>
      <c r="D2" s="36" t="s">
        <v>74</v>
      </c>
      <c r="E2" s="36" t="s">
        <v>75</v>
      </c>
      <c r="F2" s="36" t="s">
        <v>76</v>
      </c>
      <c r="G2" s="36" t="s">
        <v>77</v>
      </c>
      <c r="H2" s="36" t="s">
        <v>78</v>
      </c>
      <c r="I2" s="36" t="s">
        <v>79</v>
      </c>
      <c r="J2" s="36" t="s">
        <v>80</v>
      </c>
      <c r="K2" s="36" t="s">
        <v>181</v>
      </c>
    </row>
    <row r="3" spans="1:16" s="37" customFormat="1" ht="21.75" customHeight="1">
      <c r="A3" s="2">
        <v>1395</v>
      </c>
      <c r="B3" s="2">
        <v>4020999</v>
      </c>
      <c r="C3" s="2">
        <v>862348</v>
      </c>
      <c r="D3" s="2">
        <v>368321</v>
      </c>
      <c r="E3" s="2">
        <v>977048</v>
      </c>
      <c r="F3" s="2">
        <v>704667</v>
      </c>
      <c r="G3" s="2">
        <v>988201</v>
      </c>
      <c r="H3" s="2">
        <v>50043</v>
      </c>
      <c r="I3" s="2">
        <v>31483</v>
      </c>
      <c r="J3" s="2">
        <v>35633</v>
      </c>
      <c r="K3" s="2">
        <v>3255</v>
      </c>
    </row>
    <row r="4" spans="1:16" s="37" customFormat="1" ht="21.75" customHeight="1">
      <c r="A4" s="2">
        <v>1396</v>
      </c>
      <c r="B4" s="2">
        <v>4020450</v>
      </c>
      <c r="C4" s="4">
        <v>876567</v>
      </c>
      <c r="D4" s="4">
        <v>336716</v>
      </c>
      <c r="E4" s="4">
        <v>955469</v>
      </c>
      <c r="F4" s="4">
        <v>752748</v>
      </c>
      <c r="G4" s="4">
        <v>970529</v>
      </c>
      <c r="H4" s="4">
        <v>47326</v>
      </c>
      <c r="I4" s="4">
        <v>33128</v>
      </c>
      <c r="J4" s="4">
        <v>44654</v>
      </c>
      <c r="K4" s="4">
        <v>3313</v>
      </c>
    </row>
    <row r="5" spans="1:16" s="37" customFormat="1" ht="21.75" customHeight="1">
      <c r="A5" s="2">
        <v>1397</v>
      </c>
      <c r="B5" s="3">
        <v>4031166</v>
      </c>
      <c r="C5" s="3">
        <v>961991</v>
      </c>
      <c r="D5" s="3">
        <v>320325</v>
      </c>
      <c r="E5" s="3">
        <v>942040</v>
      </c>
      <c r="F5" s="3">
        <v>806445</v>
      </c>
      <c r="G5" s="3">
        <v>809753</v>
      </c>
      <c r="H5" s="3">
        <v>46031</v>
      </c>
      <c r="I5" s="3">
        <v>34034</v>
      </c>
      <c r="J5" s="3">
        <v>107331</v>
      </c>
      <c r="K5" s="3">
        <v>3216</v>
      </c>
      <c r="L5" s="330"/>
    </row>
    <row r="6" spans="1:16" s="37" customFormat="1" ht="21.75" customHeight="1">
      <c r="A6" s="2">
        <v>1398</v>
      </c>
      <c r="B6" s="3">
        <v>4070452</v>
      </c>
      <c r="C6" s="3">
        <v>1081424</v>
      </c>
      <c r="D6" s="3">
        <v>295567</v>
      </c>
      <c r="E6" s="3">
        <v>910951</v>
      </c>
      <c r="F6" s="3">
        <v>750439</v>
      </c>
      <c r="G6" s="3">
        <v>831406</v>
      </c>
      <c r="H6" s="3">
        <v>44486</v>
      </c>
      <c r="I6" s="3">
        <v>31234</v>
      </c>
      <c r="J6" s="3">
        <v>121854</v>
      </c>
      <c r="K6" s="3">
        <v>3091</v>
      </c>
      <c r="L6" s="330"/>
    </row>
    <row r="7" spans="1:16" s="37" customFormat="1" ht="21.75" customHeight="1">
      <c r="A7" s="2">
        <v>1399</v>
      </c>
      <c r="B7" s="3">
        <v>4133753</v>
      </c>
      <c r="C7" s="3">
        <v>1186661</v>
      </c>
      <c r="D7" s="3">
        <v>272633</v>
      </c>
      <c r="E7" s="3">
        <v>893259</v>
      </c>
      <c r="F7" s="3">
        <v>728480</v>
      </c>
      <c r="G7" s="3">
        <v>835779</v>
      </c>
      <c r="H7" s="3">
        <v>42565</v>
      </c>
      <c r="I7" s="3">
        <v>28610</v>
      </c>
      <c r="J7" s="3">
        <v>142758</v>
      </c>
      <c r="K7" s="3">
        <v>3008</v>
      </c>
      <c r="L7" s="330"/>
    </row>
    <row r="8" spans="1:16" s="37" customFormat="1" ht="21.75" customHeight="1">
      <c r="A8" s="2">
        <v>1400</v>
      </c>
      <c r="B8" s="3">
        <v>4355593</v>
      </c>
      <c r="C8" s="3">
        <v>1496078</v>
      </c>
      <c r="D8" s="3">
        <v>247605</v>
      </c>
      <c r="E8" s="3">
        <v>863463</v>
      </c>
      <c r="F8" s="3">
        <v>741243</v>
      </c>
      <c r="G8" s="3">
        <v>768746</v>
      </c>
      <c r="H8" s="3">
        <v>40344</v>
      </c>
      <c r="I8" s="3">
        <v>26550</v>
      </c>
      <c r="J8" s="3">
        <v>168641</v>
      </c>
      <c r="K8" s="3">
        <v>2923</v>
      </c>
      <c r="L8" s="330"/>
    </row>
    <row r="9" spans="1:16" s="37" customFormat="1" ht="21.75" customHeight="1" thickBot="1">
      <c r="A9" s="2">
        <v>1401</v>
      </c>
      <c r="B9" s="3">
        <f>SUM(C9:K9)</f>
        <v>4463911</v>
      </c>
      <c r="C9" s="3">
        <f>SUM(C10:C42)</f>
        <v>1738674</v>
      </c>
      <c r="D9" s="3">
        <f t="shared" ref="D9:K9" si="0">SUM(D10:D42)</f>
        <v>226268</v>
      </c>
      <c r="E9" s="3">
        <f t="shared" si="0"/>
        <v>834221</v>
      </c>
      <c r="F9" s="3">
        <f t="shared" si="0"/>
        <v>701087</v>
      </c>
      <c r="G9" s="3">
        <f t="shared" si="0"/>
        <v>706264</v>
      </c>
      <c r="H9" s="3">
        <f t="shared" si="0"/>
        <v>37695</v>
      </c>
      <c r="I9" s="3">
        <f t="shared" si="0"/>
        <v>24599</v>
      </c>
      <c r="J9" s="3">
        <f t="shared" si="0"/>
        <v>192305</v>
      </c>
      <c r="K9" s="3">
        <f t="shared" si="0"/>
        <v>2798</v>
      </c>
      <c r="L9" s="330"/>
    </row>
    <row r="10" spans="1:16" ht="21.75" customHeight="1" thickBot="1">
      <c r="A10" s="5" t="s">
        <v>41</v>
      </c>
      <c r="B10" s="10">
        <f t="shared" ref="B10:B42" si="1">SUM(C10:K10)</f>
        <v>293918</v>
      </c>
      <c r="C10" s="7">
        <v>105863</v>
      </c>
      <c r="D10" s="6">
        <v>36535</v>
      </c>
      <c r="E10" s="8">
        <v>52705</v>
      </c>
      <c r="F10" s="9">
        <v>39778</v>
      </c>
      <c r="G10" s="7">
        <v>47042</v>
      </c>
      <c r="H10" s="9">
        <v>1240</v>
      </c>
      <c r="I10" s="8">
        <v>1081</v>
      </c>
      <c r="J10" s="9">
        <v>9270</v>
      </c>
      <c r="K10" s="8">
        <v>404</v>
      </c>
      <c r="L10" s="327"/>
      <c r="O10" s="236"/>
      <c r="P10" s="46"/>
    </row>
    <row r="11" spans="1:16" ht="21.75" customHeight="1" thickBot="1">
      <c r="A11" s="11" t="s">
        <v>42</v>
      </c>
      <c r="B11" s="3">
        <f t="shared" si="1"/>
        <v>163873</v>
      </c>
      <c r="C11" s="21">
        <v>46420</v>
      </c>
      <c r="D11" s="22">
        <v>10795</v>
      </c>
      <c r="E11" s="12">
        <v>42767</v>
      </c>
      <c r="F11" s="23">
        <v>24267</v>
      </c>
      <c r="G11" s="21">
        <v>32295</v>
      </c>
      <c r="H11" s="13">
        <v>1519</v>
      </c>
      <c r="I11" s="12">
        <v>1368</v>
      </c>
      <c r="J11" s="13">
        <v>4102</v>
      </c>
      <c r="K11" s="38">
        <v>340</v>
      </c>
      <c r="L11" s="327"/>
      <c r="O11" s="236"/>
      <c r="P11" s="46"/>
    </row>
    <row r="12" spans="1:16" ht="21.75" customHeight="1" thickBot="1">
      <c r="A12" s="11" t="s">
        <v>43</v>
      </c>
      <c r="B12" s="3">
        <f t="shared" si="1"/>
        <v>79848</v>
      </c>
      <c r="C12" s="21">
        <v>24366</v>
      </c>
      <c r="D12" s="22">
        <v>5325</v>
      </c>
      <c r="E12" s="12">
        <v>19349</v>
      </c>
      <c r="F12" s="23">
        <v>9202</v>
      </c>
      <c r="G12" s="21">
        <v>17211</v>
      </c>
      <c r="H12" s="13">
        <v>1105</v>
      </c>
      <c r="I12" s="12">
        <v>772</v>
      </c>
      <c r="J12" s="13">
        <v>2331</v>
      </c>
      <c r="K12" s="38">
        <v>187</v>
      </c>
      <c r="L12" s="327"/>
      <c r="O12" s="236"/>
      <c r="P12" s="46"/>
    </row>
    <row r="13" spans="1:16" ht="21.75" customHeight="1" thickBot="1">
      <c r="A13" s="11" t="s">
        <v>0</v>
      </c>
      <c r="B13" s="3">
        <f t="shared" si="1"/>
        <v>387707</v>
      </c>
      <c r="C13" s="21">
        <v>148297</v>
      </c>
      <c r="D13" s="22">
        <v>23370</v>
      </c>
      <c r="E13" s="12">
        <v>76478</v>
      </c>
      <c r="F13" s="23">
        <v>76117</v>
      </c>
      <c r="G13" s="21">
        <v>46992</v>
      </c>
      <c r="H13" s="13">
        <v>360</v>
      </c>
      <c r="I13" s="12">
        <v>1367</v>
      </c>
      <c r="J13" s="13">
        <v>14305</v>
      </c>
      <c r="K13" s="38">
        <v>421</v>
      </c>
      <c r="L13" s="327"/>
      <c r="O13" s="236"/>
      <c r="P13" s="46"/>
    </row>
    <row r="14" spans="1:16" ht="21.75" customHeight="1" thickBot="1">
      <c r="A14" s="11" t="s">
        <v>33</v>
      </c>
      <c r="B14" s="3">
        <f t="shared" si="1"/>
        <v>161604</v>
      </c>
      <c r="C14" s="21">
        <v>65790</v>
      </c>
      <c r="D14" s="22">
        <v>2032</v>
      </c>
      <c r="E14" s="12">
        <v>26023</v>
      </c>
      <c r="F14" s="23">
        <v>34542</v>
      </c>
      <c r="G14" s="21">
        <v>28377</v>
      </c>
      <c r="H14" s="13">
        <v>1</v>
      </c>
      <c r="I14" s="12">
        <v>122</v>
      </c>
      <c r="J14" s="13">
        <v>4702</v>
      </c>
      <c r="K14" s="38">
        <v>15</v>
      </c>
      <c r="L14" s="327"/>
      <c r="O14" s="236"/>
      <c r="P14" s="46"/>
    </row>
    <row r="15" spans="1:16" ht="21.75" customHeight="1" thickBot="1">
      <c r="A15" s="11" t="s">
        <v>44</v>
      </c>
      <c r="B15" s="3">
        <f t="shared" si="1"/>
        <v>32184</v>
      </c>
      <c r="C15" s="21">
        <v>11670</v>
      </c>
      <c r="D15" s="22">
        <v>2852</v>
      </c>
      <c r="E15" s="12">
        <v>6439</v>
      </c>
      <c r="F15" s="23">
        <v>1088</v>
      </c>
      <c r="G15" s="21">
        <v>9495</v>
      </c>
      <c r="H15" s="13">
        <v>43</v>
      </c>
      <c r="I15" s="12">
        <v>134</v>
      </c>
      <c r="J15" s="13">
        <v>440</v>
      </c>
      <c r="K15" s="38">
        <v>23</v>
      </c>
      <c r="L15" s="327"/>
      <c r="O15" s="236"/>
      <c r="P15" s="46"/>
    </row>
    <row r="16" spans="1:16" ht="21.75" customHeight="1" thickBot="1">
      <c r="A16" s="11" t="s">
        <v>1</v>
      </c>
      <c r="B16" s="3">
        <f t="shared" si="1"/>
        <v>45486</v>
      </c>
      <c r="C16" s="21">
        <v>17483</v>
      </c>
      <c r="D16" s="22">
        <v>935</v>
      </c>
      <c r="E16" s="12">
        <v>6084</v>
      </c>
      <c r="F16" s="23">
        <v>5954</v>
      </c>
      <c r="G16" s="21">
        <v>10158</v>
      </c>
      <c r="H16" s="13">
        <v>2114</v>
      </c>
      <c r="I16" s="12">
        <v>663</v>
      </c>
      <c r="J16" s="13">
        <v>2087</v>
      </c>
      <c r="K16" s="38">
        <v>8</v>
      </c>
      <c r="L16" s="327"/>
      <c r="O16" s="236"/>
      <c r="P16" s="46"/>
    </row>
    <row r="17" spans="1:16" ht="21.75" customHeight="1" thickBot="1">
      <c r="A17" s="11" t="s">
        <v>45</v>
      </c>
      <c r="B17" s="3">
        <f t="shared" si="1"/>
        <v>70422</v>
      </c>
      <c r="C17" s="21">
        <v>21191</v>
      </c>
      <c r="D17" s="22">
        <v>7126</v>
      </c>
      <c r="E17" s="12">
        <v>21178</v>
      </c>
      <c r="F17" s="23">
        <v>6682</v>
      </c>
      <c r="G17" s="21">
        <v>12114</v>
      </c>
      <c r="H17" s="13">
        <v>5</v>
      </c>
      <c r="I17" s="12">
        <v>173</v>
      </c>
      <c r="J17" s="13">
        <v>1922</v>
      </c>
      <c r="K17" s="38">
        <v>31</v>
      </c>
      <c r="L17" s="327"/>
      <c r="O17" s="236"/>
      <c r="P17" s="46"/>
    </row>
    <row r="18" spans="1:16" ht="21.75" customHeight="1" thickBot="1">
      <c r="A18" s="11" t="s">
        <v>46</v>
      </c>
      <c r="B18" s="3">
        <f t="shared" si="1"/>
        <v>37534</v>
      </c>
      <c r="C18" s="21">
        <v>14596</v>
      </c>
      <c r="D18" s="22">
        <v>2743</v>
      </c>
      <c r="E18" s="12">
        <v>8997</v>
      </c>
      <c r="F18" s="23">
        <v>1041</v>
      </c>
      <c r="G18" s="21">
        <v>7915</v>
      </c>
      <c r="H18" s="13">
        <v>199</v>
      </c>
      <c r="I18" s="12">
        <v>881</v>
      </c>
      <c r="J18" s="13">
        <v>1155</v>
      </c>
      <c r="K18" s="38">
        <v>7</v>
      </c>
      <c r="L18" s="327"/>
      <c r="O18" s="236"/>
      <c r="P18" s="46"/>
    </row>
    <row r="19" spans="1:16" ht="21.75" customHeight="1" thickBot="1">
      <c r="A19" s="11" t="s">
        <v>47</v>
      </c>
      <c r="B19" s="3">
        <f t="shared" si="1"/>
        <v>263817</v>
      </c>
      <c r="C19" s="21">
        <v>105578</v>
      </c>
      <c r="D19" s="22">
        <v>9995</v>
      </c>
      <c r="E19" s="12">
        <v>61697</v>
      </c>
      <c r="F19" s="23">
        <v>22102</v>
      </c>
      <c r="G19" s="21">
        <v>47346</v>
      </c>
      <c r="H19" s="13">
        <v>979</v>
      </c>
      <c r="I19" s="12">
        <v>2438</v>
      </c>
      <c r="J19" s="13">
        <v>13531</v>
      </c>
      <c r="K19" s="38">
        <v>151</v>
      </c>
      <c r="L19" s="327"/>
      <c r="O19" s="236"/>
      <c r="P19" s="46"/>
    </row>
    <row r="20" spans="1:16" ht="21.75" customHeight="1" thickBot="1">
      <c r="A20" s="11" t="s">
        <v>28</v>
      </c>
      <c r="B20" s="3">
        <f t="shared" si="1"/>
        <v>34378</v>
      </c>
      <c r="C20" s="21">
        <v>10872</v>
      </c>
      <c r="D20" s="22">
        <v>1984</v>
      </c>
      <c r="E20" s="12">
        <v>8690</v>
      </c>
      <c r="F20" s="23">
        <v>2262</v>
      </c>
      <c r="G20" s="21">
        <v>8701</v>
      </c>
      <c r="H20" s="13">
        <v>193</v>
      </c>
      <c r="I20" s="12">
        <v>331</v>
      </c>
      <c r="J20" s="13">
        <v>1310</v>
      </c>
      <c r="K20" s="38">
        <v>35</v>
      </c>
      <c r="L20" s="327"/>
      <c r="O20" s="236"/>
      <c r="P20" s="46"/>
    </row>
    <row r="21" spans="1:16" ht="21.75" customHeight="1" thickBot="1">
      <c r="A21" s="11" t="s">
        <v>2</v>
      </c>
      <c r="B21" s="3">
        <f t="shared" si="1"/>
        <v>186323</v>
      </c>
      <c r="C21" s="21">
        <v>74479</v>
      </c>
      <c r="D21" s="22">
        <v>1836</v>
      </c>
      <c r="E21" s="12">
        <v>35392</v>
      </c>
      <c r="F21" s="23">
        <v>25744</v>
      </c>
      <c r="G21" s="21">
        <v>37145</v>
      </c>
      <c r="H21" s="13">
        <v>1014</v>
      </c>
      <c r="I21" s="12">
        <v>1106</v>
      </c>
      <c r="J21" s="13">
        <v>9579</v>
      </c>
      <c r="K21" s="38">
        <v>28</v>
      </c>
      <c r="L21" s="327"/>
      <c r="O21" s="236"/>
      <c r="P21" s="46"/>
    </row>
    <row r="22" spans="1:16" ht="21.75" customHeight="1" thickBot="1">
      <c r="A22" s="11" t="s">
        <v>3</v>
      </c>
      <c r="B22" s="3">
        <f t="shared" si="1"/>
        <v>72052</v>
      </c>
      <c r="C22" s="21">
        <v>36273</v>
      </c>
      <c r="D22" s="22">
        <v>5417</v>
      </c>
      <c r="E22" s="12">
        <v>13192</v>
      </c>
      <c r="F22" s="23">
        <v>2991</v>
      </c>
      <c r="G22" s="21">
        <v>10902</v>
      </c>
      <c r="H22" s="13">
        <v>311</v>
      </c>
      <c r="I22" s="12">
        <v>336</v>
      </c>
      <c r="J22" s="13">
        <v>2608</v>
      </c>
      <c r="K22" s="38">
        <v>22</v>
      </c>
      <c r="L22" s="327"/>
      <c r="O22" s="236"/>
      <c r="P22" s="46"/>
    </row>
    <row r="23" spans="1:16" ht="21.75" customHeight="1" thickBot="1">
      <c r="A23" s="11" t="s">
        <v>4</v>
      </c>
      <c r="B23" s="3">
        <f t="shared" si="1"/>
        <v>44633</v>
      </c>
      <c r="C23" s="21">
        <v>20114</v>
      </c>
      <c r="D23" s="22">
        <v>2457</v>
      </c>
      <c r="E23" s="12">
        <v>9069</v>
      </c>
      <c r="F23" s="23">
        <v>5333</v>
      </c>
      <c r="G23" s="21">
        <v>5546</v>
      </c>
      <c r="H23" s="13">
        <v>143</v>
      </c>
      <c r="I23" s="12">
        <v>366</v>
      </c>
      <c r="J23" s="13">
        <v>1584</v>
      </c>
      <c r="K23" s="38">
        <v>21</v>
      </c>
      <c r="L23" s="327"/>
      <c r="O23" s="236"/>
      <c r="P23" s="46"/>
    </row>
    <row r="24" spans="1:16" ht="21.75" customHeight="1" thickBot="1">
      <c r="A24" s="11" t="s">
        <v>48</v>
      </c>
      <c r="B24" s="3">
        <f t="shared" si="1"/>
        <v>39296</v>
      </c>
      <c r="C24" s="21">
        <v>10391</v>
      </c>
      <c r="D24" s="22">
        <v>1241</v>
      </c>
      <c r="E24" s="12">
        <v>13251</v>
      </c>
      <c r="F24" s="23">
        <v>5461</v>
      </c>
      <c r="G24" s="21">
        <v>6927</v>
      </c>
      <c r="H24" s="13">
        <v>279</v>
      </c>
      <c r="I24" s="12">
        <v>841</v>
      </c>
      <c r="J24" s="13">
        <v>905</v>
      </c>
      <c r="K24" s="38">
        <v>0</v>
      </c>
      <c r="L24" s="327"/>
      <c r="O24" s="236"/>
      <c r="P24" s="46"/>
    </row>
    <row r="25" spans="1:16" ht="21.75" customHeight="1" thickBot="1">
      <c r="A25" s="11" t="s">
        <v>49</v>
      </c>
      <c r="B25" s="3">
        <f t="shared" si="1"/>
        <v>309676</v>
      </c>
      <c r="C25" s="21">
        <v>119563</v>
      </c>
      <c r="D25" s="22">
        <v>2303</v>
      </c>
      <c r="E25" s="12">
        <v>27541</v>
      </c>
      <c r="F25" s="23">
        <v>114298</v>
      </c>
      <c r="G25" s="21">
        <v>21779</v>
      </c>
      <c r="H25" s="13">
        <v>1351</v>
      </c>
      <c r="I25" s="12">
        <v>258</v>
      </c>
      <c r="J25" s="13">
        <v>22583</v>
      </c>
      <c r="K25" s="38">
        <v>0</v>
      </c>
      <c r="L25" s="327"/>
      <c r="O25" s="236"/>
      <c r="P25" s="46"/>
    </row>
    <row r="26" spans="1:16" ht="21.75" customHeight="1" thickBot="1">
      <c r="A26" s="11" t="s">
        <v>50</v>
      </c>
      <c r="B26" s="3">
        <f t="shared" si="1"/>
        <v>190060</v>
      </c>
      <c r="C26" s="21">
        <v>59822</v>
      </c>
      <c r="D26" s="22">
        <v>2828</v>
      </c>
      <c r="E26" s="12">
        <v>31423</v>
      </c>
      <c r="F26" s="23">
        <v>52529</v>
      </c>
      <c r="G26" s="21">
        <v>27792</v>
      </c>
      <c r="H26" s="13">
        <v>52</v>
      </c>
      <c r="I26" s="12">
        <v>185</v>
      </c>
      <c r="J26" s="13">
        <v>15408</v>
      </c>
      <c r="K26" s="38">
        <v>21</v>
      </c>
      <c r="L26" s="327"/>
      <c r="O26" s="236"/>
      <c r="P26" s="46"/>
    </row>
    <row r="27" spans="1:16" ht="21.75" customHeight="1" thickBot="1">
      <c r="A27" s="11" t="s">
        <v>51</v>
      </c>
      <c r="B27" s="3">
        <f t="shared" si="1"/>
        <v>277832</v>
      </c>
      <c r="C27" s="21">
        <v>122314</v>
      </c>
      <c r="D27" s="22">
        <v>1532</v>
      </c>
      <c r="E27" s="12">
        <v>16362</v>
      </c>
      <c r="F27" s="23">
        <v>100037</v>
      </c>
      <c r="G27" s="21">
        <v>13231</v>
      </c>
      <c r="H27" s="13">
        <v>231</v>
      </c>
      <c r="I27" s="12">
        <v>185</v>
      </c>
      <c r="J27" s="13">
        <v>23934</v>
      </c>
      <c r="K27" s="38">
        <v>6</v>
      </c>
      <c r="L27" s="327"/>
      <c r="O27" s="236"/>
      <c r="P27" s="46"/>
    </row>
    <row r="28" spans="1:16" ht="21.75" customHeight="1" thickBot="1">
      <c r="A28" s="11" t="s">
        <v>5</v>
      </c>
      <c r="B28" s="3">
        <f t="shared" si="1"/>
        <v>298253</v>
      </c>
      <c r="C28" s="21">
        <v>122286</v>
      </c>
      <c r="D28" s="22">
        <v>18834</v>
      </c>
      <c r="E28" s="12">
        <v>66312</v>
      </c>
      <c r="F28" s="23">
        <v>26416</v>
      </c>
      <c r="G28" s="21">
        <v>48676</v>
      </c>
      <c r="H28" s="13">
        <v>4141</v>
      </c>
      <c r="I28" s="12">
        <v>1172</v>
      </c>
      <c r="J28" s="13">
        <v>10291</v>
      </c>
      <c r="K28" s="38">
        <v>125</v>
      </c>
      <c r="L28" s="327"/>
      <c r="O28" s="236"/>
      <c r="P28" s="46"/>
    </row>
    <row r="29" spans="1:16" ht="21.75" customHeight="1" thickBot="1">
      <c r="A29" s="11" t="s">
        <v>52</v>
      </c>
      <c r="B29" s="3">
        <f t="shared" si="1"/>
        <v>80154</v>
      </c>
      <c r="C29" s="21">
        <v>30769</v>
      </c>
      <c r="D29" s="22">
        <v>1199</v>
      </c>
      <c r="E29" s="12">
        <v>21595</v>
      </c>
      <c r="F29" s="23">
        <v>9974</v>
      </c>
      <c r="G29" s="21">
        <v>11972</v>
      </c>
      <c r="H29" s="13">
        <v>396</v>
      </c>
      <c r="I29" s="12">
        <v>286</v>
      </c>
      <c r="J29" s="13">
        <v>3942</v>
      </c>
      <c r="K29" s="38">
        <v>21</v>
      </c>
      <c r="L29" s="327"/>
      <c r="O29" s="236"/>
      <c r="P29" s="46"/>
    </row>
    <row r="30" spans="1:16" ht="21.75" customHeight="1" thickBot="1">
      <c r="A30" s="11" t="s">
        <v>6</v>
      </c>
      <c r="B30" s="3">
        <f t="shared" si="1"/>
        <v>62965</v>
      </c>
      <c r="C30" s="21">
        <v>18750</v>
      </c>
      <c r="D30" s="22">
        <v>4221</v>
      </c>
      <c r="E30" s="12">
        <v>11538</v>
      </c>
      <c r="F30" s="23">
        <v>10762</v>
      </c>
      <c r="G30" s="21">
        <v>14092</v>
      </c>
      <c r="H30" s="13">
        <v>15</v>
      </c>
      <c r="I30" s="12">
        <v>121</v>
      </c>
      <c r="J30" s="13">
        <v>3431</v>
      </c>
      <c r="K30" s="38">
        <v>35</v>
      </c>
      <c r="L30" s="327"/>
      <c r="O30" s="236"/>
      <c r="P30" s="46"/>
    </row>
    <row r="31" spans="1:16" ht="21.75" customHeight="1" thickBot="1">
      <c r="A31" s="11" t="s">
        <v>53</v>
      </c>
      <c r="B31" s="3">
        <f t="shared" si="1"/>
        <v>94605</v>
      </c>
      <c r="C31" s="21">
        <v>30033</v>
      </c>
      <c r="D31" s="22">
        <v>11298</v>
      </c>
      <c r="E31" s="12">
        <v>19082</v>
      </c>
      <c r="F31" s="23">
        <v>4782</v>
      </c>
      <c r="G31" s="21">
        <v>23006</v>
      </c>
      <c r="H31" s="13">
        <v>2426</v>
      </c>
      <c r="I31" s="12">
        <v>395</v>
      </c>
      <c r="J31" s="13">
        <v>3500</v>
      </c>
      <c r="K31" s="38">
        <v>83</v>
      </c>
      <c r="L31" s="327"/>
      <c r="O31" s="236"/>
      <c r="P31" s="46"/>
    </row>
    <row r="32" spans="1:16" ht="21.75" customHeight="1" thickBot="1">
      <c r="A32" s="11" t="s">
        <v>54</v>
      </c>
      <c r="B32" s="3">
        <f t="shared" si="1"/>
        <v>135986</v>
      </c>
      <c r="C32" s="21">
        <v>48369</v>
      </c>
      <c r="D32" s="22">
        <v>9962</v>
      </c>
      <c r="E32" s="12">
        <v>28247</v>
      </c>
      <c r="F32" s="23">
        <v>14759</v>
      </c>
      <c r="G32" s="21">
        <v>29303</v>
      </c>
      <c r="H32" s="13">
        <v>32</v>
      </c>
      <c r="I32" s="12">
        <v>1335</v>
      </c>
      <c r="J32" s="13">
        <v>3929</v>
      </c>
      <c r="K32" s="38">
        <v>50</v>
      </c>
      <c r="L32" s="327"/>
      <c r="O32" s="236"/>
      <c r="P32" s="46"/>
    </row>
    <row r="33" spans="1:16" ht="21.75" customHeight="1" thickBot="1">
      <c r="A33" s="11" t="s">
        <v>55</v>
      </c>
      <c r="B33" s="3">
        <f t="shared" si="1"/>
        <v>103731</v>
      </c>
      <c r="C33" s="21">
        <v>43336</v>
      </c>
      <c r="D33" s="22">
        <v>4932</v>
      </c>
      <c r="E33" s="12">
        <v>28095</v>
      </c>
      <c r="F33" s="23">
        <v>7927</v>
      </c>
      <c r="G33" s="21">
        <v>17017</v>
      </c>
      <c r="H33" s="13">
        <v>12</v>
      </c>
      <c r="I33" s="12">
        <v>523</v>
      </c>
      <c r="J33" s="13">
        <v>1758</v>
      </c>
      <c r="K33" s="38">
        <v>131</v>
      </c>
      <c r="L33" s="327"/>
      <c r="O33" s="236"/>
      <c r="P33" s="46"/>
    </row>
    <row r="34" spans="1:16" ht="21.75" customHeight="1" thickBot="1">
      <c r="A34" s="11" t="s">
        <v>56</v>
      </c>
      <c r="B34" s="3">
        <f t="shared" si="1"/>
        <v>20245</v>
      </c>
      <c r="C34" s="21">
        <v>6679</v>
      </c>
      <c r="D34" s="22">
        <v>894</v>
      </c>
      <c r="E34" s="12">
        <v>3731</v>
      </c>
      <c r="F34" s="23">
        <v>1513</v>
      </c>
      <c r="G34" s="21">
        <v>6188</v>
      </c>
      <c r="H34" s="13">
        <v>0</v>
      </c>
      <c r="I34" s="12">
        <v>410</v>
      </c>
      <c r="J34" s="13">
        <v>827</v>
      </c>
      <c r="K34" s="38">
        <v>3</v>
      </c>
      <c r="L34" s="327"/>
      <c r="O34" s="236"/>
      <c r="P34" s="46"/>
    </row>
    <row r="35" spans="1:16" ht="21.75" customHeight="1" thickBot="1">
      <c r="A35" s="11" t="s">
        <v>7</v>
      </c>
      <c r="B35" s="3">
        <f t="shared" si="1"/>
        <v>86937</v>
      </c>
      <c r="C35" s="21">
        <v>35248</v>
      </c>
      <c r="D35" s="22">
        <v>6380</v>
      </c>
      <c r="E35" s="12">
        <v>16473</v>
      </c>
      <c r="F35" s="23">
        <v>6148</v>
      </c>
      <c r="G35" s="21">
        <v>15908</v>
      </c>
      <c r="H35" s="13">
        <v>1922</v>
      </c>
      <c r="I35" s="12">
        <v>1055</v>
      </c>
      <c r="J35" s="13">
        <v>3788</v>
      </c>
      <c r="K35" s="38">
        <v>15</v>
      </c>
      <c r="L35" s="327"/>
      <c r="O35" s="236"/>
      <c r="P35" s="46"/>
    </row>
    <row r="36" spans="1:16" ht="21.75" customHeight="1" thickBot="1">
      <c r="A36" s="11" t="s">
        <v>57</v>
      </c>
      <c r="B36" s="3">
        <f t="shared" si="1"/>
        <v>197322</v>
      </c>
      <c r="C36" s="21">
        <v>111114</v>
      </c>
      <c r="D36" s="22">
        <v>6484</v>
      </c>
      <c r="E36" s="12">
        <v>26997</v>
      </c>
      <c r="F36" s="23">
        <v>20374</v>
      </c>
      <c r="G36" s="21">
        <v>26983</v>
      </c>
      <c r="H36" s="13">
        <v>259</v>
      </c>
      <c r="I36" s="12">
        <v>1404</v>
      </c>
      <c r="J36" s="13">
        <v>3519</v>
      </c>
      <c r="K36" s="38">
        <v>188</v>
      </c>
      <c r="L36" s="327"/>
      <c r="O36" s="236"/>
      <c r="P36" s="46"/>
    </row>
    <row r="37" spans="1:16" ht="21.75" customHeight="1" thickBot="1">
      <c r="A37" s="11" t="s">
        <v>8</v>
      </c>
      <c r="B37" s="3">
        <f t="shared" si="1"/>
        <v>94631</v>
      </c>
      <c r="C37" s="21">
        <v>36119</v>
      </c>
      <c r="D37" s="22">
        <v>2691</v>
      </c>
      <c r="E37" s="12">
        <v>24174</v>
      </c>
      <c r="F37" s="23">
        <v>7243</v>
      </c>
      <c r="G37" s="21">
        <v>21268</v>
      </c>
      <c r="H37" s="13">
        <v>198</v>
      </c>
      <c r="I37" s="12">
        <v>654</v>
      </c>
      <c r="J37" s="13">
        <v>2206</v>
      </c>
      <c r="K37" s="38">
        <v>78</v>
      </c>
      <c r="L37" s="327"/>
      <c r="O37" s="236"/>
      <c r="P37" s="46"/>
    </row>
    <row r="38" spans="1:16" ht="21.75" customHeight="1" thickBot="1">
      <c r="A38" s="11" t="s">
        <v>9</v>
      </c>
      <c r="B38" s="3">
        <f t="shared" si="1"/>
        <v>263957</v>
      </c>
      <c r="C38" s="21">
        <v>120744</v>
      </c>
      <c r="D38" s="22">
        <v>14412</v>
      </c>
      <c r="E38" s="12">
        <v>42364</v>
      </c>
      <c r="F38" s="23">
        <v>15329</v>
      </c>
      <c r="G38" s="21">
        <v>42716</v>
      </c>
      <c r="H38" s="13">
        <v>16195</v>
      </c>
      <c r="I38" s="12">
        <v>2191</v>
      </c>
      <c r="J38" s="13">
        <v>9864</v>
      </c>
      <c r="K38" s="38">
        <v>142</v>
      </c>
      <c r="L38" s="327"/>
      <c r="O38" s="236"/>
      <c r="P38" s="46"/>
    </row>
    <row r="39" spans="1:16" ht="21.75" customHeight="1" thickBot="1">
      <c r="A39" s="11" t="s">
        <v>58</v>
      </c>
      <c r="B39" s="3">
        <f t="shared" si="1"/>
        <v>102389</v>
      </c>
      <c r="C39" s="21">
        <v>38482</v>
      </c>
      <c r="D39" s="22">
        <v>6570</v>
      </c>
      <c r="E39" s="12">
        <v>17733</v>
      </c>
      <c r="F39" s="23">
        <v>17458</v>
      </c>
      <c r="G39" s="21">
        <v>16133</v>
      </c>
      <c r="H39" s="13">
        <v>121</v>
      </c>
      <c r="I39" s="12">
        <v>629</v>
      </c>
      <c r="J39" s="13">
        <v>5214</v>
      </c>
      <c r="K39" s="38">
        <v>49</v>
      </c>
      <c r="O39" s="236"/>
      <c r="P39" s="46"/>
    </row>
    <row r="40" spans="1:16" ht="21.75" customHeight="1" thickBot="1">
      <c r="A40" s="11" t="s">
        <v>10</v>
      </c>
      <c r="B40" s="3">
        <f t="shared" si="1"/>
        <v>40057</v>
      </c>
      <c r="C40" s="21">
        <v>15413</v>
      </c>
      <c r="D40" s="22">
        <v>1336</v>
      </c>
      <c r="E40" s="12">
        <v>6315</v>
      </c>
      <c r="F40" s="23">
        <v>6004</v>
      </c>
      <c r="G40" s="21">
        <v>7525</v>
      </c>
      <c r="H40" s="13">
        <v>227</v>
      </c>
      <c r="I40" s="12">
        <v>769</v>
      </c>
      <c r="J40" s="13">
        <v>2467</v>
      </c>
      <c r="K40" s="38">
        <v>1</v>
      </c>
      <c r="O40" s="236"/>
      <c r="P40" s="46"/>
    </row>
    <row r="41" spans="1:16" ht="21.75" customHeight="1" thickBot="1">
      <c r="A41" s="11" t="s">
        <v>11</v>
      </c>
      <c r="B41" s="3">
        <f t="shared" si="1"/>
        <v>116929</v>
      </c>
      <c r="C41" s="21">
        <v>45428</v>
      </c>
      <c r="D41" s="22">
        <v>8667</v>
      </c>
      <c r="E41" s="12">
        <v>29123</v>
      </c>
      <c r="F41" s="23">
        <v>9205</v>
      </c>
      <c r="G41" s="21">
        <v>20946</v>
      </c>
      <c r="H41" s="13">
        <v>612</v>
      </c>
      <c r="I41" s="12">
        <v>664</v>
      </c>
      <c r="J41" s="13">
        <v>2137</v>
      </c>
      <c r="K41" s="38">
        <v>147</v>
      </c>
      <c r="O41" s="236"/>
      <c r="P41" s="46"/>
    </row>
    <row r="42" spans="1:16" ht="21.75" customHeight="1" thickBot="1">
      <c r="A42" s="11" t="s">
        <v>59</v>
      </c>
      <c r="B42" s="3">
        <f t="shared" si="1"/>
        <v>75107</v>
      </c>
      <c r="C42" s="21">
        <v>20822</v>
      </c>
      <c r="D42" s="22">
        <v>7082</v>
      </c>
      <c r="E42" s="12">
        <v>15805</v>
      </c>
      <c r="F42" s="23">
        <v>13765</v>
      </c>
      <c r="G42" s="21">
        <v>13563</v>
      </c>
      <c r="H42" s="13">
        <v>0</v>
      </c>
      <c r="I42" s="12">
        <v>384</v>
      </c>
      <c r="J42" s="13">
        <v>3676</v>
      </c>
      <c r="K42" s="38">
        <v>10</v>
      </c>
      <c r="O42" s="236"/>
      <c r="P42" s="46"/>
    </row>
    <row r="43" spans="1:16" ht="27.75" customHeight="1">
      <c r="A43" s="1026"/>
      <c r="B43" s="1026"/>
      <c r="C43" s="1026"/>
      <c r="D43" s="1026"/>
      <c r="E43" s="1026"/>
      <c r="F43" s="1026"/>
      <c r="G43" s="1026"/>
      <c r="H43" s="1026"/>
      <c r="I43" s="1026"/>
      <c r="J43" s="1026"/>
      <c r="K43" s="1026"/>
    </row>
    <row r="44" spans="1:16" ht="12.75" customHeight="1">
      <c r="A44" s="39"/>
      <c r="B44" s="40"/>
      <c r="C44" s="40"/>
      <c r="D44" s="40"/>
      <c r="E44" s="40"/>
      <c r="F44" s="41"/>
      <c r="G44" s="41"/>
      <c r="H44" s="41"/>
      <c r="I44" s="41"/>
      <c r="J44" s="41"/>
      <c r="K44" s="41"/>
    </row>
    <row r="45" spans="1:16" ht="12.75" customHeight="1">
      <c r="A45" s="39"/>
      <c r="B45" s="41"/>
      <c r="C45" s="41"/>
      <c r="D45" s="41"/>
      <c r="E45" s="41"/>
      <c r="F45" s="41"/>
      <c r="G45" s="41"/>
      <c r="H45" s="41"/>
      <c r="I45" s="41"/>
      <c r="J45" s="41"/>
      <c r="K45" s="41"/>
    </row>
    <row r="46" spans="1:16" ht="12.75" customHeight="1">
      <c r="A46" s="39"/>
      <c r="B46" s="41"/>
      <c r="C46" s="41"/>
      <c r="D46" s="41"/>
      <c r="E46" s="41"/>
      <c r="F46" s="41"/>
      <c r="G46" s="41"/>
      <c r="H46" s="39"/>
      <c r="I46" s="41"/>
      <c r="J46" s="41"/>
      <c r="K46" s="41"/>
    </row>
    <row r="47" spans="1:16" ht="12.75" customHeight="1">
      <c r="A47" s="39"/>
      <c r="B47" s="41"/>
      <c r="C47" s="41"/>
      <c r="D47" s="41"/>
      <c r="E47" s="41"/>
      <c r="F47" s="41"/>
      <c r="G47" s="41"/>
      <c r="H47" s="39"/>
      <c r="I47" s="41"/>
      <c r="J47" s="41"/>
      <c r="K47" s="41"/>
    </row>
    <row r="48" spans="1:16" ht="21">
      <c r="A48" s="39"/>
      <c r="H48" s="39"/>
    </row>
    <row r="49" spans="1:8" ht="21">
      <c r="A49" s="39"/>
      <c r="H49" s="39"/>
    </row>
    <row r="50" spans="1:8" ht="21">
      <c r="A50" s="39"/>
      <c r="H50" s="39"/>
    </row>
    <row r="51" spans="1:8" ht="21">
      <c r="A51" s="39"/>
      <c r="H51" s="39"/>
    </row>
    <row r="52" spans="1:8" ht="21">
      <c r="A52" s="39"/>
      <c r="H52" s="39"/>
    </row>
    <row r="53" spans="1:8" ht="21">
      <c r="A53" s="39"/>
      <c r="H53" s="39"/>
    </row>
    <row r="54" spans="1:8" ht="21">
      <c r="A54" s="39"/>
      <c r="H54" s="39"/>
    </row>
    <row r="55" spans="1:8" ht="21">
      <c r="A55" s="39"/>
      <c r="H55" s="39"/>
    </row>
    <row r="56" spans="1:8" ht="21">
      <c r="A56" s="39"/>
      <c r="H56" s="39"/>
    </row>
    <row r="57" spans="1:8" ht="21">
      <c r="A57" s="39"/>
      <c r="H57" s="39"/>
    </row>
    <row r="58" spans="1:8" ht="21">
      <c r="A58" s="39"/>
      <c r="H58" s="39"/>
    </row>
    <row r="59" spans="1:8" ht="21">
      <c r="A59" s="39"/>
      <c r="H59" s="39"/>
    </row>
    <row r="60" spans="1:8" ht="21">
      <c r="A60" s="39"/>
      <c r="H60" s="39"/>
    </row>
    <row r="61" spans="1:8" ht="21">
      <c r="A61" s="39"/>
      <c r="H61" s="39"/>
    </row>
    <row r="62" spans="1:8" ht="21">
      <c r="A62" s="39"/>
      <c r="H62" s="39"/>
    </row>
    <row r="63" spans="1:8" ht="21">
      <c r="A63" s="39"/>
      <c r="H63" s="39"/>
    </row>
    <row r="64" spans="1:8" ht="21">
      <c r="A64" s="39"/>
      <c r="H64" s="39"/>
    </row>
    <row r="65" spans="1:8" ht="21">
      <c r="A65" s="39"/>
      <c r="H65" s="39"/>
    </row>
    <row r="66" spans="1:8" ht="21">
      <c r="A66" s="39"/>
      <c r="H66" s="39"/>
    </row>
    <row r="67" spans="1:8" ht="21">
      <c r="A67" s="39"/>
      <c r="H67" s="39"/>
    </row>
    <row r="68" spans="1:8" ht="21">
      <c r="A68" s="39"/>
      <c r="H68" s="39"/>
    </row>
    <row r="69" spans="1:8" ht="21">
      <c r="A69" s="39"/>
      <c r="H69" s="39"/>
    </row>
    <row r="70" spans="1:8" ht="21">
      <c r="A70" s="39"/>
      <c r="H70" s="39"/>
    </row>
    <row r="71" spans="1:8" ht="21">
      <c r="A71" s="39"/>
      <c r="H71" s="39"/>
    </row>
    <row r="72" spans="1:8" ht="21">
      <c r="A72" s="39"/>
      <c r="H72" s="39"/>
    </row>
    <row r="73" spans="1:8" ht="21">
      <c r="A73" s="39"/>
      <c r="H73" s="39"/>
    </row>
    <row r="74" spans="1:8" ht="21">
      <c r="A74" s="39"/>
      <c r="H74" s="39"/>
    </row>
    <row r="75" spans="1:8" ht="21">
      <c r="A75" s="39"/>
      <c r="H75" s="39"/>
    </row>
    <row r="76" spans="1:8" ht="21">
      <c r="A76" s="39"/>
      <c r="H76" s="39"/>
    </row>
    <row r="77" spans="1:8" ht="21">
      <c r="A77" s="39"/>
      <c r="H77" s="39"/>
    </row>
    <row r="78" spans="1:8" ht="21">
      <c r="A78" s="39"/>
      <c r="H78" s="39"/>
    </row>
    <row r="79" spans="1:8" ht="21">
      <c r="A79" s="39"/>
    </row>
  </sheetData>
  <sortState ref="Q10:R42">
    <sortCondition descending="1" ref="R10"/>
  </sortState>
  <mergeCells count="2">
    <mergeCell ref="A1:K1"/>
    <mergeCell ref="A43:K43"/>
  </mergeCells>
  <printOptions horizontalCentered="1" verticalCentered="1"/>
  <pageMargins left="0.39370078740157483" right="0.59055118110236227" top="0.19685039370078741" bottom="0.39370078740157483" header="0" footer="0"/>
  <pageSetup paperSize="9" scale="77" orientation="portrait" r:id="rId1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E37A9-42E8-4AFF-BC8A-715E00119322}">
  <sheetPr>
    <tabColor rgb="FF339933"/>
  </sheetPr>
  <dimension ref="A1:H44"/>
  <sheetViews>
    <sheetView rightToLeft="1" view="pageBreakPreview" zoomScaleNormal="100" zoomScaleSheetLayoutView="100" workbookViewId="0">
      <selection sqref="A1:XFD1048576"/>
    </sheetView>
  </sheetViews>
  <sheetFormatPr defaultColWidth="14.7109375" defaultRowHeight="18" customHeight="1"/>
  <cols>
    <col min="1" max="1" width="17.7109375" style="575" customWidth="1"/>
    <col min="2" max="2" width="12.5703125" style="575" bestFit="1" customWidth="1"/>
    <col min="3" max="3" width="12.7109375" style="575" bestFit="1" customWidth="1"/>
    <col min="4" max="4" width="12" style="861" customWidth="1"/>
    <col min="5" max="5" width="10.28515625" style="861" customWidth="1"/>
    <col min="6" max="6" width="10.140625" style="861" customWidth="1"/>
    <col min="7" max="7" width="11.28515625" style="861" customWidth="1"/>
    <col min="8" max="8" width="16.7109375" style="861" customWidth="1"/>
    <col min="9" max="16384" width="14.7109375" style="575"/>
  </cols>
  <sheetData>
    <row r="1" spans="1:8" ht="33.75" customHeight="1">
      <c r="A1" s="1167" t="s">
        <v>1189</v>
      </c>
      <c r="B1" s="1168"/>
      <c r="C1" s="1168"/>
      <c r="D1" s="1168"/>
      <c r="E1" s="1168"/>
      <c r="F1" s="1168"/>
      <c r="G1" s="1168"/>
      <c r="H1" s="1168"/>
    </row>
    <row r="2" spans="1:8" ht="18" customHeight="1" thickBot="1">
      <c r="A2" s="1197" t="s">
        <v>459</v>
      </c>
      <c r="B2" s="1199" t="s">
        <v>1190</v>
      </c>
      <c r="C2" s="1200"/>
      <c r="D2" s="1200"/>
      <c r="E2" s="1199" t="s">
        <v>1191</v>
      </c>
      <c r="F2" s="1200"/>
      <c r="G2" s="1200"/>
      <c r="H2" s="1201" t="s">
        <v>1192</v>
      </c>
    </row>
    <row r="3" spans="1:8" s="685" customFormat="1" ht="38.25" customHeight="1" thickBot="1">
      <c r="A3" s="1198"/>
      <c r="B3" s="543" t="s">
        <v>1193</v>
      </c>
      <c r="C3" s="543" t="s">
        <v>1194</v>
      </c>
      <c r="D3" s="543" t="s">
        <v>1195</v>
      </c>
      <c r="E3" s="543" t="s">
        <v>1196</v>
      </c>
      <c r="F3" s="543" t="s">
        <v>1197</v>
      </c>
      <c r="G3" s="855" t="s">
        <v>1198</v>
      </c>
      <c r="H3" s="1202"/>
    </row>
    <row r="4" spans="1:8" s="685" customFormat="1" ht="21" customHeight="1">
      <c r="A4" s="822">
        <v>1395</v>
      </c>
      <c r="B4" s="822">
        <v>13164347</v>
      </c>
      <c r="C4" s="822">
        <v>21933596</v>
      </c>
      <c r="D4" s="822">
        <v>35097943</v>
      </c>
      <c r="E4" s="822">
        <v>3236983</v>
      </c>
      <c r="F4" s="822">
        <v>2482952</v>
      </c>
      <c r="G4" s="822">
        <v>5719935</v>
      </c>
      <c r="H4" s="822">
        <v>40817878</v>
      </c>
    </row>
    <row r="5" spans="1:8" ht="21" customHeight="1">
      <c r="A5" s="822">
        <v>1396</v>
      </c>
      <c r="B5" s="823">
        <v>13365826</v>
      </c>
      <c r="C5" s="823">
        <v>22288078</v>
      </c>
      <c r="D5" s="823">
        <v>35653904</v>
      </c>
      <c r="E5" s="823">
        <v>3472332</v>
      </c>
      <c r="F5" s="823">
        <v>2605022</v>
      </c>
      <c r="G5" s="823">
        <v>6077354</v>
      </c>
      <c r="H5" s="823">
        <v>41731258</v>
      </c>
    </row>
    <row r="6" spans="1:8" ht="21" customHeight="1">
      <c r="A6" s="822">
        <v>1397</v>
      </c>
      <c r="B6" s="823">
        <v>13353480</v>
      </c>
      <c r="C6" s="823">
        <v>22417616</v>
      </c>
      <c r="D6" s="823">
        <v>35771096</v>
      </c>
      <c r="E6" s="823">
        <v>3729101</v>
      </c>
      <c r="F6" s="823">
        <v>2786698</v>
      </c>
      <c r="G6" s="823">
        <v>6515799</v>
      </c>
      <c r="H6" s="823">
        <v>42286895</v>
      </c>
    </row>
    <row r="7" spans="1:8" ht="21" customHeight="1">
      <c r="A7" s="822">
        <v>1398</v>
      </c>
      <c r="B7" s="823">
        <v>13684134</v>
      </c>
      <c r="C7" s="823">
        <v>22898874</v>
      </c>
      <c r="D7" s="823">
        <v>36583008</v>
      </c>
      <c r="E7" s="823">
        <v>3981604</v>
      </c>
      <c r="F7" s="823">
        <v>2953849</v>
      </c>
      <c r="G7" s="823">
        <v>6935453</v>
      </c>
      <c r="H7" s="823">
        <v>43518461</v>
      </c>
    </row>
    <row r="8" spans="1:8" ht="21" customHeight="1">
      <c r="A8" s="377">
        <v>1399</v>
      </c>
      <c r="B8" s="379">
        <v>13885989</v>
      </c>
      <c r="C8" s="379">
        <v>22706990</v>
      </c>
      <c r="D8" s="379">
        <v>36592979</v>
      </c>
      <c r="E8" s="379">
        <v>4228899</v>
      </c>
      <c r="F8" s="379">
        <v>2980643</v>
      </c>
      <c r="G8" s="379">
        <v>7209542</v>
      </c>
      <c r="H8" s="379">
        <v>43802521</v>
      </c>
    </row>
    <row r="9" spans="1:8" ht="21" customHeight="1">
      <c r="A9" s="377">
        <v>1400</v>
      </c>
      <c r="B9" s="379">
        <v>14264471</v>
      </c>
      <c r="C9" s="823">
        <v>22685171</v>
      </c>
      <c r="D9" s="379">
        <v>36949642</v>
      </c>
      <c r="E9" s="379">
        <v>4076700</v>
      </c>
      <c r="F9" s="379">
        <v>3123749</v>
      </c>
      <c r="G9" s="379">
        <v>7200449</v>
      </c>
      <c r="H9" s="379">
        <v>44150091</v>
      </c>
    </row>
    <row r="10" spans="1:8" ht="21" customHeight="1" thickBot="1">
      <c r="A10" s="501">
        <v>1401</v>
      </c>
      <c r="B10" s="502">
        <f>SUM(B11:B42)</f>
        <v>14598609</v>
      </c>
      <c r="C10" s="502">
        <f t="shared" ref="C10:H10" si="0">SUM(C11:C42)</f>
        <v>23039025</v>
      </c>
      <c r="D10" s="502">
        <f t="shared" si="0"/>
        <v>37637634</v>
      </c>
      <c r="E10" s="502">
        <f t="shared" si="0"/>
        <v>4387042</v>
      </c>
      <c r="F10" s="502">
        <f t="shared" si="0"/>
        <v>3404365</v>
      </c>
      <c r="G10" s="502">
        <f t="shared" si="0"/>
        <v>7791407</v>
      </c>
      <c r="H10" s="502">
        <f t="shared" si="0"/>
        <v>45429041</v>
      </c>
    </row>
    <row r="11" spans="1:8" ht="21" customHeight="1" thickBot="1">
      <c r="A11" s="794" t="s">
        <v>259</v>
      </c>
      <c r="B11" s="856">
        <v>683450</v>
      </c>
      <c r="C11" s="810">
        <v>1097283</v>
      </c>
      <c r="D11" s="857">
        <f>SUM(C11+B11)</f>
        <v>1780733</v>
      </c>
      <c r="E11" s="810">
        <v>221534</v>
      </c>
      <c r="F11" s="857">
        <v>167138</v>
      </c>
      <c r="G11" s="810">
        <f>SUM(F11+E11)</f>
        <v>388672</v>
      </c>
      <c r="H11" s="858">
        <f t="shared" ref="H11:H42" si="1">G11+D11</f>
        <v>2169405</v>
      </c>
    </row>
    <row r="12" spans="1:8" ht="21" customHeight="1" thickBot="1">
      <c r="A12" s="652" t="s">
        <v>260</v>
      </c>
      <c r="B12" s="859">
        <v>376606</v>
      </c>
      <c r="C12" s="810">
        <v>695962</v>
      </c>
      <c r="D12" s="859">
        <f>SUM(C12+B12)</f>
        <v>1072568</v>
      </c>
      <c r="E12" s="810">
        <v>99807</v>
      </c>
      <c r="F12" s="859">
        <v>71482</v>
      </c>
      <c r="G12" s="810">
        <f t="shared" ref="G12:G42" si="2">SUM(F12+E12)</f>
        <v>171289</v>
      </c>
      <c r="H12" s="860">
        <f t="shared" si="1"/>
        <v>1243857</v>
      </c>
    </row>
    <row r="13" spans="1:8" ht="21" customHeight="1" thickBot="1">
      <c r="A13" s="652" t="s">
        <v>13</v>
      </c>
      <c r="B13" s="859">
        <v>187081</v>
      </c>
      <c r="C13" s="810">
        <v>332555</v>
      </c>
      <c r="D13" s="859">
        <f t="shared" ref="D13:D42" si="3">SUM(C13+B13)</f>
        <v>519636</v>
      </c>
      <c r="E13" s="810">
        <v>56199</v>
      </c>
      <c r="F13" s="859">
        <v>41833</v>
      </c>
      <c r="G13" s="810">
        <f t="shared" si="2"/>
        <v>98032</v>
      </c>
      <c r="H13" s="860">
        <f t="shared" si="1"/>
        <v>617668</v>
      </c>
    </row>
    <row r="14" spans="1:8" ht="21" customHeight="1" thickBot="1">
      <c r="A14" s="652" t="s">
        <v>14</v>
      </c>
      <c r="B14" s="859">
        <v>1093645</v>
      </c>
      <c r="C14" s="810">
        <v>1657021</v>
      </c>
      <c r="D14" s="859">
        <f t="shared" si="3"/>
        <v>2750666</v>
      </c>
      <c r="E14" s="810">
        <v>360786</v>
      </c>
      <c r="F14" s="859">
        <v>289067</v>
      </c>
      <c r="G14" s="810">
        <f t="shared" si="2"/>
        <v>649853</v>
      </c>
      <c r="H14" s="860">
        <f t="shared" si="1"/>
        <v>3400519</v>
      </c>
    </row>
    <row r="15" spans="1:8" ht="21" customHeight="1" thickBot="1">
      <c r="A15" s="652" t="s">
        <v>33</v>
      </c>
      <c r="B15" s="859">
        <v>484353</v>
      </c>
      <c r="C15" s="810">
        <v>691572</v>
      </c>
      <c r="D15" s="859">
        <f t="shared" si="3"/>
        <v>1175925</v>
      </c>
      <c r="E15" s="810">
        <v>194524</v>
      </c>
      <c r="F15" s="859">
        <v>152779</v>
      </c>
      <c r="G15" s="810">
        <f t="shared" si="2"/>
        <v>347303</v>
      </c>
      <c r="H15" s="860">
        <f t="shared" si="1"/>
        <v>1523228</v>
      </c>
    </row>
    <row r="16" spans="1:8" ht="21" customHeight="1" thickBot="1">
      <c r="A16" s="652" t="s">
        <v>15</v>
      </c>
      <c r="B16" s="859">
        <v>102564</v>
      </c>
      <c r="C16" s="810">
        <v>158477</v>
      </c>
      <c r="D16" s="859">
        <f t="shared" si="3"/>
        <v>261041</v>
      </c>
      <c r="E16" s="810">
        <v>23377</v>
      </c>
      <c r="F16" s="859">
        <v>20226</v>
      </c>
      <c r="G16" s="810">
        <f t="shared" si="2"/>
        <v>43603</v>
      </c>
      <c r="H16" s="860">
        <f t="shared" si="1"/>
        <v>304644</v>
      </c>
    </row>
    <row r="17" spans="1:8" ht="21" customHeight="1" thickBot="1">
      <c r="A17" s="652" t="s">
        <v>16</v>
      </c>
      <c r="B17" s="859">
        <v>338751</v>
      </c>
      <c r="C17" s="810">
        <v>594493</v>
      </c>
      <c r="D17" s="859">
        <f t="shared" si="3"/>
        <v>933244</v>
      </c>
      <c r="E17" s="810">
        <v>47370</v>
      </c>
      <c r="F17" s="859">
        <v>35889</v>
      </c>
      <c r="G17" s="810">
        <f t="shared" si="2"/>
        <v>83259</v>
      </c>
      <c r="H17" s="860">
        <f t="shared" si="1"/>
        <v>1016503</v>
      </c>
    </row>
    <row r="18" spans="1:8" ht="21" customHeight="1" thickBot="1">
      <c r="A18" s="652" t="s">
        <v>469</v>
      </c>
      <c r="B18" s="859">
        <v>3484927</v>
      </c>
      <c r="C18" s="810">
        <v>4559790</v>
      </c>
      <c r="D18" s="859">
        <f t="shared" si="3"/>
        <v>8044717</v>
      </c>
      <c r="E18" s="810">
        <v>974235</v>
      </c>
      <c r="F18" s="859">
        <v>696194</v>
      </c>
      <c r="G18" s="810">
        <f t="shared" si="2"/>
        <v>1670429</v>
      </c>
      <c r="H18" s="860">
        <f t="shared" si="1"/>
        <v>9715146</v>
      </c>
    </row>
    <row r="19" spans="1:8" ht="21" customHeight="1" thickBot="1">
      <c r="A19" s="674" t="s">
        <v>470</v>
      </c>
      <c r="B19" s="859">
        <v>149210</v>
      </c>
      <c r="C19" s="810">
        <v>254142</v>
      </c>
      <c r="D19" s="859">
        <f t="shared" si="3"/>
        <v>403352</v>
      </c>
      <c r="E19" s="810">
        <v>48134</v>
      </c>
      <c r="F19" s="859">
        <v>34011</v>
      </c>
      <c r="G19" s="810">
        <f t="shared" si="2"/>
        <v>82145</v>
      </c>
      <c r="H19" s="860">
        <f t="shared" si="1"/>
        <v>485497</v>
      </c>
    </row>
    <row r="20" spans="1:8" ht="21" customHeight="1" thickBot="1">
      <c r="A20" s="652" t="s">
        <v>31</v>
      </c>
      <c r="B20" s="859">
        <v>122375</v>
      </c>
      <c r="C20" s="810">
        <v>231174</v>
      </c>
      <c r="D20" s="859">
        <f t="shared" si="3"/>
        <v>353549</v>
      </c>
      <c r="E20" s="810">
        <v>28511</v>
      </c>
      <c r="F20" s="859">
        <v>26312</v>
      </c>
      <c r="G20" s="810">
        <f t="shared" si="2"/>
        <v>54823</v>
      </c>
      <c r="H20" s="860">
        <f t="shared" si="1"/>
        <v>408372</v>
      </c>
    </row>
    <row r="21" spans="1:8" ht="21" customHeight="1" thickBot="1">
      <c r="A21" s="652" t="s">
        <v>30</v>
      </c>
      <c r="B21" s="859">
        <v>920372</v>
      </c>
      <c r="C21" s="810">
        <v>1602555</v>
      </c>
      <c r="D21" s="859">
        <f t="shared" si="3"/>
        <v>2522927</v>
      </c>
      <c r="E21" s="810">
        <v>266248</v>
      </c>
      <c r="F21" s="859">
        <v>209717</v>
      </c>
      <c r="G21" s="810">
        <f t="shared" si="2"/>
        <v>475965</v>
      </c>
      <c r="H21" s="860">
        <f t="shared" si="1"/>
        <v>2998892</v>
      </c>
    </row>
    <row r="22" spans="1:8" ht="21" customHeight="1" thickBot="1">
      <c r="A22" s="652" t="s">
        <v>29</v>
      </c>
      <c r="B22" s="859">
        <v>100210</v>
      </c>
      <c r="C22" s="810">
        <v>185216</v>
      </c>
      <c r="D22" s="859">
        <f t="shared" si="3"/>
        <v>285426</v>
      </c>
      <c r="E22" s="810">
        <v>27708</v>
      </c>
      <c r="F22" s="859">
        <v>23916</v>
      </c>
      <c r="G22" s="810">
        <f t="shared" si="2"/>
        <v>51624</v>
      </c>
      <c r="H22" s="860">
        <f t="shared" si="1"/>
        <v>337050</v>
      </c>
    </row>
    <row r="23" spans="1:8" ht="21" customHeight="1" thickBot="1">
      <c r="A23" s="652" t="s">
        <v>17</v>
      </c>
      <c r="B23" s="859">
        <v>880371</v>
      </c>
      <c r="C23" s="810">
        <v>1678375</v>
      </c>
      <c r="D23" s="859">
        <f t="shared" si="3"/>
        <v>2558746</v>
      </c>
      <c r="E23" s="810">
        <v>286784</v>
      </c>
      <c r="F23" s="859">
        <v>229062</v>
      </c>
      <c r="G23" s="810">
        <f t="shared" si="2"/>
        <v>515846</v>
      </c>
      <c r="H23" s="860">
        <f t="shared" si="1"/>
        <v>3074592</v>
      </c>
    </row>
    <row r="24" spans="1:8" ht="21" customHeight="1" thickBot="1">
      <c r="A24" s="652" t="s">
        <v>18</v>
      </c>
      <c r="B24" s="859">
        <v>177967</v>
      </c>
      <c r="C24" s="810">
        <v>277648</v>
      </c>
      <c r="D24" s="859">
        <f t="shared" si="3"/>
        <v>455615</v>
      </c>
      <c r="E24" s="810">
        <v>55224</v>
      </c>
      <c r="F24" s="859">
        <v>49474</v>
      </c>
      <c r="G24" s="810">
        <f t="shared" si="2"/>
        <v>104698</v>
      </c>
      <c r="H24" s="860">
        <f t="shared" si="1"/>
        <v>560313</v>
      </c>
    </row>
    <row r="25" spans="1:8" ht="21" customHeight="1" thickBot="1">
      <c r="A25" s="652" t="s">
        <v>19</v>
      </c>
      <c r="B25" s="859">
        <v>167104</v>
      </c>
      <c r="C25" s="810">
        <v>253671</v>
      </c>
      <c r="D25" s="859">
        <f t="shared" si="3"/>
        <v>420775</v>
      </c>
      <c r="E25" s="810">
        <v>51950</v>
      </c>
      <c r="F25" s="859">
        <v>42148</v>
      </c>
      <c r="G25" s="810">
        <f t="shared" si="2"/>
        <v>94098</v>
      </c>
      <c r="H25" s="860">
        <f t="shared" si="1"/>
        <v>514873</v>
      </c>
    </row>
    <row r="26" spans="1:8" ht="21" customHeight="1" thickBot="1">
      <c r="A26" s="657" t="s">
        <v>888</v>
      </c>
      <c r="B26" s="859">
        <v>231110</v>
      </c>
      <c r="C26" s="810">
        <v>521005</v>
      </c>
      <c r="D26" s="859">
        <f t="shared" si="3"/>
        <v>752115</v>
      </c>
      <c r="E26" s="810">
        <v>51925</v>
      </c>
      <c r="F26" s="859">
        <v>45602</v>
      </c>
      <c r="G26" s="810">
        <f t="shared" si="2"/>
        <v>97527</v>
      </c>
      <c r="H26" s="860">
        <f t="shared" si="1"/>
        <v>849642</v>
      </c>
    </row>
    <row r="27" spans="1:8" ht="21" customHeight="1" thickBot="1">
      <c r="A27" s="652" t="s">
        <v>20</v>
      </c>
      <c r="B27" s="859">
        <v>767545</v>
      </c>
      <c r="C27" s="810">
        <v>1168182</v>
      </c>
      <c r="D27" s="859">
        <f t="shared" si="3"/>
        <v>1935727</v>
      </c>
      <c r="E27" s="810">
        <v>239058</v>
      </c>
      <c r="F27" s="859">
        <v>182841</v>
      </c>
      <c r="G27" s="810">
        <f t="shared" si="2"/>
        <v>421899</v>
      </c>
      <c r="H27" s="860">
        <f t="shared" si="1"/>
        <v>2357626</v>
      </c>
    </row>
    <row r="28" spans="1:8" ht="21" customHeight="1" thickBot="1">
      <c r="A28" s="652" t="s">
        <v>21</v>
      </c>
      <c r="B28" s="859">
        <v>252425</v>
      </c>
      <c r="C28" s="810">
        <v>408428</v>
      </c>
      <c r="D28" s="859">
        <f t="shared" si="3"/>
        <v>660853</v>
      </c>
      <c r="E28" s="810">
        <v>97327</v>
      </c>
      <c r="F28" s="859">
        <v>89726</v>
      </c>
      <c r="G28" s="810">
        <f t="shared" si="2"/>
        <v>187053</v>
      </c>
      <c r="H28" s="860">
        <f t="shared" si="1"/>
        <v>847906</v>
      </c>
    </row>
    <row r="29" spans="1:8" ht="21" customHeight="1" thickBot="1">
      <c r="A29" s="652" t="s">
        <v>22</v>
      </c>
      <c r="B29" s="859">
        <v>241636</v>
      </c>
      <c r="C29" s="810">
        <v>462839</v>
      </c>
      <c r="D29" s="859">
        <f t="shared" si="3"/>
        <v>704475</v>
      </c>
      <c r="E29" s="810">
        <v>60412</v>
      </c>
      <c r="F29" s="859">
        <v>48136</v>
      </c>
      <c r="G29" s="810">
        <f t="shared" si="2"/>
        <v>108548</v>
      </c>
      <c r="H29" s="860">
        <f t="shared" si="1"/>
        <v>813023</v>
      </c>
    </row>
    <row r="30" spans="1:8" ht="21" customHeight="1" thickBot="1">
      <c r="A30" s="652" t="s">
        <v>472</v>
      </c>
      <c r="B30" s="859">
        <v>64143</v>
      </c>
      <c r="C30" s="810">
        <v>104744</v>
      </c>
      <c r="D30" s="859">
        <f t="shared" si="3"/>
        <v>168887</v>
      </c>
      <c r="E30" s="810">
        <v>29455</v>
      </c>
      <c r="F30" s="859">
        <v>26709</v>
      </c>
      <c r="G30" s="810">
        <f t="shared" si="2"/>
        <v>56164</v>
      </c>
      <c r="H30" s="860">
        <f t="shared" si="1"/>
        <v>225051</v>
      </c>
    </row>
    <row r="31" spans="1:8" ht="21" customHeight="1" thickBot="1">
      <c r="A31" s="652" t="s">
        <v>220</v>
      </c>
      <c r="B31" s="859">
        <v>198673</v>
      </c>
      <c r="C31" s="810">
        <v>340957</v>
      </c>
      <c r="D31" s="859">
        <f t="shared" si="3"/>
        <v>539630</v>
      </c>
      <c r="E31" s="810">
        <v>59617</v>
      </c>
      <c r="F31" s="859">
        <v>43954</v>
      </c>
      <c r="G31" s="810">
        <f t="shared" si="2"/>
        <v>103571</v>
      </c>
      <c r="H31" s="860">
        <f t="shared" si="1"/>
        <v>643201</v>
      </c>
    </row>
    <row r="32" spans="1:8" ht="21" customHeight="1" thickBot="1">
      <c r="A32" s="652" t="s">
        <v>221</v>
      </c>
      <c r="B32" s="859">
        <v>527489</v>
      </c>
      <c r="C32" s="810">
        <v>859320</v>
      </c>
      <c r="D32" s="859">
        <f t="shared" si="3"/>
        <v>1386809</v>
      </c>
      <c r="E32" s="810">
        <v>131680</v>
      </c>
      <c r="F32" s="859">
        <v>98641</v>
      </c>
      <c r="G32" s="810">
        <f t="shared" si="2"/>
        <v>230321</v>
      </c>
      <c r="H32" s="860">
        <f t="shared" si="1"/>
        <v>1617130</v>
      </c>
    </row>
    <row r="33" spans="1:8" ht="21" customHeight="1" thickBot="1">
      <c r="A33" s="652" t="s">
        <v>222</v>
      </c>
      <c r="B33" s="859">
        <v>232181</v>
      </c>
      <c r="C33" s="810">
        <v>382138</v>
      </c>
      <c r="D33" s="859">
        <f t="shared" si="3"/>
        <v>614319</v>
      </c>
      <c r="E33" s="810">
        <v>82056</v>
      </c>
      <c r="F33" s="859">
        <v>61301</v>
      </c>
      <c r="G33" s="810">
        <f t="shared" si="2"/>
        <v>143357</v>
      </c>
      <c r="H33" s="860">
        <f t="shared" si="1"/>
        <v>757676</v>
      </c>
    </row>
    <row r="34" spans="1:8" ht="21" customHeight="1" thickBot="1">
      <c r="A34" s="652" t="s">
        <v>889</v>
      </c>
      <c r="B34" s="859">
        <v>101082</v>
      </c>
      <c r="C34" s="810">
        <v>181386</v>
      </c>
      <c r="D34" s="859">
        <f t="shared" si="3"/>
        <v>282468</v>
      </c>
      <c r="E34" s="810">
        <v>22673</v>
      </c>
      <c r="F34" s="859">
        <v>18100</v>
      </c>
      <c r="G34" s="810">
        <f t="shared" si="2"/>
        <v>40773</v>
      </c>
      <c r="H34" s="860">
        <f t="shared" si="1"/>
        <v>323241</v>
      </c>
    </row>
    <row r="35" spans="1:8" ht="21" customHeight="1" thickBot="1">
      <c r="A35" s="652" t="s">
        <v>7</v>
      </c>
      <c r="B35" s="859">
        <v>257547</v>
      </c>
      <c r="C35" s="810">
        <v>451523</v>
      </c>
      <c r="D35" s="859">
        <f t="shared" si="3"/>
        <v>709070</v>
      </c>
      <c r="E35" s="810">
        <v>68925</v>
      </c>
      <c r="F35" s="859">
        <v>47133</v>
      </c>
      <c r="G35" s="810">
        <f t="shared" si="2"/>
        <v>116058</v>
      </c>
      <c r="H35" s="860">
        <f t="shared" si="1"/>
        <v>825128</v>
      </c>
    </row>
    <row r="36" spans="1:8" ht="21" customHeight="1" thickBot="1">
      <c r="A36" s="652" t="s">
        <v>23</v>
      </c>
      <c r="B36" s="859">
        <v>407038</v>
      </c>
      <c r="C36" s="810">
        <v>547485</v>
      </c>
      <c r="D36" s="859">
        <f t="shared" si="3"/>
        <v>954523</v>
      </c>
      <c r="E36" s="810">
        <v>178204</v>
      </c>
      <c r="F36" s="859">
        <v>130066</v>
      </c>
      <c r="G36" s="810">
        <f t="shared" si="2"/>
        <v>308270</v>
      </c>
      <c r="H36" s="860">
        <f t="shared" si="1"/>
        <v>1262793</v>
      </c>
    </row>
    <row r="37" spans="1:8" ht="21" customHeight="1" thickBot="1">
      <c r="A37" s="652" t="s">
        <v>24</v>
      </c>
      <c r="B37" s="859">
        <v>211462</v>
      </c>
      <c r="C37" s="810">
        <v>384415</v>
      </c>
      <c r="D37" s="859">
        <f t="shared" si="3"/>
        <v>595877</v>
      </c>
      <c r="E37" s="810">
        <v>84187</v>
      </c>
      <c r="F37" s="859">
        <v>69386</v>
      </c>
      <c r="G37" s="810">
        <f t="shared" si="2"/>
        <v>153573</v>
      </c>
      <c r="H37" s="860">
        <f t="shared" si="1"/>
        <v>749450</v>
      </c>
    </row>
    <row r="38" spans="1:8" ht="21" customHeight="1" thickBot="1">
      <c r="A38" s="652" t="s">
        <v>25</v>
      </c>
      <c r="B38" s="859">
        <v>618257</v>
      </c>
      <c r="C38" s="810">
        <v>943412</v>
      </c>
      <c r="D38" s="859">
        <f t="shared" si="3"/>
        <v>1561669</v>
      </c>
      <c r="E38" s="810">
        <v>206528</v>
      </c>
      <c r="F38" s="859">
        <v>157909</v>
      </c>
      <c r="G38" s="810">
        <f t="shared" si="2"/>
        <v>364437</v>
      </c>
      <c r="H38" s="860">
        <f t="shared" si="1"/>
        <v>1926106</v>
      </c>
    </row>
    <row r="39" spans="1:8" ht="21" customHeight="1" thickBot="1">
      <c r="A39" s="652" t="s">
        <v>224</v>
      </c>
      <c r="B39" s="859">
        <v>316681</v>
      </c>
      <c r="C39" s="810">
        <v>485321</v>
      </c>
      <c r="D39" s="859">
        <f t="shared" si="3"/>
        <v>802002</v>
      </c>
      <c r="E39" s="810">
        <v>104395</v>
      </c>
      <c r="F39" s="859">
        <v>98939</v>
      </c>
      <c r="G39" s="810">
        <f t="shared" si="2"/>
        <v>203334</v>
      </c>
      <c r="H39" s="860">
        <f t="shared" si="1"/>
        <v>1005336</v>
      </c>
    </row>
    <row r="40" spans="1:8" ht="21" customHeight="1" thickBot="1">
      <c r="A40" s="652" t="s">
        <v>26</v>
      </c>
      <c r="B40" s="859">
        <v>332281</v>
      </c>
      <c r="C40" s="810">
        <v>569486</v>
      </c>
      <c r="D40" s="859">
        <f t="shared" si="3"/>
        <v>901767</v>
      </c>
      <c r="E40" s="810">
        <v>56788</v>
      </c>
      <c r="F40" s="859">
        <v>47940</v>
      </c>
      <c r="G40" s="810">
        <f t="shared" si="2"/>
        <v>104728</v>
      </c>
      <c r="H40" s="860">
        <f t="shared" si="1"/>
        <v>1006495</v>
      </c>
    </row>
    <row r="41" spans="1:8" ht="21" customHeight="1" thickBot="1">
      <c r="A41" s="652" t="s">
        <v>27</v>
      </c>
      <c r="B41" s="859">
        <v>232543</v>
      </c>
      <c r="C41" s="810">
        <v>400795</v>
      </c>
      <c r="D41" s="859">
        <f t="shared" si="3"/>
        <v>633338</v>
      </c>
      <c r="E41" s="810">
        <v>80688</v>
      </c>
      <c r="F41" s="859">
        <v>58854</v>
      </c>
      <c r="G41" s="810">
        <f t="shared" si="2"/>
        <v>139542</v>
      </c>
      <c r="H41" s="860">
        <f t="shared" si="1"/>
        <v>772880</v>
      </c>
    </row>
    <row r="42" spans="1:8" ht="13.5" customHeight="1" thickBot="1">
      <c r="A42" s="652" t="s">
        <v>12</v>
      </c>
      <c r="B42" s="859">
        <v>337530</v>
      </c>
      <c r="C42" s="810">
        <v>557655</v>
      </c>
      <c r="D42" s="859">
        <f t="shared" si="3"/>
        <v>895185</v>
      </c>
      <c r="E42" s="810">
        <v>90733</v>
      </c>
      <c r="F42" s="859">
        <v>89880</v>
      </c>
      <c r="G42" s="810">
        <f t="shared" si="2"/>
        <v>180613</v>
      </c>
      <c r="H42" s="860">
        <f t="shared" si="1"/>
        <v>1075798</v>
      </c>
    </row>
    <row r="43" spans="1:8" ht="21" customHeight="1">
      <c r="A43" s="1222" t="s">
        <v>1380</v>
      </c>
      <c r="B43" s="1222"/>
      <c r="C43" s="1222"/>
      <c r="D43" s="1222"/>
      <c r="E43" s="1222"/>
      <c r="F43" s="1223"/>
      <c r="G43" s="1224"/>
      <c r="H43" s="822"/>
    </row>
    <row r="44" spans="1:8" ht="21" customHeight="1">
      <c r="A44" s="1203"/>
      <c r="B44" s="1203"/>
      <c r="C44" s="1203"/>
      <c r="D44" s="1203"/>
      <c r="E44" s="1203"/>
      <c r="F44" s="1203"/>
      <c r="G44" s="1203"/>
      <c r="H44" s="1203"/>
    </row>
  </sheetData>
  <mergeCells count="7">
    <mergeCell ref="A44:H44"/>
    <mergeCell ref="A1:H1"/>
    <mergeCell ref="A2:A3"/>
    <mergeCell ref="B2:D2"/>
    <mergeCell ref="E2:G2"/>
    <mergeCell ref="H2:H3"/>
    <mergeCell ref="A43:E43"/>
  </mergeCells>
  <printOptions horizontalCentered="1" verticalCentered="1"/>
  <pageMargins left="0.35433070866141736" right="0.55118110236220474" top="0.78740157480314965" bottom="0.39370078740157483" header="0.51181102362204722" footer="0.31496062992125984"/>
  <pageSetup paperSize="9" scale="83" orientation="portrait" r:id="rId1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C6485-4CD0-4F61-A300-02CC8E00E563}">
  <sheetPr>
    <tabColor rgb="FFFFC000"/>
  </sheetPr>
  <dimension ref="A1:L15"/>
  <sheetViews>
    <sheetView rightToLeft="1" view="pageBreakPreview" zoomScale="60" zoomScaleNormal="100" workbookViewId="0">
      <selection activeCell="J2" sqref="J2"/>
    </sheetView>
  </sheetViews>
  <sheetFormatPr defaultColWidth="9.140625" defaultRowHeight="15.75"/>
  <cols>
    <col min="1" max="1" width="14.42578125" style="862" customWidth="1"/>
    <col min="2" max="2" width="17.140625" style="862" customWidth="1"/>
    <col min="3" max="3" width="15.7109375" style="862" customWidth="1"/>
    <col min="4" max="7" width="13.28515625" style="862" customWidth="1"/>
    <col min="8" max="8" width="9.140625" style="862"/>
    <col min="9" max="9" width="14.140625" style="862" customWidth="1"/>
    <col min="10" max="10" width="9.5703125" style="862" bestFit="1" customWidth="1"/>
    <col min="11" max="11" width="9.140625" style="862" customWidth="1"/>
    <col min="12" max="256" width="9.140625" style="862"/>
    <col min="257" max="257" width="14.42578125" style="862" customWidth="1"/>
    <col min="258" max="258" width="17.140625" style="862" customWidth="1"/>
    <col min="259" max="259" width="15.7109375" style="862" customWidth="1"/>
    <col min="260" max="263" width="13.28515625" style="862" customWidth="1"/>
    <col min="264" max="264" width="9.140625" style="862"/>
    <col min="265" max="265" width="14.140625" style="862" customWidth="1"/>
    <col min="266" max="266" width="9.5703125" style="862" bestFit="1" customWidth="1"/>
    <col min="267" max="512" width="9.140625" style="862"/>
    <col min="513" max="513" width="14.42578125" style="862" customWidth="1"/>
    <col min="514" max="514" width="17.140625" style="862" customWidth="1"/>
    <col min="515" max="515" width="15.7109375" style="862" customWidth="1"/>
    <col min="516" max="519" width="13.28515625" style="862" customWidth="1"/>
    <col min="520" max="520" width="9.140625" style="862"/>
    <col min="521" max="521" width="14.140625" style="862" customWidth="1"/>
    <col min="522" max="522" width="9.5703125" style="862" bestFit="1" customWidth="1"/>
    <col min="523" max="768" width="9.140625" style="862"/>
    <col min="769" max="769" width="14.42578125" style="862" customWidth="1"/>
    <col min="770" max="770" width="17.140625" style="862" customWidth="1"/>
    <col min="771" max="771" width="15.7109375" style="862" customWidth="1"/>
    <col min="772" max="775" width="13.28515625" style="862" customWidth="1"/>
    <col min="776" max="776" width="9.140625" style="862"/>
    <col min="777" max="777" width="14.140625" style="862" customWidth="1"/>
    <col min="778" max="778" width="9.5703125" style="862" bestFit="1" customWidth="1"/>
    <col min="779" max="1024" width="9.140625" style="862"/>
    <col min="1025" max="1025" width="14.42578125" style="862" customWidth="1"/>
    <col min="1026" max="1026" width="17.140625" style="862" customWidth="1"/>
    <col min="1027" max="1027" width="15.7109375" style="862" customWidth="1"/>
    <col min="1028" max="1031" width="13.28515625" style="862" customWidth="1"/>
    <col min="1032" max="1032" width="9.140625" style="862"/>
    <col min="1033" max="1033" width="14.140625" style="862" customWidth="1"/>
    <col min="1034" max="1034" width="9.5703125" style="862" bestFit="1" customWidth="1"/>
    <col min="1035" max="1280" width="9.140625" style="862"/>
    <col min="1281" max="1281" width="14.42578125" style="862" customWidth="1"/>
    <col min="1282" max="1282" width="17.140625" style="862" customWidth="1"/>
    <col min="1283" max="1283" width="15.7109375" style="862" customWidth="1"/>
    <col min="1284" max="1287" width="13.28515625" style="862" customWidth="1"/>
    <col min="1288" max="1288" width="9.140625" style="862"/>
    <col min="1289" max="1289" width="14.140625" style="862" customWidth="1"/>
    <col min="1290" max="1290" width="9.5703125" style="862" bestFit="1" customWidth="1"/>
    <col min="1291" max="1536" width="9.140625" style="862"/>
    <col min="1537" max="1537" width="14.42578125" style="862" customWidth="1"/>
    <col min="1538" max="1538" width="17.140625" style="862" customWidth="1"/>
    <col min="1539" max="1539" width="15.7109375" style="862" customWidth="1"/>
    <col min="1540" max="1543" width="13.28515625" style="862" customWidth="1"/>
    <col min="1544" max="1544" width="9.140625" style="862"/>
    <col min="1545" max="1545" width="14.140625" style="862" customWidth="1"/>
    <col min="1546" max="1546" width="9.5703125" style="862" bestFit="1" customWidth="1"/>
    <col min="1547" max="1792" width="9.140625" style="862"/>
    <col min="1793" max="1793" width="14.42578125" style="862" customWidth="1"/>
    <col min="1794" max="1794" width="17.140625" style="862" customWidth="1"/>
    <col min="1795" max="1795" width="15.7109375" style="862" customWidth="1"/>
    <col min="1796" max="1799" width="13.28515625" style="862" customWidth="1"/>
    <col min="1800" max="1800" width="9.140625" style="862"/>
    <col min="1801" max="1801" width="14.140625" style="862" customWidth="1"/>
    <col min="1802" max="1802" width="9.5703125" style="862" bestFit="1" customWidth="1"/>
    <col min="1803" max="2048" width="9.140625" style="862"/>
    <col min="2049" max="2049" width="14.42578125" style="862" customWidth="1"/>
    <col min="2050" max="2050" width="17.140625" style="862" customWidth="1"/>
    <col min="2051" max="2051" width="15.7109375" style="862" customWidth="1"/>
    <col min="2052" max="2055" width="13.28515625" style="862" customWidth="1"/>
    <col min="2056" max="2056" width="9.140625" style="862"/>
    <col min="2057" max="2057" width="14.140625" style="862" customWidth="1"/>
    <col min="2058" max="2058" width="9.5703125" style="862" bestFit="1" customWidth="1"/>
    <col min="2059" max="2304" width="9.140625" style="862"/>
    <col min="2305" max="2305" width="14.42578125" style="862" customWidth="1"/>
    <col min="2306" max="2306" width="17.140625" style="862" customWidth="1"/>
    <col min="2307" max="2307" width="15.7109375" style="862" customWidth="1"/>
    <col min="2308" max="2311" width="13.28515625" style="862" customWidth="1"/>
    <col min="2312" max="2312" width="9.140625" style="862"/>
    <col min="2313" max="2313" width="14.140625" style="862" customWidth="1"/>
    <col min="2314" max="2314" width="9.5703125" style="862" bestFit="1" customWidth="1"/>
    <col min="2315" max="2560" width="9.140625" style="862"/>
    <col min="2561" max="2561" width="14.42578125" style="862" customWidth="1"/>
    <col min="2562" max="2562" width="17.140625" style="862" customWidth="1"/>
    <col min="2563" max="2563" width="15.7109375" style="862" customWidth="1"/>
    <col min="2564" max="2567" width="13.28515625" style="862" customWidth="1"/>
    <col min="2568" max="2568" width="9.140625" style="862"/>
    <col min="2569" max="2569" width="14.140625" style="862" customWidth="1"/>
    <col min="2570" max="2570" width="9.5703125" style="862" bestFit="1" customWidth="1"/>
    <col min="2571" max="2816" width="9.140625" style="862"/>
    <col min="2817" max="2817" width="14.42578125" style="862" customWidth="1"/>
    <col min="2818" max="2818" width="17.140625" style="862" customWidth="1"/>
    <col min="2819" max="2819" width="15.7109375" style="862" customWidth="1"/>
    <col min="2820" max="2823" width="13.28515625" style="862" customWidth="1"/>
    <col min="2824" max="2824" width="9.140625" style="862"/>
    <col min="2825" max="2825" width="14.140625" style="862" customWidth="1"/>
    <col min="2826" max="2826" width="9.5703125" style="862" bestFit="1" customWidth="1"/>
    <col min="2827" max="3072" width="9.140625" style="862"/>
    <col min="3073" max="3073" width="14.42578125" style="862" customWidth="1"/>
    <col min="3074" max="3074" width="17.140625" style="862" customWidth="1"/>
    <col min="3075" max="3075" width="15.7109375" style="862" customWidth="1"/>
    <col min="3076" max="3079" width="13.28515625" style="862" customWidth="1"/>
    <col min="3080" max="3080" width="9.140625" style="862"/>
    <col min="3081" max="3081" width="14.140625" style="862" customWidth="1"/>
    <col min="3082" max="3082" width="9.5703125" style="862" bestFit="1" customWidth="1"/>
    <col min="3083" max="3328" width="9.140625" style="862"/>
    <col min="3329" max="3329" width="14.42578125" style="862" customWidth="1"/>
    <col min="3330" max="3330" width="17.140625" style="862" customWidth="1"/>
    <col min="3331" max="3331" width="15.7109375" style="862" customWidth="1"/>
    <col min="3332" max="3335" width="13.28515625" style="862" customWidth="1"/>
    <col min="3336" max="3336" width="9.140625" style="862"/>
    <col min="3337" max="3337" width="14.140625" style="862" customWidth="1"/>
    <col min="3338" max="3338" width="9.5703125" style="862" bestFit="1" customWidth="1"/>
    <col min="3339" max="3584" width="9.140625" style="862"/>
    <col min="3585" max="3585" width="14.42578125" style="862" customWidth="1"/>
    <col min="3586" max="3586" width="17.140625" style="862" customWidth="1"/>
    <col min="3587" max="3587" width="15.7109375" style="862" customWidth="1"/>
    <col min="3588" max="3591" width="13.28515625" style="862" customWidth="1"/>
    <col min="3592" max="3592" width="9.140625" style="862"/>
    <col min="3593" max="3593" width="14.140625" style="862" customWidth="1"/>
    <col min="3594" max="3594" width="9.5703125" style="862" bestFit="1" customWidth="1"/>
    <col min="3595" max="3840" width="9.140625" style="862"/>
    <col min="3841" max="3841" width="14.42578125" style="862" customWidth="1"/>
    <col min="3842" max="3842" width="17.140625" style="862" customWidth="1"/>
    <col min="3843" max="3843" width="15.7109375" style="862" customWidth="1"/>
    <col min="3844" max="3847" width="13.28515625" style="862" customWidth="1"/>
    <col min="3848" max="3848" width="9.140625" style="862"/>
    <col min="3849" max="3849" width="14.140625" style="862" customWidth="1"/>
    <col min="3850" max="3850" width="9.5703125" style="862" bestFit="1" customWidth="1"/>
    <col min="3851" max="4096" width="9.140625" style="862"/>
    <col min="4097" max="4097" width="14.42578125" style="862" customWidth="1"/>
    <col min="4098" max="4098" width="17.140625" style="862" customWidth="1"/>
    <col min="4099" max="4099" width="15.7109375" style="862" customWidth="1"/>
    <col min="4100" max="4103" width="13.28515625" style="862" customWidth="1"/>
    <col min="4104" max="4104" width="9.140625" style="862"/>
    <col min="4105" max="4105" width="14.140625" style="862" customWidth="1"/>
    <col min="4106" max="4106" width="9.5703125" style="862" bestFit="1" customWidth="1"/>
    <col min="4107" max="4352" width="9.140625" style="862"/>
    <col min="4353" max="4353" width="14.42578125" style="862" customWidth="1"/>
    <col min="4354" max="4354" width="17.140625" style="862" customWidth="1"/>
    <col min="4355" max="4355" width="15.7109375" style="862" customWidth="1"/>
    <col min="4356" max="4359" width="13.28515625" style="862" customWidth="1"/>
    <col min="4360" max="4360" width="9.140625" style="862"/>
    <col min="4361" max="4361" width="14.140625" style="862" customWidth="1"/>
    <col min="4362" max="4362" width="9.5703125" style="862" bestFit="1" customWidth="1"/>
    <col min="4363" max="4608" width="9.140625" style="862"/>
    <col min="4609" max="4609" width="14.42578125" style="862" customWidth="1"/>
    <col min="4610" max="4610" width="17.140625" style="862" customWidth="1"/>
    <col min="4611" max="4611" width="15.7109375" style="862" customWidth="1"/>
    <col min="4612" max="4615" width="13.28515625" style="862" customWidth="1"/>
    <col min="4616" max="4616" width="9.140625" style="862"/>
    <col min="4617" max="4617" width="14.140625" style="862" customWidth="1"/>
    <col min="4618" max="4618" width="9.5703125" style="862" bestFit="1" customWidth="1"/>
    <col min="4619" max="4864" width="9.140625" style="862"/>
    <col min="4865" max="4865" width="14.42578125" style="862" customWidth="1"/>
    <col min="4866" max="4866" width="17.140625" style="862" customWidth="1"/>
    <col min="4867" max="4867" width="15.7109375" style="862" customWidth="1"/>
    <col min="4868" max="4871" width="13.28515625" style="862" customWidth="1"/>
    <col min="4872" max="4872" width="9.140625" style="862"/>
    <col min="4873" max="4873" width="14.140625" style="862" customWidth="1"/>
    <col min="4874" max="4874" width="9.5703125" style="862" bestFit="1" customWidth="1"/>
    <col min="4875" max="5120" width="9.140625" style="862"/>
    <col min="5121" max="5121" width="14.42578125" style="862" customWidth="1"/>
    <col min="5122" max="5122" width="17.140625" style="862" customWidth="1"/>
    <col min="5123" max="5123" width="15.7109375" style="862" customWidth="1"/>
    <col min="5124" max="5127" width="13.28515625" style="862" customWidth="1"/>
    <col min="5128" max="5128" width="9.140625" style="862"/>
    <col min="5129" max="5129" width="14.140625" style="862" customWidth="1"/>
    <col min="5130" max="5130" width="9.5703125" style="862" bestFit="1" customWidth="1"/>
    <col min="5131" max="5376" width="9.140625" style="862"/>
    <col min="5377" max="5377" width="14.42578125" style="862" customWidth="1"/>
    <col min="5378" max="5378" width="17.140625" style="862" customWidth="1"/>
    <col min="5379" max="5379" width="15.7109375" style="862" customWidth="1"/>
    <col min="5380" max="5383" width="13.28515625" style="862" customWidth="1"/>
    <col min="5384" max="5384" width="9.140625" style="862"/>
    <col min="5385" max="5385" width="14.140625" style="862" customWidth="1"/>
    <col min="5386" max="5386" width="9.5703125" style="862" bestFit="1" customWidth="1"/>
    <col min="5387" max="5632" width="9.140625" style="862"/>
    <col min="5633" max="5633" width="14.42578125" style="862" customWidth="1"/>
    <col min="5634" max="5634" width="17.140625" style="862" customWidth="1"/>
    <col min="5635" max="5635" width="15.7109375" style="862" customWidth="1"/>
    <col min="5636" max="5639" width="13.28515625" style="862" customWidth="1"/>
    <col min="5640" max="5640" width="9.140625" style="862"/>
    <col min="5641" max="5641" width="14.140625" style="862" customWidth="1"/>
    <col min="5642" max="5642" width="9.5703125" style="862" bestFit="1" customWidth="1"/>
    <col min="5643" max="5888" width="9.140625" style="862"/>
    <col min="5889" max="5889" width="14.42578125" style="862" customWidth="1"/>
    <col min="5890" max="5890" width="17.140625" style="862" customWidth="1"/>
    <col min="5891" max="5891" width="15.7109375" style="862" customWidth="1"/>
    <col min="5892" max="5895" width="13.28515625" style="862" customWidth="1"/>
    <col min="5896" max="5896" width="9.140625" style="862"/>
    <col min="5897" max="5897" width="14.140625" style="862" customWidth="1"/>
    <col min="5898" max="5898" width="9.5703125" style="862" bestFit="1" customWidth="1"/>
    <col min="5899" max="6144" width="9.140625" style="862"/>
    <col min="6145" max="6145" width="14.42578125" style="862" customWidth="1"/>
    <col min="6146" max="6146" width="17.140625" style="862" customWidth="1"/>
    <col min="6147" max="6147" width="15.7109375" style="862" customWidth="1"/>
    <col min="6148" max="6151" width="13.28515625" style="862" customWidth="1"/>
    <col min="6152" max="6152" width="9.140625" style="862"/>
    <col min="6153" max="6153" width="14.140625" style="862" customWidth="1"/>
    <col min="6154" max="6154" width="9.5703125" style="862" bestFit="1" customWidth="1"/>
    <col min="6155" max="6400" width="9.140625" style="862"/>
    <col min="6401" max="6401" width="14.42578125" style="862" customWidth="1"/>
    <col min="6402" max="6402" width="17.140625" style="862" customWidth="1"/>
    <col min="6403" max="6403" width="15.7109375" style="862" customWidth="1"/>
    <col min="6404" max="6407" width="13.28515625" style="862" customWidth="1"/>
    <col min="6408" max="6408" width="9.140625" style="862"/>
    <col min="6409" max="6409" width="14.140625" style="862" customWidth="1"/>
    <col min="6410" max="6410" width="9.5703125" style="862" bestFit="1" customWidth="1"/>
    <col min="6411" max="6656" width="9.140625" style="862"/>
    <col min="6657" max="6657" width="14.42578125" style="862" customWidth="1"/>
    <col min="6658" max="6658" width="17.140625" style="862" customWidth="1"/>
    <col min="6659" max="6659" width="15.7109375" style="862" customWidth="1"/>
    <col min="6660" max="6663" width="13.28515625" style="862" customWidth="1"/>
    <col min="6664" max="6664" width="9.140625" style="862"/>
    <col min="6665" max="6665" width="14.140625" style="862" customWidth="1"/>
    <col min="6666" max="6666" width="9.5703125" style="862" bestFit="1" customWidth="1"/>
    <col min="6667" max="6912" width="9.140625" style="862"/>
    <col min="6913" max="6913" width="14.42578125" style="862" customWidth="1"/>
    <col min="6914" max="6914" width="17.140625" style="862" customWidth="1"/>
    <col min="6915" max="6915" width="15.7109375" style="862" customWidth="1"/>
    <col min="6916" max="6919" width="13.28515625" style="862" customWidth="1"/>
    <col min="6920" max="6920" width="9.140625" style="862"/>
    <col min="6921" max="6921" width="14.140625" style="862" customWidth="1"/>
    <col min="6922" max="6922" width="9.5703125" style="862" bestFit="1" customWidth="1"/>
    <col min="6923" max="7168" width="9.140625" style="862"/>
    <col min="7169" max="7169" width="14.42578125" style="862" customWidth="1"/>
    <col min="7170" max="7170" width="17.140625" style="862" customWidth="1"/>
    <col min="7171" max="7171" width="15.7109375" style="862" customWidth="1"/>
    <col min="7172" max="7175" width="13.28515625" style="862" customWidth="1"/>
    <col min="7176" max="7176" width="9.140625" style="862"/>
    <col min="7177" max="7177" width="14.140625" style="862" customWidth="1"/>
    <col min="7178" max="7178" width="9.5703125" style="862" bestFit="1" customWidth="1"/>
    <col min="7179" max="7424" width="9.140625" style="862"/>
    <col min="7425" max="7425" width="14.42578125" style="862" customWidth="1"/>
    <col min="7426" max="7426" width="17.140625" style="862" customWidth="1"/>
    <col min="7427" max="7427" width="15.7109375" style="862" customWidth="1"/>
    <col min="7428" max="7431" width="13.28515625" style="862" customWidth="1"/>
    <col min="7432" max="7432" width="9.140625" style="862"/>
    <col min="7433" max="7433" width="14.140625" style="862" customWidth="1"/>
    <col min="7434" max="7434" width="9.5703125" style="862" bestFit="1" customWidth="1"/>
    <col min="7435" max="7680" width="9.140625" style="862"/>
    <col min="7681" max="7681" width="14.42578125" style="862" customWidth="1"/>
    <col min="7682" max="7682" width="17.140625" style="862" customWidth="1"/>
    <col min="7683" max="7683" width="15.7109375" style="862" customWidth="1"/>
    <col min="7684" max="7687" width="13.28515625" style="862" customWidth="1"/>
    <col min="7688" max="7688" width="9.140625" style="862"/>
    <col min="7689" max="7689" width="14.140625" style="862" customWidth="1"/>
    <col min="7690" max="7690" width="9.5703125" style="862" bestFit="1" customWidth="1"/>
    <col min="7691" max="7936" width="9.140625" style="862"/>
    <col min="7937" max="7937" width="14.42578125" style="862" customWidth="1"/>
    <col min="7938" max="7938" width="17.140625" style="862" customWidth="1"/>
    <col min="7939" max="7939" width="15.7109375" style="862" customWidth="1"/>
    <col min="7940" max="7943" width="13.28515625" style="862" customWidth="1"/>
    <col min="7944" max="7944" width="9.140625" style="862"/>
    <col min="7945" max="7945" width="14.140625" style="862" customWidth="1"/>
    <col min="7946" max="7946" width="9.5703125" style="862" bestFit="1" customWidth="1"/>
    <col min="7947" max="8192" width="9.140625" style="862"/>
    <col min="8193" max="8193" width="14.42578125" style="862" customWidth="1"/>
    <col min="8194" max="8194" width="17.140625" style="862" customWidth="1"/>
    <col min="8195" max="8195" width="15.7109375" style="862" customWidth="1"/>
    <col min="8196" max="8199" width="13.28515625" style="862" customWidth="1"/>
    <col min="8200" max="8200" width="9.140625" style="862"/>
    <col min="8201" max="8201" width="14.140625" style="862" customWidth="1"/>
    <col min="8202" max="8202" width="9.5703125" style="862" bestFit="1" customWidth="1"/>
    <col min="8203" max="8448" width="9.140625" style="862"/>
    <col min="8449" max="8449" width="14.42578125" style="862" customWidth="1"/>
    <col min="8450" max="8450" width="17.140625" style="862" customWidth="1"/>
    <col min="8451" max="8451" width="15.7109375" style="862" customWidth="1"/>
    <col min="8452" max="8455" width="13.28515625" style="862" customWidth="1"/>
    <col min="8456" max="8456" width="9.140625" style="862"/>
    <col min="8457" max="8457" width="14.140625" style="862" customWidth="1"/>
    <col min="8458" max="8458" width="9.5703125" style="862" bestFit="1" customWidth="1"/>
    <col min="8459" max="8704" width="9.140625" style="862"/>
    <col min="8705" max="8705" width="14.42578125" style="862" customWidth="1"/>
    <col min="8706" max="8706" width="17.140625" style="862" customWidth="1"/>
    <col min="8707" max="8707" width="15.7109375" style="862" customWidth="1"/>
    <col min="8708" max="8711" width="13.28515625" style="862" customWidth="1"/>
    <col min="8712" max="8712" width="9.140625" style="862"/>
    <col min="8713" max="8713" width="14.140625" style="862" customWidth="1"/>
    <col min="8714" max="8714" width="9.5703125" style="862" bestFit="1" customWidth="1"/>
    <col min="8715" max="8960" width="9.140625" style="862"/>
    <col min="8961" max="8961" width="14.42578125" style="862" customWidth="1"/>
    <col min="8962" max="8962" width="17.140625" style="862" customWidth="1"/>
    <col min="8963" max="8963" width="15.7109375" style="862" customWidth="1"/>
    <col min="8964" max="8967" width="13.28515625" style="862" customWidth="1"/>
    <col min="8968" max="8968" width="9.140625" style="862"/>
    <col min="8969" max="8969" width="14.140625" style="862" customWidth="1"/>
    <col min="8970" max="8970" width="9.5703125" style="862" bestFit="1" customWidth="1"/>
    <col min="8971" max="9216" width="9.140625" style="862"/>
    <col min="9217" max="9217" width="14.42578125" style="862" customWidth="1"/>
    <col min="9218" max="9218" width="17.140625" style="862" customWidth="1"/>
    <col min="9219" max="9219" width="15.7109375" style="862" customWidth="1"/>
    <col min="9220" max="9223" width="13.28515625" style="862" customWidth="1"/>
    <col min="9224" max="9224" width="9.140625" style="862"/>
    <col min="9225" max="9225" width="14.140625" style="862" customWidth="1"/>
    <col min="9226" max="9226" width="9.5703125" style="862" bestFit="1" customWidth="1"/>
    <col min="9227" max="9472" width="9.140625" style="862"/>
    <col min="9473" max="9473" width="14.42578125" style="862" customWidth="1"/>
    <col min="9474" max="9474" width="17.140625" style="862" customWidth="1"/>
    <col min="9475" max="9475" width="15.7109375" style="862" customWidth="1"/>
    <col min="9476" max="9479" width="13.28515625" style="862" customWidth="1"/>
    <col min="9480" max="9480" width="9.140625" style="862"/>
    <col min="9481" max="9481" width="14.140625" style="862" customWidth="1"/>
    <col min="9482" max="9482" width="9.5703125" style="862" bestFit="1" customWidth="1"/>
    <col min="9483" max="9728" width="9.140625" style="862"/>
    <col min="9729" max="9729" width="14.42578125" style="862" customWidth="1"/>
    <col min="9730" max="9730" width="17.140625" style="862" customWidth="1"/>
    <col min="9731" max="9731" width="15.7109375" style="862" customWidth="1"/>
    <col min="9732" max="9735" width="13.28515625" style="862" customWidth="1"/>
    <col min="9736" max="9736" width="9.140625" style="862"/>
    <col min="9737" max="9737" width="14.140625" style="862" customWidth="1"/>
    <col min="9738" max="9738" width="9.5703125" style="862" bestFit="1" customWidth="1"/>
    <col min="9739" max="9984" width="9.140625" style="862"/>
    <col min="9985" max="9985" width="14.42578125" style="862" customWidth="1"/>
    <col min="9986" max="9986" width="17.140625" style="862" customWidth="1"/>
    <col min="9987" max="9987" width="15.7109375" style="862" customWidth="1"/>
    <col min="9988" max="9991" width="13.28515625" style="862" customWidth="1"/>
    <col min="9992" max="9992" width="9.140625" style="862"/>
    <col min="9993" max="9993" width="14.140625" style="862" customWidth="1"/>
    <col min="9994" max="9994" width="9.5703125" style="862" bestFit="1" customWidth="1"/>
    <col min="9995" max="10240" width="9.140625" style="862"/>
    <col min="10241" max="10241" width="14.42578125" style="862" customWidth="1"/>
    <col min="10242" max="10242" width="17.140625" style="862" customWidth="1"/>
    <col min="10243" max="10243" width="15.7109375" style="862" customWidth="1"/>
    <col min="10244" max="10247" width="13.28515625" style="862" customWidth="1"/>
    <col min="10248" max="10248" width="9.140625" style="862"/>
    <col min="10249" max="10249" width="14.140625" style="862" customWidth="1"/>
    <col min="10250" max="10250" width="9.5703125" style="862" bestFit="1" customWidth="1"/>
    <col min="10251" max="10496" width="9.140625" style="862"/>
    <col min="10497" max="10497" width="14.42578125" style="862" customWidth="1"/>
    <col min="10498" max="10498" width="17.140625" style="862" customWidth="1"/>
    <col min="10499" max="10499" width="15.7109375" style="862" customWidth="1"/>
    <col min="10500" max="10503" width="13.28515625" style="862" customWidth="1"/>
    <col min="10504" max="10504" width="9.140625" style="862"/>
    <col min="10505" max="10505" width="14.140625" style="862" customWidth="1"/>
    <col min="10506" max="10506" width="9.5703125" style="862" bestFit="1" customWidth="1"/>
    <col min="10507" max="10752" width="9.140625" style="862"/>
    <col min="10753" max="10753" width="14.42578125" style="862" customWidth="1"/>
    <col min="10754" max="10754" width="17.140625" style="862" customWidth="1"/>
    <col min="10755" max="10755" width="15.7109375" style="862" customWidth="1"/>
    <col min="10756" max="10759" width="13.28515625" style="862" customWidth="1"/>
    <col min="10760" max="10760" width="9.140625" style="862"/>
    <col min="10761" max="10761" width="14.140625" style="862" customWidth="1"/>
    <col min="10762" max="10762" width="9.5703125" style="862" bestFit="1" customWidth="1"/>
    <col min="10763" max="11008" width="9.140625" style="862"/>
    <col min="11009" max="11009" width="14.42578125" style="862" customWidth="1"/>
    <col min="11010" max="11010" width="17.140625" style="862" customWidth="1"/>
    <col min="11011" max="11011" width="15.7109375" style="862" customWidth="1"/>
    <col min="11012" max="11015" width="13.28515625" style="862" customWidth="1"/>
    <col min="11016" max="11016" width="9.140625" style="862"/>
    <col min="11017" max="11017" width="14.140625" style="862" customWidth="1"/>
    <col min="11018" max="11018" width="9.5703125" style="862" bestFit="1" customWidth="1"/>
    <col min="11019" max="11264" width="9.140625" style="862"/>
    <col min="11265" max="11265" width="14.42578125" style="862" customWidth="1"/>
    <col min="11266" max="11266" width="17.140625" style="862" customWidth="1"/>
    <col min="11267" max="11267" width="15.7109375" style="862" customWidth="1"/>
    <col min="11268" max="11271" width="13.28515625" style="862" customWidth="1"/>
    <col min="11272" max="11272" width="9.140625" style="862"/>
    <col min="11273" max="11273" width="14.140625" style="862" customWidth="1"/>
    <col min="11274" max="11274" width="9.5703125" style="862" bestFit="1" customWidth="1"/>
    <col min="11275" max="11520" width="9.140625" style="862"/>
    <col min="11521" max="11521" width="14.42578125" style="862" customWidth="1"/>
    <col min="11522" max="11522" width="17.140625" style="862" customWidth="1"/>
    <col min="11523" max="11523" width="15.7109375" style="862" customWidth="1"/>
    <col min="11524" max="11527" width="13.28515625" style="862" customWidth="1"/>
    <col min="11528" max="11528" width="9.140625" style="862"/>
    <col min="11529" max="11529" width="14.140625" style="862" customWidth="1"/>
    <col min="11530" max="11530" width="9.5703125" style="862" bestFit="1" customWidth="1"/>
    <col min="11531" max="11776" width="9.140625" style="862"/>
    <col min="11777" max="11777" width="14.42578125" style="862" customWidth="1"/>
    <col min="11778" max="11778" width="17.140625" style="862" customWidth="1"/>
    <col min="11779" max="11779" width="15.7109375" style="862" customWidth="1"/>
    <col min="11780" max="11783" width="13.28515625" style="862" customWidth="1"/>
    <col min="11784" max="11784" width="9.140625" style="862"/>
    <col min="11785" max="11785" width="14.140625" style="862" customWidth="1"/>
    <col min="11786" max="11786" width="9.5703125" style="862" bestFit="1" customWidth="1"/>
    <col min="11787" max="12032" width="9.140625" style="862"/>
    <col min="12033" max="12033" width="14.42578125" style="862" customWidth="1"/>
    <col min="12034" max="12034" width="17.140625" style="862" customWidth="1"/>
    <col min="12035" max="12035" width="15.7109375" style="862" customWidth="1"/>
    <col min="12036" max="12039" width="13.28515625" style="862" customWidth="1"/>
    <col min="12040" max="12040" width="9.140625" style="862"/>
    <col min="12041" max="12041" width="14.140625" style="862" customWidth="1"/>
    <col min="12042" max="12042" width="9.5703125" style="862" bestFit="1" customWidth="1"/>
    <col min="12043" max="12288" width="9.140625" style="862"/>
    <col min="12289" max="12289" width="14.42578125" style="862" customWidth="1"/>
    <col min="12290" max="12290" width="17.140625" style="862" customWidth="1"/>
    <col min="12291" max="12291" width="15.7109375" style="862" customWidth="1"/>
    <col min="12292" max="12295" width="13.28515625" style="862" customWidth="1"/>
    <col min="12296" max="12296" width="9.140625" style="862"/>
    <col min="12297" max="12297" width="14.140625" style="862" customWidth="1"/>
    <col min="12298" max="12298" width="9.5703125" style="862" bestFit="1" customWidth="1"/>
    <col min="12299" max="12544" width="9.140625" style="862"/>
    <col min="12545" max="12545" width="14.42578125" style="862" customWidth="1"/>
    <col min="12546" max="12546" width="17.140625" style="862" customWidth="1"/>
    <col min="12547" max="12547" width="15.7109375" style="862" customWidth="1"/>
    <col min="12548" max="12551" width="13.28515625" style="862" customWidth="1"/>
    <col min="12552" max="12552" width="9.140625" style="862"/>
    <col min="12553" max="12553" width="14.140625" style="862" customWidth="1"/>
    <col min="12554" max="12554" width="9.5703125" style="862" bestFit="1" customWidth="1"/>
    <col min="12555" max="12800" width="9.140625" style="862"/>
    <col min="12801" max="12801" width="14.42578125" style="862" customWidth="1"/>
    <col min="12802" max="12802" width="17.140625" style="862" customWidth="1"/>
    <col min="12803" max="12803" width="15.7109375" style="862" customWidth="1"/>
    <col min="12804" max="12807" width="13.28515625" style="862" customWidth="1"/>
    <col min="12808" max="12808" width="9.140625" style="862"/>
    <col min="12809" max="12809" width="14.140625" style="862" customWidth="1"/>
    <col min="12810" max="12810" width="9.5703125" style="862" bestFit="1" customWidth="1"/>
    <col min="12811" max="13056" width="9.140625" style="862"/>
    <col min="13057" max="13057" width="14.42578125" style="862" customWidth="1"/>
    <col min="13058" max="13058" width="17.140625" style="862" customWidth="1"/>
    <col min="13059" max="13059" width="15.7109375" style="862" customWidth="1"/>
    <col min="13060" max="13063" width="13.28515625" style="862" customWidth="1"/>
    <col min="13064" max="13064" width="9.140625" style="862"/>
    <col min="13065" max="13065" width="14.140625" style="862" customWidth="1"/>
    <col min="13066" max="13066" width="9.5703125" style="862" bestFit="1" customWidth="1"/>
    <col min="13067" max="13312" width="9.140625" style="862"/>
    <col min="13313" max="13313" width="14.42578125" style="862" customWidth="1"/>
    <col min="13314" max="13314" width="17.140625" style="862" customWidth="1"/>
    <col min="13315" max="13315" width="15.7109375" style="862" customWidth="1"/>
    <col min="13316" max="13319" width="13.28515625" style="862" customWidth="1"/>
    <col min="13320" max="13320" width="9.140625" style="862"/>
    <col min="13321" max="13321" width="14.140625" style="862" customWidth="1"/>
    <col min="13322" max="13322" width="9.5703125" style="862" bestFit="1" customWidth="1"/>
    <col min="13323" max="13568" width="9.140625" style="862"/>
    <col min="13569" max="13569" width="14.42578125" style="862" customWidth="1"/>
    <col min="13570" max="13570" width="17.140625" style="862" customWidth="1"/>
    <col min="13571" max="13571" width="15.7109375" style="862" customWidth="1"/>
    <col min="13572" max="13575" width="13.28515625" style="862" customWidth="1"/>
    <col min="13576" max="13576" width="9.140625" style="862"/>
    <col min="13577" max="13577" width="14.140625" style="862" customWidth="1"/>
    <col min="13578" max="13578" width="9.5703125" style="862" bestFit="1" customWidth="1"/>
    <col min="13579" max="13824" width="9.140625" style="862"/>
    <col min="13825" max="13825" width="14.42578125" style="862" customWidth="1"/>
    <col min="13826" max="13826" width="17.140625" style="862" customWidth="1"/>
    <col min="13827" max="13827" width="15.7109375" style="862" customWidth="1"/>
    <col min="13828" max="13831" width="13.28515625" style="862" customWidth="1"/>
    <col min="13832" max="13832" width="9.140625" style="862"/>
    <col min="13833" max="13833" width="14.140625" style="862" customWidth="1"/>
    <col min="13834" max="13834" width="9.5703125" style="862" bestFit="1" customWidth="1"/>
    <col min="13835" max="14080" width="9.140625" style="862"/>
    <col min="14081" max="14081" width="14.42578125" style="862" customWidth="1"/>
    <col min="14082" max="14082" width="17.140625" style="862" customWidth="1"/>
    <col min="14083" max="14083" width="15.7109375" style="862" customWidth="1"/>
    <col min="14084" max="14087" width="13.28515625" style="862" customWidth="1"/>
    <col min="14088" max="14088" width="9.140625" style="862"/>
    <col min="14089" max="14089" width="14.140625" style="862" customWidth="1"/>
    <col min="14090" max="14090" width="9.5703125" style="862" bestFit="1" customWidth="1"/>
    <col min="14091" max="14336" width="9.140625" style="862"/>
    <col min="14337" max="14337" width="14.42578125" style="862" customWidth="1"/>
    <col min="14338" max="14338" width="17.140625" style="862" customWidth="1"/>
    <col min="14339" max="14339" width="15.7109375" style="862" customWidth="1"/>
    <col min="14340" max="14343" width="13.28515625" style="862" customWidth="1"/>
    <col min="14344" max="14344" width="9.140625" style="862"/>
    <col min="14345" max="14345" width="14.140625" style="862" customWidth="1"/>
    <col min="14346" max="14346" width="9.5703125" style="862" bestFit="1" customWidth="1"/>
    <col min="14347" max="14592" width="9.140625" style="862"/>
    <col min="14593" max="14593" width="14.42578125" style="862" customWidth="1"/>
    <col min="14594" max="14594" width="17.140625" style="862" customWidth="1"/>
    <col min="14595" max="14595" width="15.7109375" style="862" customWidth="1"/>
    <col min="14596" max="14599" width="13.28515625" style="862" customWidth="1"/>
    <col min="14600" max="14600" width="9.140625" style="862"/>
    <col min="14601" max="14601" width="14.140625" style="862" customWidth="1"/>
    <col min="14602" max="14602" width="9.5703125" style="862" bestFit="1" customWidth="1"/>
    <col min="14603" max="14848" width="9.140625" style="862"/>
    <col min="14849" max="14849" width="14.42578125" style="862" customWidth="1"/>
    <col min="14850" max="14850" width="17.140625" style="862" customWidth="1"/>
    <col min="14851" max="14851" width="15.7109375" style="862" customWidth="1"/>
    <col min="14852" max="14855" width="13.28515625" style="862" customWidth="1"/>
    <col min="14856" max="14856" width="9.140625" style="862"/>
    <col min="14857" max="14857" width="14.140625" style="862" customWidth="1"/>
    <col min="14858" max="14858" width="9.5703125" style="862" bestFit="1" customWidth="1"/>
    <col min="14859" max="15104" width="9.140625" style="862"/>
    <col min="15105" max="15105" width="14.42578125" style="862" customWidth="1"/>
    <col min="15106" max="15106" width="17.140625" style="862" customWidth="1"/>
    <col min="15107" max="15107" width="15.7109375" style="862" customWidth="1"/>
    <col min="15108" max="15111" width="13.28515625" style="862" customWidth="1"/>
    <col min="15112" max="15112" width="9.140625" style="862"/>
    <col min="15113" max="15113" width="14.140625" style="862" customWidth="1"/>
    <col min="15114" max="15114" width="9.5703125" style="862" bestFit="1" customWidth="1"/>
    <col min="15115" max="15360" width="9.140625" style="862"/>
    <col min="15361" max="15361" width="14.42578125" style="862" customWidth="1"/>
    <col min="15362" max="15362" width="17.140625" style="862" customWidth="1"/>
    <col min="15363" max="15363" width="15.7109375" style="862" customWidth="1"/>
    <col min="15364" max="15367" width="13.28515625" style="862" customWidth="1"/>
    <col min="15368" max="15368" width="9.140625" style="862"/>
    <col min="15369" max="15369" width="14.140625" style="862" customWidth="1"/>
    <col min="15370" max="15370" width="9.5703125" style="862" bestFit="1" customWidth="1"/>
    <col min="15371" max="15616" width="9.140625" style="862"/>
    <col min="15617" max="15617" width="14.42578125" style="862" customWidth="1"/>
    <col min="15618" max="15618" width="17.140625" style="862" customWidth="1"/>
    <col min="15619" max="15619" width="15.7109375" style="862" customWidth="1"/>
    <col min="15620" max="15623" width="13.28515625" style="862" customWidth="1"/>
    <col min="15624" max="15624" width="9.140625" style="862"/>
    <col min="15625" max="15625" width="14.140625" style="862" customWidth="1"/>
    <col min="15626" max="15626" width="9.5703125" style="862" bestFit="1" customWidth="1"/>
    <col min="15627" max="15872" width="9.140625" style="862"/>
    <col min="15873" max="15873" width="14.42578125" style="862" customWidth="1"/>
    <col min="15874" max="15874" width="17.140625" style="862" customWidth="1"/>
    <col min="15875" max="15875" width="15.7109375" style="862" customWidth="1"/>
    <col min="15876" max="15879" width="13.28515625" style="862" customWidth="1"/>
    <col min="15880" max="15880" width="9.140625" style="862"/>
    <col min="15881" max="15881" width="14.140625" style="862" customWidth="1"/>
    <col min="15882" max="15882" width="9.5703125" style="862" bestFit="1" customWidth="1"/>
    <col min="15883" max="16128" width="9.140625" style="862"/>
    <col min="16129" max="16129" width="14.42578125" style="862" customWidth="1"/>
    <col min="16130" max="16130" width="17.140625" style="862" customWidth="1"/>
    <col min="16131" max="16131" width="15.7109375" style="862" customWidth="1"/>
    <col min="16132" max="16135" width="13.28515625" style="862" customWidth="1"/>
    <col min="16136" max="16136" width="9.140625" style="862"/>
    <col min="16137" max="16137" width="14.140625" style="862" customWidth="1"/>
    <col min="16138" max="16138" width="9.5703125" style="862" bestFit="1" customWidth="1"/>
    <col min="16139" max="16384" width="9.140625" style="862"/>
  </cols>
  <sheetData>
    <row r="1" spans="1:12" ht="50.25" customHeight="1">
      <c r="A1" s="1204" t="s">
        <v>1199</v>
      </c>
      <c r="B1" s="1204"/>
      <c r="C1" s="1204"/>
      <c r="D1" s="1204"/>
      <c r="E1" s="1204"/>
      <c r="F1" s="1204"/>
      <c r="G1" s="1204"/>
    </row>
    <row r="2" spans="1:12" ht="16.5" customHeight="1" thickBot="1">
      <c r="A2" s="863"/>
      <c r="B2" s="863"/>
      <c r="C2" s="863"/>
      <c r="D2" s="863"/>
      <c r="E2" s="863"/>
      <c r="F2" s="863"/>
      <c r="G2" s="864" t="s">
        <v>1200</v>
      </c>
    </row>
    <row r="3" spans="1:12" ht="65.25" customHeight="1" thickBot="1">
      <c r="A3" s="865" t="s">
        <v>1201</v>
      </c>
      <c r="B3" s="866" t="s">
        <v>32</v>
      </c>
      <c r="C3" s="866" t="s">
        <v>1202</v>
      </c>
      <c r="D3" s="866" t="s">
        <v>1203</v>
      </c>
      <c r="E3" s="866" t="s">
        <v>1204</v>
      </c>
      <c r="F3" s="866" t="s">
        <v>1205</v>
      </c>
      <c r="G3" s="866" t="s">
        <v>1206</v>
      </c>
    </row>
    <row r="4" spans="1:12" ht="19.5" customHeight="1" thickBot="1">
      <c r="A4" s="867">
        <v>1395</v>
      </c>
      <c r="B4" s="868">
        <v>865757754</v>
      </c>
      <c r="C4" s="869">
        <v>854777303</v>
      </c>
      <c r="D4" s="870">
        <v>912398</v>
      </c>
      <c r="E4" s="869">
        <v>78609</v>
      </c>
      <c r="F4" s="870">
        <v>10662945</v>
      </c>
      <c r="G4" s="871">
        <v>-673501</v>
      </c>
    </row>
    <row r="5" spans="1:12" ht="21.75" thickBot="1">
      <c r="A5" s="867">
        <v>1396</v>
      </c>
      <c r="B5" s="868">
        <v>985964719</v>
      </c>
      <c r="C5" s="869">
        <v>967419061</v>
      </c>
      <c r="D5" s="870">
        <v>1677292</v>
      </c>
      <c r="E5" s="869">
        <v>96617</v>
      </c>
      <c r="F5" s="870">
        <v>11885014</v>
      </c>
      <c r="G5" s="869">
        <v>4886735</v>
      </c>
      <c r="I5" s="872"/>
    </row>
    <row r="6" spans="1:12" ht="21.75" thickBot="1">
      <c r="A6" s="867">
        <v>1397</v>
      </c>
      <c r="B6" s="868">
        <v>1504263969</v>
      </c>
      <c r="C6" s="869">
        <v>1491960227</v>
      </c>
      <c r="D6" s="870">
        <v>2316000</v>
      </c>
      <c r="E6" s="869">
        <v>41556</v>
      </c>
      <c r="F6" s="870">
        <v>14089008</v>
      </c>
      <c r="G6" s="871">
        <v>-4142822</v>
      </c>
      <c r="I6" s="872"/>
    </row>
    <row r="7" spans="1:12" ht="21.75" thickBot="1">
      <c r="A7" s="873">
        <v>1398</v>
      </c>
      <c r="B7" s="868">
        <v>1374882341</v>
      </c>
      <c r="C7" s="874">
        <v>1383196533</v>
      </c>
      <c r="D7" s="875">
        <v>2382524</v>
      </c>
      <c r="E7" s="874">
        <v>105042</v>
      </c>
      <c r="F7" s="875">
        <v>17112850</v>
      </c>
      <c r="G7" s="871">
        <v>-27914608</v>
      </c>
      <c r="I7" s="872"/>
    </row>
    <row r="8" spans="1:12" ht="21.75" thickBot="1">
      <c r="A8" s="867">
        <v>1399</v>
      </c>
      <c r="B8" s="868">
        <v>2519312182</v>
      </c>
      <c r="C8" s="869">
        <v>2346613041</v>
      </c>
      <c r="D8" s="870">
        <v>1450241</v>
      </c>
      <c r="E8" s="869">
        <v>298135</v>
      </c>
      <c r="F8" s="870">
        <v>25968196</v>
      </c>
      <c r="G8" s="869">
        <v>144982569</v>
      </c>
    </row>
    <row r="9" spans="1:12" ht="21.75" thickBot="1">
      <c r="A9" s="867">
        <v>1400</v>
      </c>
      <c r="B9" s="868">
        <v>3424660284</v>
      </c>
      <c r="C9" s="869">
        <v>3309607889</v>
      </c>
      <c r="D9" s="870">
        <v>2559945</v>
      </c>
      <c r="E9" s="869">
        <v>653672</v>
      </c>
      <c r="F9" s="870">
        <v>33636809</v>
      </c>
      <c r="G9" s="869">
        <v>78201969</v>
      </c>
    </row>
    <row r="10" spans="1:12" ht="21.75" thickBot="1">
      <c r="A10" s="867">
        <v>1401</v>
      </c>
      <c r="B10" s="868">
        <v>5440099904</v>
      </c>
      <c r="C10" s="869">
        <v>5198631642</v>
      </c>
      <c r="D10" s="870">
        <v>5290145</v>
      </c>
      <c r="E10" s="869">
        <v>585922</v>
      </c>
      <c r="F10" s="870">
        <v>54124791</v>
      </c>
      <c r="G10" s="869">
        <v>181467404</v>
      </c>
      <c r="L10" s="862" t="s">
        <v>1207</v>
      </c>
    </row>
    <row r="15" spans="1:12">
      <c r="I15" s="872"/>
    </row>
  </sheetData>
  <mergeCells count="1">
    <mergeCell ref="A1:G1"/>
  </mergeCells>
  <printOptions horizontalCentered="1"/>
  <pageMargins left="0.39370078740157483" right="0.59055118110236227" top="0.98425196850393704" bottom="0.39370078740157483" header="0" footer="0"/>
  <pageSetup paperSize="9" scale="95" orientation="portrait" r:id="rId1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24384-EDC2-4289-AB09-91EC86C72C4E}">
  <sheetPr>
    <tabColor rgb="FFFFC000"/>
  </sheetPr>
  <dimension ref="A1:I44"/>
  <sheetViews>
    <sheetView rightToLeft="1" view="pageBreakPreview" topLeftCell="A3" zoomScale="60" zoomScaleNormal="60" workbookViewId="0">
      <selection activeCell="J2" sqref="J2"/>
    </sheetView>
  </sheetViews>
  <sheetFormatPr defaultColWidth="9.140625" defaultRowHeight="15.75"/>
  <cols>
    <col min="1" max="1" width="19.5703125" style="862" customWidth="1"/>
    <col min="2" max="2" width="17.85546875" style="862" customWidth="1"/>
    <col min="3" max="3" width="18.28515625" style="862" customWidth="1"/>
    <col min="4" max="4" width="14" style="862" customWidth="1"/>
    <col min="5" max="5" width="13.85546875" style="862" customWidth="1"/>
    <col min="6" max="6" width="15.7109375" style="862" customWidth="1"/>
    <col min="7" max="7" width="15" style="862" customWidth="1"/>
    <col min="8" max="8" width="14.5703125" style="862" customWidth="1"/>
    <col min="9" max="9" width="17.5703125" style="862" customWidth="1"/>
    <col min="10" max="256" width="9.140625" style="862"/>
    <col min="257" max="257" width="19.5703125" style="862" customWidth="1"/>
    <col min="258" max="258" width="17.85546875" style="862" customWidth="1"/>
    <col min="259" max="259" width="18.28515625" style="862" customWidth="1"/>
    <col min="260" max="260" width="14" style="862" customWidth="1"/>
    <col min="261" max="261" width="13.85546875" style="862" customWidth="1"/>
    <col min="262" max="262" width="15.7109375" style="862" customWidth="1"/>
    <col min="263" max="263" width="15" style="862" customWidth="1"/>
    <col min="264" max="264" width="14.5703125" style="862" customWidth="1"/>
    <col min="265" max="265" width="17.5703125" style="862" customWidth="1"/>
    <col min="266" max="512" width="9.140625" style="862"/>
    <col min="513" max="513" width="19.5703125" style="862" customWidth="1"/>
    <col min="514" max="514" width="17.85546875" style="862" customWidth="1"/>
    <col min="515" max="515" width="18.28515625" style="862" customWidth="1"/>
    <col min="516" max="516" width="14" style="862" customWidth="1"/>
    <col min="517" max="517" width="13.85546875" style="862" customWidth="1"/>
    <col min="518" max="518" width="15.7109375" style="862" customWidth="1"/>
    <col min="519" max="519" width="15" style="862" customWidth="1"/>
    <col min="520" max="520" width="14.5703125" style="862" customWidth="1"/>
    <col min="521" max="521" width="17.5703125" style="862" customWidth="1"/>
    <col min="522" max="768" width="9.140625" style="862"/>
    <col min="769" max="769" width="19.5703125" style="862" customWidth="1"/>
    <col min="770" max="770" width="17.85546875" style="862" customWidth="1"/>
    <col min="771" max="771" width="18.28515625" style="862" customWidth="1"/>
    <col min="772" max="772" width="14" style="862" customWidth="1"/>
    <col min="773" max="773" width="13.85546875" style="862" customWidth="1"/>
    <col min="774" max="774" width="15.7109375" style="862" customWidth="1"/>
    <col min="775" max="775" width="15" style="862" customWidth="1"/>
    <col min="776" max="776" width="14.5703125" style="862" customWidth="1"/>
    <col min="777" max="777" width="17.5703125" style="862" customWidth="1"/>
    <col min="778" max="1024" width="9.140625" style="862"/>
    <col min="1025" max="1025" width="19.5703125" style="862" customWidth="1"/>
    <col min="1026" max="1026" width="17.85546875" style="862" customWidth="1"/>
    <col min="1027" max="1027" width="18.28515625" style="862" customWidth="1"/>
    <col min="1028" max="1028" width="14" style="862" customWidth="1"/>
    <col min="1029" max="1029" width="13.85546875" style="862" customWidth="1"/>
    <col min="1030" max="1030" width="15.7109375" style="862" customWidth="1"/>
    <col min="1031" max="1031" width="15" style="862" customWidth="1"/>
    <col min="1032" max="1032" width="14.5703125" style="862" customWidth="1"/>
    <col min="1033" max="1033" width="17.5703125" style="862" customWidth="1"/>
    <col min="1034" max="1280" width="9.140625" style="862"/>
    <col min="1281" max="1281" width="19.5703125" style="862" customWidth="1"/>
    <col min="1282" max="1282" width="17.85546875" style="862" customWidth="1"/>
    <col min="1283" max="1283" width="18.28515625" style="862" customWidth="1"/>
    <col min="1284" max="1284" width="14" style="862" customWidth="1"/>
    <col min="1285" max="1285" width="13.85546875" style="862" customWidth="1"/>
    <col min="1286" max="1286" width="15.7109375" style="862" customWidth="1"/>
    <col min="1287" max="1287" width="15" style="862" customWidth="1"/>
    <col min="1288" max="1288" width="14.5703125" style="862" customWidth="1"/>
    <col min="1289" max="1289" width="17.5703125" style="862" customWidth="1"/>
    <col min="1290" max="1536" width="9.140625" style="862"/>
    <col min="1537" max="1537" width="19.5703125" style="862" customWidth="1"/>
    <col min="1538" max="1538" width="17.85546875" style="862" customWidth="1"/>
    <col min="1539" max="1539" width="18.28515625" style="862" customWidth="1"/>
    <col min="1540" max="1540" width="14" style="862" customWidth="1"/>
    <col min="1541" max="1541" width="13.85546875" style="862" customWidth="1"/>
    <col min="1542" max="1542" width="15.7109375" style="862" customWidth="1"/>
    <col min="1543" max="1543" width="15" style="862" customWidth="1"/>
    <col min="1544" max="1544" width="14.5703125" style="862" customWidth="1"/>
    <col min="1545" max="1545" width="17.5703125" style="862" customWidth="1"/>
    <col min="1546" max="1792" width="9.140625" style="862"/>
    <col min="1793" max="1793" width="19.5703125" style="862" customWidth="1"/>
    <col min="1794" max="1794" width="17.85546875" style="862" customWidth="1"/>
    <col min="1795" max="1795" width="18.28515625" style="862" customWidth="1"/>
    <col min="1796" max="1796" width="14" style="862" customWidth="1"/>
    <col min="1797" max="1797" width="13.85546875" style="862" customWidth="1"/>
    <col min="1798" max="1798" width="15.7109375" style="862" customWidth="1"/>
    <col min="1799" max="1799" width="15" style="862" customWidth="1"/>
    <col min="1800" max="1800" width="14.5703125" style="862" customWidth="1"/>
    <col min="1801" max="1801" width="17.5703125" style="862" customWidth="1"/>
    <col min="1802" max="2048" width="9.140625" style="862"/>
    <col min="2049" max="2049" width="19.5703125" style="862" customWidth="1"/>
    <col min="2050" max="2050" width="17.85546875" style="862" customWidth="1"/>
    <col min="2051" max="2051" width="18.28515625" style="862" customWidth="1"/>
    <col min="2052" max="2052" width="14" style="862" customWidth="1"/>
    <col min="2053" max="2053" width="13.85546875" style="862" customWidth="1"/>
    <col min="2054" max="2054" width="15.7109375" style="862" customWidth="1"/>
    <col min="2055" max="2055" width="15" style="862" customWidth="1"/>
    <col min="2056" max="2056" width="14.5703125" style="862" customWidth="1"/>
    <col min="2057" max="2057" width="17.5703125" style="862" customWidth="1"/>
    <col min="2058" max="2304" width="9.140625" style="862"/>
    <col min="2305" max="2305" width="19.5703125" style="862" customWidth="1"/>
    <col min="2306" max="2306" width="17.85546875" style="862" customWidth="1"/>
    <col min="2307" max="2307" width="18.28515625" style="862" customWidth="1"/>
    <col min="2308" max="2308" width="14" style="862" customWidth="1"/>
    <col min="2309" max="2309" width="13.85546875" style="862" customWidth="1"/>
    <col min="2310" max="2310" width="15.7109375" style="862" customWidth="1"/>
    <col min="2311" max="2311" width="15" style="862" customWidth="1"/>
    <col min="2312" max="2312" width="14.5703125" style="862" customWidth="1"/>
    <col min="2313" max="2313" width="17.5703125" style="862" customWidth="1"/>
    <col min="2314" max="2560" width="9.140625" style="862"/>
    <col min="2561" max="2561" width="19.5703125" style="862" customWidth="1"/>
    <col min="2562" max="2562" width="17.85546875" style="862" customWidth="1"/>
    <col min="2563" max="2563" width="18.28515625" style="862" customWidth="1"/>
    <col min="2564" max="2564" width="14" style="862" customWidth="1"/>
    <col min="2565" max="2565" width="13.85546875" style="862" customWidth="1"/>
    <col min="2566" max="2566" width="15.7109375" style="862" customWidth="1"/>
    <col min="2567" max="2567" width="15" style="862" customWidth="1"/>
    <col min="2568" max="2568" width="14.5703125" style="862" customWidth="1"/>
    <col min="2569" max="2569" width="17.5703125" style="862" customWidth="1"/>
    <col min="2570" max="2816" width="9.140625" style="862"/>
    <col min="2817" max="2817" width="19.5703125" style="862" customWidth="1"/>
    <col min="2818" max="2818" width="17.85546875" style="862" customWidth="1"/>
    <col min="2819" max="2819" width="18.28515625" style="862" customWidth="1"/>
    <col min="2820" max="2820" width="14" style="862" customWidth="1"/>
    <col min="2821" max="2821" width="13.85546875" style="862" customWidth="1"/>
    <col min="2822" max="2822" width="15.7109375" style="862" customWidth="1"/>
    <col min="2823" max="2823" width="15" style="862" customWidth="1"/>
    <col min="2824" max="2824" width="14.5703125" style="862" customWidth="1"/>
    <col min="2825" max="2825" width="17.5703125" style="862" customWidth="1"/>
    <col min="2826" max="3072" width="9.140625" style="862"/>
    <col min="3073" max="3073" width="19.5703125" style="862" customWidth="1"/>
    <col min="3074" max="3074" width="17.85546875" style="862" customWidth="1"/>
    <col min="3075" max="3075" width="18.28515625" style="862" customWidth="1"/>
    <col min="3076" max="3076" width="14" style="862" customWidth="1"/>
    <col min="3077" max="3077" width="13.85546875" style="862" customWidth="1"/>
    <col min="3078" max="3078" width="15.7109375" style="862" customWidth="1"/>
    <col min="3079" max="3079" width="15" style="862" customWidth="1"/>
    <col min="3080" max="3080" width="14.5703125" style="862" customWidth="1"/>
    <col min="3081" max="3081" width="17.5703125" style="862" customWidth="1"/>
    <col min="3082" max="3328" width="9.140625" style="862"/>
    <col min="3329" max="3329" width="19.5703125" style="862" customWidth="1"/>
    <col min="3330" max="3330" width="17.85546875" style="862" customWidth="1"/>
    <col min="3331" max="3331" width="18.28515625" style="862" customWidth="1"/>
    <col min="3332" max="3332" width="14" style="862" customWidth="1"/>
    <col min="3333" max="3333" width="13.85546875" style="862" customWidth="1"/>
    <col min="3334" max="3334" width="15.7109375" style="862" customWidth="1"/>
    <col min="3335" max="3335" width="15" style="862" customWidth="1"/>
    <col min="3336" max="3336" width="14.5703125" style="862" customWidth="1"/>
    <col min="3337" max="3337" width="17.5703125" style="862" customWidth="1"/>
    <col min="3338" max="3584" width="9.140625" style="862"/>
    <col min="3585" max="3585" width="19.5703125" style="862" customWidth="1"/>
    <col min="3586" max="3586" width="17.85546875" style="862" customWidth="1"/>
    <col min="3587" max="3587" width="18.28515625" style="862" customWidth="1"/>
    <col min="3588" max="3588" width="14" style="862" customWidth="1"/>
    <col min="3589" max="3589" width="13.85546875" style="862" customWidth="1"/>
    <col min="3590" max="3590" width="15.7109375" style="862" customWidth="1"/>
    <col min="3591" max="3591" width="15" style="862" customWidth="1"/>
    <col min="3592" max="3592" width="14.5703125" style="862" customWidth="1"/>
    <col min="3593" max="3593" width="17.5703125" style="862" customWidth="1"/>
    <col min="3594" max="3840" width="9.140625" style="862"/>
    <col min="3841" max="3841" width="19.5703125" style="862" customWidth="1"/>
    <col min="3842" max="3842" width="17.85546875" style="862" customWidth="1"/>
    <col min="3843" max="3843" width="18.28515625" style="862" customWidth="1"/>
    <col min="3844" max="3844" width="14" style="862" customWidth="1"/>
    <col min="3845" max="3845" width="13.85546875" style="862" customWidth="1"/>
    <col min="3846" max="3846" width="15.7109375" style="862" customWidth="1"/>
    <col min="3847" max="3847" width="15" style="862" customWidth="1"/>
    <col min="3848" max="3848" width="14.5703125" style="862" customWidth="1"/>
    <col min="3849" max="3849" width="17.5703125" style="862" customWidth="1"/>
    <col min="3850" max="4096" width="9.140625" style="862"/>
    <col min="4097" max="4097" width="19.5703125" style="862" customWidth="1"/>
    <col min="4098" max="4098" width="17.85546875" style="862" customWidth="1"/>
    <col min="4099" max="4099" width="18.28515625" style="862" customWidth="1"/>
    <col min="4100" max="4100" width="14" style="862" customWidth="1"/>
    <col min="4101" max="4101" width="13.85546875" style="862" customWidth="1"/>
    <col min="4102" max="4102" width="15.7109375" style="862" customWidth="1"/>
    <col min="4103" max="4103" width="15" style="862" customWidth="1"/>
    <col min="4104" max="4104" width="14.5703125" style="862" customWidth="1"/>
    <col min="4105" max="4105" width="17.5703125" style="862" customWidth="1"/>
    <col min="4106" max="4352" width="9.140625" style="862"/>
    <col min="4353" max="4353" width="19.5703125" style="862" customWidth="1"/>
    <col min="4354" max="4354" width="17.85546875" style="862" customWidth="1"/>
    <col min="4355" max="4355" width="18.28515625" style="862" customWidth="1"/>
    <col min="4356" max="4356" width="14" style="862" customWidth="1"/>
    <col min="4357" max="4357" width="13.85546875" style="862" customWidth="1"/>
    <col min="4358" max="4358" width="15.7109375" style="862" customWidth="1"/>
    <col min="4359" max="4359" width="15" style="862" customWidth="1"/>
    <col min="4360" max="4360" width="14.5703125" style="862" customWidth="1"/>
    <col min="4361" max="4361" width="17.5703125" style="862" customWidth="1"/>
    <col min="4362" max="4608" width="9.140625" style="862"/>
    <col min="4609" max="4609" width="19.5703125" style="862" customWidth="1"/>
    <col min="4610" max="4610" width="17.85546875" style="862" customWidth="1"/>
    <col min="4611" max="4611" width="18.28515625" style="862" customWidth="1"/>
    <col min="4612" max="4612" width="14" style="862" customWidth="1"/>
    <col min="4613" max="4613" width="13.85546875" style="862" customWidth="1"/>
    <col min="4614" max="4614" width="15.7109375" style="862" customWidth="1"/>
    <col min="4615" max="4615" width="15" style="862" customWidth="1"/>
    <col min="4616" max="4616" width="14.5703125" style="862" customWidth="1"/>
    <col min="4617" max="4617" width="17.5703125" style="862" customWidth="1"/>
    <col min="4618" max="4864" width="9.140625" style="862"/>
    <col min="4865" max="4865" width="19.5703125" style="862" customWidth="1"/>
    <col min="4866" max="4866" width="17.85546875" style="862" customWidth="1"/>
    <col min="4867" max="4867" width="18.28515625" style="862" customWidth="1"/>
    <col min="4868" max="4868" width="14" style="862" customWidth="1"/>
    <col min="4869" max="4869" width="13.85546875" style="862" customWidth="1"/>
    <col min="4870" max="4870" width="15.7109375" style="862" customWidth="1"/>
    <col min="4871" max="4871" width="15" style="862" customWidth="1"/>
    <col min="4872" max="4872" width="14.5703125" style="862" customWidth="1"/>
    <col min="4873" max="4873" width="17.5703125" style="862" customWidth="1"/>
    <col min="4874" max="5120" width="9.140625" style="862"/>
    <col min="5121" max="5121" width="19.5703125" style="862" customWidth="1"/>
    <col min="5122" max="5122" width="17.85546875" style="862" customWidth="1"/>
    <col min="5123" max="5123" width="18.28515625" style="862" customWidth="1"/>
    <col min="5124" max="5124" width="14" style="862" customWidth="1"/>
    <col min="5125" max="5125" width="13.85546875" style="862" customWidth="1"/>
    <col min="5126" max="5126" width="15.7109375" style="862" customWidth="1"/>
    <col min="5127" max="5127" width="15" style="862" customWidth="1"/>
    <col min="5128" max="5128" width="14.5703125" style="862" customWidth="1"/>
    <col min="5129" max="5129" width="17.5703125" style="862" customWidth="1"/>
    <col min="5130" max="5376" width="9.140625" style="862"/>
    <col min="5377" max="5377" width="19.5703125" style="862" customWidth="1"/>
    <col min="5378" max="5378" width="17.85546875" style="862" customWidth="1"/>
    <col min="5379" max="5379" width="18.28515625" style="862" customWidth="1"/>
    <col min="5380" max="5380" width="14" style="862" customWidth="1"/>
    <col min="5381" max="5381" width="13.85546875" style="862" customWidth="1"/>
    <col min="5382" max="5382" width="15.7109375" style="862" customWidth="1"/>
    <col min="5383" max="5383" width="15" style="862" customWidth="1"/>
    <col min="5384" max="5384" width="14.5703125" style="862" customWidth="1"/>
    <col min="5385" max="5385" width="17.5703125" style="862" customWidth="1"/>
    <col min="5386" max="5632" width="9.140625" style="862"/>
    <col min="5633" max="5633" width="19.5703125" style="862" customWidth="1"/>
    <col min="5634" max="5634" width="17.85546875" style="862" customWidth="1"/>
    <col min="5635" max="5635" width="18.28515625" style="862" customWidth="1"/>
    <col min="5636" max="5636" width="14" style="862" customWidth="1"/>
    <col min="5637" max="5637" width="13.85546875" style="862" customWidth="1"/>
    <col min="5638" max="5638" width="15.7109375" style="862" customWidth="1"/>
    <col min="5639" max="5639" width="15" style="862" customWidth="1"/>
    <col min="5640" max="5640" width="14.5703125" style="862" customWidth="1"/>
    <col min="5641" max="5641" width="17.5703125" style="862" customWidth="1"/>
    <col min="5642" max="5888" width="9.140625" style="862"/>
    <col min="5889" max="5889" width="19.5703125" style="862" customWidth="1"/>
    <col min="5890" max="5890" width="17.85546875" style="862" customWidth="1"/>
    <col min="5891" max="5891" width="18.28515625" style="862" customWidth="1"/>
    <col min="5892" max="5892" width="14" style="862" customWidth="1"/>
    <col min="5893" max="5893" width="13.85546875" style="862" customWidth="1"/>
    <col min="5894" max="5894" width="15.7109375" style="862" customWidth="1"/>
    <col min="5895" max="5895" width="15" style="862" customWidth="1"/>
    <col min="5896" max="5896" width="14.5703125" style="862" customWidth="1"/>
    <col min="5897" max="5897" width="17.5703125" style="862" customWidth="1"/>
    <col min="5898" max="6144" width="9.140625" style="862"/>
    <col min="6145" max="6145" width="19.5703125" style="862" customWidth="1"/>
    <col min="6146" max="6146" width="17.85546875" style="862" customWidth="1"/>
    <col min="6147" max="6147" width="18.28515625" style="862" customWidth="1"/>
    <col min="6148" max="6148" width="14" style="862" customWidth="1"/>
    <col min="6149" max="6149" width="13.85546875" style="862" customWidth="1"/>
    <col min="6150" max="6150" width="15.7109375" style="862" customWidth="1"/>
    <col min="6151" max="6151" width="15" style="862" customWidth="1"/>
    <col min="6152" max="6152" width="14.5703125" style="862" customWidth="1"/>
    <col min="6153" max="6153" width="17.5703125" style="862" customWidth="1"/>
    <col min="6154" max="6400" width="9.140625" style="862"/>
    <col min="6401" max="6401" width="19.5703125" style="862" customWidth="1"/>
    <col min="6402" max="6402" width="17.85546875" style="862" customWidth="1"/>
    <col min="6403" max="6403" width="18.28515625" style="862" customWidth="1"/>
    <col min="6404" max="6404" width="14" style="862" customWidth="1"/>
    <col min="6405" max="6405" width="13.85546875" style="862" customWidth="1"/>
    <col min="6406" max="6406" width="15.7109375" style="862" customWidth="1"/>
    <col min="6407" max="6407" width="15" style="862" customWidth="1"/>
    <col min="6408" max="6408" width="14.5703125" style="862" customWidth="1"/>
    <col min="6409" max="6409" width="17.5703125" style="862" customWidth="1"/>
    <col min="6410" max="6656" width="9.140625" style="862"/>
    <col min="6657" max="6657" width="19.5703125" style="862" customWidth="1"/>
    <col min="6658" max="6658" width="17.85546875" style="862" customWidth="1"/>
    <col min="6659" max="6659" width="18.28515625" style="862" customWidth="1"/>
    <col min="6660" max="6660" width="14" style="862" customWidth="1"/>
    <col min="6661" max="6661" width="13.85546875" style="862" customWidth="1"/>
    <col min="6662" max="6662" width="15.7109375" style="862" customWidth="1"/>
    <col min="6663" max="6663" width="15" style="862" customWidth="1"/>
    <col min="6664" max="6664" width="14.5703125" style="862" customWidth="1"/>
    <col min="6665" max="6665" width="17.5703125" style="862" customWidth="1"/>
    <col min="6666" max="6912" width="9.140625" style="862"/>
    <col min="6913" max="6913" width="19.5703125" style="862" customWidth="1"/>
    <col min="6914" max="6914" width="17.85546875" style="862" customWidth="1"/>
    <col min="6915" max="6915" width="18.28515625" style="862" customWidth="1"/>
    <col min="6916" max="6916" width="14" style="862" customWidth="1"/>
    <col min="6917" max="6917" width="13.85546875" style="862" customWidth="1"/>
    <col min="6918" max="6918" width="15.7109375" style="862" customWidth="1"/>
    <col min="6919" max="6919" width="15" style="862" customWidth="1"/>
    <col min="6920" max="6920" width="14.5703125" style="862" customWidth="1"/>
    <col min="6921" max="6921" width="17.5703125" style="862" customWidth="1"/>
    <col min="6922" max="7168" width="9.140625" style="862"/>
    <col min="7169" max="7169" width="19.5703125" style="862" customWidth="1"/>
    <col min="7170" max="7170" width="17.85546875" style="862" customWidth="1"/>
    <col min="7171" max="7171" width="18.28515625" style="862" customWidth="1"/>
    <col min="7172" max="7172" width="14" style="862" customWidth="1"/>
    <col min="7173" max="7173" width="13.85546875" style="862" customWidth="1"/>
    <col min="7174" max="7174" width="15.7109375" style="862" customWidth="1"/>
    <col min="7175" max="7175" width="15" style="862" customWidth="1"/>
    <col min="7176" max="7176" width="14.5703125" style="862" customWidth="1"/>
    <col min="7177" max="7177" width="17.5703125" style="862" customWidth="1"/>
    <col min="7178" max="7424" width="9.140625" style="862"/>
    <col min="7425" max="7425" width="19.5703125" style="862" customWidth="1"/>
    <col min="7426" max="7426" width="17.85546875" style="862" customWidth="1"/>
    <col min="7427" max="7427" width="18.28515625" style="862" customWidth="1"/>
    <col min="7428" max="7428" width="14" style="862" customWidth="1"/>
    <col min="7429" max="7429" width="13.85546875" style="862" customWidth="1"/>
    <col min="7430" max="7430" width="15.7109375" style="862" customWidth="1"/>
    <col min="7431" max="7431" width="15" style="862" customWidth="1"/>
    <col min="7432" max="7432" width="14.5703125" style="862" customWidth="1"/>
    <col min="7433" max="7433" width="17.5703125" style="862" customWidth="1"/>
    <col min="7434" max="7680" width="9.140625" style="862"/>
    <col min="7681" max="7681" width="19.5703125" style="862" customWidth="1"/>
    <col min="7682" max="7682" width="17.85546875" style="862" customWidth="1"/>
    <col min="7683" max="7683" width="18.28515625" style="862" customWidth="1"/>
    <col min="7684" max="7684" width="14" style="862" customWidth="1"/>
    <col min="7685" max="7685" width="13.85546875" style="862" customWidth="1"/>
    <col min="7686" max="7686" width="15.7109375" style="862" customWidth="1"/>
    <col min="7687" max="7687" width="15" style="862" customWidth="1"/>
    <col min="7688" max="7688" width="14.5703125" style="862" customWidth="1"/>
    <col min="7689" max="7689" width="17.5703125" style="862" customWidth="1"/>
    <col min="7690" max="7936" width="9.140625" style="862"/>
    <col min="7937" max="7937" width="19.5703125" style="862" customWidth="1"/>
    <col min="7938" max="7938" width="17.85546875" style="862" customWidth="1"/>
    <col min="7939" max="7939" width="18.28515625" style="862" customWidth="1"/>
    <col min="7940" max="7940" width="14" style="862" customWidth="1"/>
    <col min="7941" max="7941" width="13.85546875" style="862" customWidth="1"/>
    <col min="7942" max="7942" width="15.7109375" style="862" customWidth="1"/>
    <col min="7943" max="7943" width="15" style="862" customWidth="1"/>
    <col min="7944" max="7944" width="14.5703125" style="862" customWidth="1"/>
    <col min="7945" max="7945" width="17.5703125" style="862" customWidth="1"/>
    <col min="7946" max="8192" width="9.140625" style="862"/>
    <col min="8193" max="8193" width="19.5703125" style="862" customWidth="1"/>
    <col min="8194" max="8194" width="17.85546875" style="862" customWidth="1"/>
    <col min="8195" max="8195" width="18.28515625" style="862" customWidth="1"/>
    <col min="8196" max="8196" width="14" style="862" customWidth="1"/>
    <col min="8197" max="8197" width="13.85546875" style="862" customWidth="1"/>
    <col min="8198" max="8198" width="15.7109375" style="862" customWidth="1"/>
    <col min="8199" max="8199" width="15" style="862" customWidth="1"/>
    <col min="8200" max="8200" width="14.5703125" style="862" customWidth="1"/>
    <col min="8201" max="8201" width="17.5703125" style="862" customWidth="1"/>
    <col min="8202" max="8448" width="9.140625" style="862"/>
    <col min="8449" max="8449" width="19.5703125" style="862" customWidth="1"/>
    <col min="8450" max="8450" width="17.85546875" style="862" customWidth="1"/>
    <col min="8451" max="8451" width="18.28515625" style="862" customWidth="1"/>
    <col min="8452" max="8452" width="14" style="862" customWidth="1"/>
    <col min="8453" max="8453" width="13.85546875" style="862" customWidth="1"/>
    <col min="8454" max="8454" width="15.7109375" style="862" customWidth="1"/>
    <col min="8455" max="8455" width="15" style="862" customWidth="1"/>
    <col min="8456" max="8456" width="14.5703125" style="862" customWidth="1"/>
    <col min="8457" max="8457" width="17.5703125" style="862" customWidth="1"/>
    <col min="8458" max="8704" width="9.140625" style="862"/>
    <col min="8705" max="8705" width="19.5703125" style="862" customWidth="1"/>
    <col min="8706" max="8706" width="17.85546875" style="862" customWidth="1"/>
    <col min="8707" max="8707" width="18.28515625" style="862" customWidth="1"/>
    <col min="8708" max="8708" width="14" style="862" customWidth="1"/>
    <col min="8709" max="8709" width="13.85546875" style="862" customWidth="1"/>
    <col min="8710" max="8710" width="15.7109375" style="862" customWidth="1"/>
    <col min="8711" max="8711" width="15" style="862" customWidth="1"/>
    <col min="8712" max="8712" width="14.5703125" style="862" customWidth="1"/>
    <col min="8713" max="8713" width="17.5703125" style="862" customWidth="1"/>
    <col min="8714" max="8960" width="9.140625" style="862"/>
    <col min="8961" max="8961" width="19.5703125" style="862" customWidth="1"/>
    <col min="8962" max="8962" width="17.85546875" style="862" customWidth="1"/>
    <col min="8963" max="8963" width="18.28515625" style="862" customWidth="1"/>
    <col min="8964" max="8964" width="14" style="862" customWidth="1"/>
    <col min="8965" max="8965" width="13.85546875" style="862" customWidth="1"/>
    <col min="8966" max="8966" width="15.7109375" style="862" customWidth="1"/>
    <col min="8967" max="8967" width="15" style="862" customWidth="1"/>
    <col min="8968" max="8968" width="14.5703125" style="862" customWidth="1"/>
    <col min="8969" max="8969" width="17.5703125" style="862" customWidth="1"/>
    <col min="8970" max="9216" width="9.140625" style="862"/>
    <col min="9217" max="9217" width="19.5703125" style="862" customWidth="1"/>
    <col min="9218" max="9218" width="17.85546875" style="862" customWidth="1"/>
    <col min="9219" max="9219" width="18.28515625" style="862" customWidth="1"/>
    <col min="9220" max="9220" width="14" style="862" customWidth="1"/>
    <col min="9221" max="9221" width="13.85546875" style="862" customWidth="1"/>
    <col min="9222" max="9222" width="15.7109375" style="862" customWidth="1"/>
    <col min="9223" max="9223" width="15" style="862" customWidth="1"/>
    <col min="9224" max="9224" width="14.5703125" style="862" customWidth="1"/>
    <col min="9225" max="9225" width="17.5703125" style="862" customWidth="1"/>
    <col min="9226" max="9472" width="9.140625" style="862"/>
    <col min="9473" max="9473" width="19.5703125" style="862" customWidth="1"/>
    <col min="9474" max="9474" width="17.85546875" style="862" customWidth="1"/>
    <col min="9475" max="9475" width="18.28515625" style="862" customWidth="1"/>
    <col min="9476" max="9476" width="14" style="862" customWidth="1"/>
    <col min="9477" max="9477" width="13.85546875" style="862" customWidth="1"/>
    <col min="9478" max="9478" width="15.7109375" style="862" customWidth="1"/>
    <col min="9479" max="9479" width="15" style="862" customWidth="1"/>
    <col min="9480" max="9480" width="14.5703125" style="862" customWidth="1"/>
    <col min="9481" max="9481" width="17.5703125" style="862" customWidth="1"/>
    <col min="9482" max="9728" width="9.140625" style="862"/>
    <col min="9729" max="9729" width="19.5703125" style="862" customWidth="1"/>
    <col min="9730" max="9730" width="17.85546875" style="862" customWidth="1"/>
    <col min="9731" max="9731" width="18.28515625" style="862" customWidth="1"/>
    <col min="9732" max="9732" width="14" style="862" customWidth="1"/>
    <col min="9733" max="9733" width="13.85546875" style="862" customWidth="1"/>
    <col min="9734" max="9734" width="15.7109375" style="862" customWidth="1"/>
    <col min="9735" max="9735" width="15" style="862" customWidth="1"/>
    <col min="9736" max="9736" width="14.5703125" style="862" customWidth="1"/>
    <col min="9737" max="9737" width="17.5703125" style="862" customWidth="1"/>
    <col min="9738" max="9984" width="9.140625" style="862"/>
    <col min="9985" max="9985" width="19.5703125" style="862" customWidth="1"/>
    <col min="9986" max="9986" width="17.85546875" style="862" customWidth="1"/>
    <col min="9987" max="9987" width="18.28515625" style="862" customWidth="1"/>
    <col min="9988" max="9988" width="14" style="862" customWidth="1"/>
    <col min="9989" max="9989" width="13.85546875" style="862" customWidth="1"/>
    <col min="9990" max="9990" width="15.7109375" style="862" customWidth="1"/>
    <col min="9991" max="9991" width="15" style="862" customWidth="1"/>
    <col min="9992" max="9992" width="14.5703125" style="862" customWidth="1"/>
    <col min="9993" max="9993" width="17.5703125" style="862" customWidth="1"/>
    <col min="9994" max="10240" width="9.140625" style="862"/>
    <col min="10241" max="10241" width="19.5703125" style="862" customWidth="1"/>
    <col min="10242" max="10242" width="17.85546875" style="862" customWidth="1"/>
    <col min="10243" max="10243" width="18.28515625" style="862" customWidth="1"/>
    <col min="10244" max="10244" width="14" style="862" customWidth="1"/>
    <col min="10245" max="10245" width="13.85546875" style="862" customWidth="1"/>
    <col min="10246" max="10246" width="15.7109375" style="862" customWidth="1"/>
    <col min="10247" max="10247" width="15" style="862" customWidth="1"/>
    <col min="10248" max="10248" width="14.5703125" style="862" customWidth="1"/>
    <col min="10249" max="10249" width="17.5703125" style="862" customWidth="1"/>
    <col min="10250" max="10496" width="9.140625" style="862"/>
    <col min="10497" max="10497" width="19.5703125" style="862" customWidth="1"/>
    <col min="10498" max="10498" width="17.85546875" style="862" customWidth="1"/>
    <col min="10499" max="10499" width="18.28515625" style="862" customWidth="1"/>
    <col min="10500" max="10500" width="14" style="862" customWidth="1"/>
    <col min="10501" max="10501" width="13.85546875" style="862" customWidth="1"/>
    <col min="10502" max="10502" width="15.7109375" style="862" customWidth="1"/>
    <col min="10503" max="10503" width="15" style="862" customWidth="1"/>
    <col min="10504" max="10504" width="14.5703125" style="862" customWidth="1"/>
    <col min="10505" max="10505" width="17.5703125" style="862" customWidth="1"/>
    <col min="10506" max="10752" width="9.140625" style="862"/>
    <col min="10753" max="10753" width="19.5703125" style="862" customWidth="1"/>
    <col min="10754" max="10754" width="17.85546875" style="862" customWidth="1"/>
    <col min="10755" max="10755" width="18.28515625" style="862" customWidth="1"/>
    <col min="10756" max="10756" width="14" style="862" customWidth="1"/>
    <col min="10757" max="10757" width="13.85546875" style="862" customWidth="1"/>
    <col min="10758" max="10758" width="15.7109375" style="862" customWidth="1"/>
    <col min="10759" max="10759" width="15" style="862" customWidth="1"/>
    <col min="10760" max="10760" width="14.5703125" style="862" customWidth="1"/>
    <col min="10761" max="10761" width="17.5703125" style="862" customWidth="1"/>
    <col min="10762" max="11008" width="9.140625" style="862"/>
    <col min="11009" max="11009" width="19.5703125" style="862" customWidth="1"/>
    <col min="11010" max="11010" width="17.85546875" style="862" customWidth="1"/>
    <col min="11011" max="11011" width="18.28515625" style="862" customWidth="1"/>
    <col min="11012" max="11012" width="14" style="862" customWidth="1"/>
    <col min="11013" max="11013" width="13.85546875" style="862" customWidth="1"/>
    <col min="11014" max="11014" width="15.7109375" style="862" customWidth="1"/>
    <col min="11015" max="11015" width="15" style="862" customWidth="1"/>
    <col min="11016" max="11016" width="14.5703125" style="862" customWidth="1"/>
    <col min="11017" max="11017" width="17.5703125" style="862" customWidth="1"/>
    <col min="11018" max="11264" width="9.140625" style="862"/>
    <col min="11265" max="11265" width="19.5703125" style="862" customWidth="1"/>
    <col min="11266" max="11266" width="17.85546875" style="862" customWidth="1"/>
    <col min="11267" max="11267" width="18.28515625" style="862" customWidth="1"/>
    <col min="11268" max="11268" width="14" style="862" customWidth="1"/>
    <col min="11269" max="11269" width="13.85546875" style="862" customWidth="1"/>
    <col min="11270" max="11270" width="15.7109375" style="862" customWidth="1"/>
    <col min="11271" max="11271" width="15" style="862" customWidth="1"/>
    <col min="11272" max="11272" width="14.5703125" style="862" customWidth="1"/>
    <col min="11273" max="11273" width="17.5703125" style="862" customWidth="1"/>
    <col min="11274" max="11520" width="9.140625" style="862"/>
    <col min="11521" max="11521" width="19.5703125" style="862" customWidth="1"/>
    <col min="11522" max="11522" width="17.85546875" style="862" customWidth="1"/>
    <col min="11523" max="11523" width="18.28515625" style="862" customWidth="1"/>
    <col min="11524" max="11524" width="14" style="862" customWidth="1"/>
    <col min="11525" max="11525" width="13.85546875" style="862" customWidth="1"/>
    <col min="11526" max="11526" width="15.7109375" style="862" customWidth="1"/>
    <col min="11527" max="11527" width="15" style="862" customWidth="1"/>
    <col min="11528" max="11528" width="14.5703125" style="862" customWidth="1"/>
    <col min="11529" max="11529" width="17.5703125" style="862" customWidth="1"/>
    <col min="11530" max="11776" width="9.140625" style="862"/>
    <col min="11777" max="11777" width="19.5703125" style="862" customWidth="1"/>
    <col min="11778" max="11778" width="17.85546875" style="862" customWidth="1"/>
    <col min="11779" max="11779" width="18.28515625" style="862" customWidth="1"/>
    <col min="11780" max="11780" width="14" style="862" customWidth="1"/>
    <col min="11781" max="11781" width="13.85546875" style="862" customWidth="1"/>
    <col min="11782" max="11782" width="15.7109375" style="862" customWidth="1"/>
    <col min="11783" max="11783" width="15" style="862" customWidth="1"/>
    <col min="11784" max="11784" width="14.5703125" style="862" customWidth="1"/>
    <col min="11785" max="11785" width="17.5703125" style="862" customWidth="1"/>
    <col min="11786" max="12032" width="9.140625" style="862"/>
    <col min="12033" max="12033" width="19.5703125" style="862" customWidth="1"/>
    <col min="12034" max="12034" width="17.85546875" style="862" customWidth="1"/>
    <col min="12035" max="12035" width="18.28515625" style="862" customWidth="1"/>
    <col min="12036" max="12036" width="14" style="862" customWidth="1"/>
    <col min="12037" max="12037" width="13.85546875" style="862" customWidth="1"/>
    <col min="12038" max="12038" width="15.7109375" style="862" customWidth="1"/>
    <col min="12039" max="12039" width="15" style="862" customWidth="1"/>
    <col min="12040" max="12040" width="14.5703125" style="862" customWidth="1"/>
    <col min="12041" max="12041" width="17.5703125" style="862" customWidth="1"/>
    <col min="12042" max="12288" width="9.140625" style="862"/>
    <col min="12289" max="12289" width="19.5703125" style="862" customWidth="1"/>
    <col min="12290" max="12290" width="17.85546875" style="862" customWidth="1"/>
    <col min="12291" max="12291" width="18.28515625" style="862" customWidth="1"/>
    <col min="12292" max="12292" width="14" style="862" customWidth="1"/>
    <col min="12293" max="12293" width="13.85546875" style="862" customWidth="1"/>
    <col min="12294" max="12294" width="15.7109375" style="862" customWidth="1"/>
    <col min="12295" max="12295" width="15" style="862" customWidth="1"/>
    <col min="12296" max="12296" width="14.5703125" style="862" customWidth="1"/>
    <col min="12297" max="12297" width="17.5703125" style="862" customWidth="1"/>
    <col min="12298" max="12544" width="9.140625" style="862"/>
    <col min="12545" max="12545" width="19.5703125" style="862" customWidth="1"/>
    <col min="12546" max="12546" width="17.85546875" style="862" customWidth="1"/>
    <col min="12547" max="12547" width="18.28515625" style="862" customWidth="1"/>
    <col min="12548" max="12548" width="14" style="862" customWidth="1"/>
    <col min="12549" max="12549" width="13.85546875" style="862" customWidth="1"/>
    <col min="12550" max="12550" width="15.7109375" style="862" customWidth="1"/>
    <col min="12551" max="12551" width="15" style="862" customWidth="1"/>
    <col min="12552" max="12552" width="14.5703125" style="862" customWidth="1"/>
    <col min="12553" max="12553" width="17.5703125" style="862" customWidth="1"/>
    <col min="12554" max="12800" width="9.140625" style="862"/>
    <col min="12801" max="12801" width="19.5703125" style="862" customWidth="1"/>
    <col min="12802" max="12802" width="17.85546875" style="862" customWidth="1"/>
    <col min="12803" max="12803" width="18.28515625" style="862" customWidth="1"/>
    <col min="12804" max="12804" width="14" style="862" customWidth="1"/>
    <col min="12805" max="12805" width="13.85546875" style="862" customWidth="1"/>
    <col min="12806" max="12806" width="15.7109375" style="862" customWidth="1"/>
    <col min="12807" max="12807" width="15" style="862" customWidth="1"/>
    <col min="12808" max="12808" width="14.5703125" style="862" customWidth="1"/>
    <col min="12809" max="12809" width="17.5703125" style="862" customWidth="1"/>
    <col min="12810" max="13056" width="9.140625" style="862"/>
    <col min="13057" max="13057" width="19.5703125" style="862" customWidth="1"/>
    <col min="13058" max="13058" width="17.85546875" style="862" customWidth="1"/>
    <col min="13059" max="13059" width="18.28515625" style="862" customWidth="1"/>
    <col min="13060" max="13060" width="14" style="862" customWidth="1"/>
    <col min="13061" max="13061" width="13.85546875" style="862" customWidth="1"/>
    <col min="13062" max="13062" width="15.7109375" style="862" customWidth="1"/>
    <col min="13063" max="13063" width="15" style="862" customWidth="1"/>
    <col min="13064" max="13064" width="14.5703125" style="862" customWidth="1"/>
    <col min="13065" max="13065" width="17.5703125" style="862" customWidth="1"/>
    <col min="13066" max="13312" width="9.140625" style="862"/>
    <col min="13313" max="13313" width="19.5703125" style="862" customWidth="1"/>
    <col min="13314" max="13314" width="17.85546875" style="862" customWidth="1"/>
    <col min="13315" max="13315" width="18.28515625" style="862" customWidth="1"/>
    <col min="13316" max="13316" width="14" style="862" customWidth="1"/>
    <col min="13317" max="13317" width="13.85546875" style="862" customWidth="1"/>
    <col min="13318" max="13318" width="15.7109375" style="862" customWidth="1"/>
    <col min="13319" max="13319" width="15" style="862" customWidth="1"/>
    <col min="13320" max="13320" width="14.5703125" style="862" customWidth="1"/>
    <col min="13321" max="13321" width="17.5703125" style="862" customWidth="1"/>
    <col min="13322" max="13568" width="9.140625" style="862"/>
    <col min="13569" max="13569" width="19.5703125" style="862" customWidth="1"/>
    <col min="13570" max="13570" width="17.85546875" style="862" customWidth="1"/>
    <col min="13571" max="13571" width="18.28515625" style="862" customWidth="1"/>
    <col min="13572" max="13572" width="14" style="862" customWidth="1"/>
    <col min="13573" max="13573" width="13.85546875" style="862" customWidth="1"/>
    <col min="13574" max="13574" width="15.7109375" style="862" customWidth="1"/>
    <col min="13575" max="13575" width="15" style="862" customWidth="1"/>
    <col min="13576" max="13576" width="14.5703125" style="862" customWidth="1"/>
    <col min="13577" max="13577" width="17.5703125" style="862" customWidth="1"/>
    <col min="13578" max="13824" width="9.140625" style="862"/>
    <col min="13825" max="13825" width="19.5703125" style="862" customWidth="1"/>
    <col min="13826" max="13826" width="17.85546875" style="862" customWidth="1"/>
    <col min="13827" max="13827" width="18.28515625" style="862" customWidth="1"/>
    <col min="13828" max="13828" width="14" style="862" customWidth="1"/>
    <col min="13829" max="13829" width="13.85546875" style="862" customWidth="1"/>
    <col min="13830" max="13830" width="15.7109375" style="862" customWidth="1"/>
    <col min="13831" max="13831" width="15" style="862" customWidth="1"/>
    <col min="13832" max="13832" width="14.5703125" style="862" customWidth="1"/>
    <col min="13833" max="13833" width="17.5703125" style="862" customWidth="1"/>
    <col min="13834" max="14080" width="9.140625" style="862"/>
    <col min="14081" max="14081" width="19.5703125" style="862" customWidth="1"/>
    <col min="14082" max="14082" width="17.85546875" style="862" customWidth="1"/>
    <col min="14083" max="14083" width="18.28515625" style="862" customWidth="1"/>
    <col min="14084" max="14084" width="14" style="862" customWidth="1"/>
    <col min="14085" max="14085" width="13.85546875" style="862" customWidth="1"/>
    <col min="14086" max="14086" width="15.7109375" style="862" customWidth="1"/>
    <col min="14087" max="14087" width="15" style="862" customWidth="1"/>
    <col min="14088" max="14088" width="14.5703125" style="862" customWidth="1"/>
    <col min="14089" max="14089" width="17.5703125" style="862" customWidth="1"/>
    <col min="14090" max="14336" width="9.140625" style="862"/>
    <col min="14337" max="14337" width="19.5703125" style="862" customWidth="1"/>
    <col min="14338" max="14338" width="17.85546875" style="862" customWidth="1"/>
    <col min="14339" max="14339" width="18.28515625" style="862" customWidth="1"/>
    <col min="14340" max="14340" width="14" style="862" customWidth="1"/>
    <col min="14341" max="14341" width="13.85546875" style="862" customWidth="1"/>
    <col min="14342" max="14342" width="15.7109375" style="862" customWidth="1"/>
    <col min="14343" max="14343" width="15" style="862" customWidth="1"/>
    <col min="14344" max="14344" width="14.5703125" style="862" customWidth="1"/>
    <col min="14345" max="14345" width="17.5703125" style="862" customWidth="1"/>
    <col min="14346" max="14592" width="9.140625" style="862"/>
    <col min="14593" max="14593" width="19.5703125" style="862" customWidth="1"/>
    <col min="14594" max="14594" width="17.85546875" style="862" customWidth="1"/>
    <col min="14595" max="14595" width="18.28515625" style="862" customWidth="1"/>
    <col min="14596" max="14596" width="14" style="862" customWidth="1"/>
    <col min="14597" max="14597" width="13.85546875" style="862" customWidth="1"/>
    <col min="14598" max="14598" width="15.7109375" style="862" customWidth="1"/>
    <col min="14599" max="14599" width="15" style="862" customWidth="1"/>
    <col min="14600" max="14600" width="14.5703125" style="862" customWidth="1"/>
    <col min="14601" max="14601" width="17.5703125" style="862" customWidth="1"/>
    <col min="14602" max="14848" width="9.140625" style="862"/>
    <col min="14849" max="14849" width="19.5703125" style="862" customWidth="1"/>
    <col min="14850" max="14850" width="17.85546875" style="862" customWidth="1"/>
    <col min="14851" max="14851" width="18.28515625" style="862" customWidth="1"/>
    <col min="14852" max="14852" width="14" style="862" customWidth="1"/>
    <col min="14853" max="14853" width="13.85546875" style="862" customWidth="1"/>
    <col min="14854" max="14854" width="15.7109375" style="862" customWidth="1"/>
    <col min="14855" max="14855" width="15" style="862" customWidth="1"/>
    <col min="14856" max="14856" width="14.5703125" style="862" customWidth="1"/>
    <col min="14857" max="14857" width="17.5703125" style="862" customWidth="1"/>
    <col min="14858" max="15104" width="9.140625" style="862"/>
    <col min="15105" max="15105" width="19.5703125" style="862" customWidth="1"/>
    <col min="15106" max="15106" width="17.85546875" style="862" customWidth="1"/>
    <col min="15107" max="15107" width="18.28515625" style="862" customWidth="1"/>
    <col min="15108" max="15108" width="14" style="862" customWidth="1"/>
    <col min="15109" max="15109" width="13.85546875" style="862" customWidth="1"/>
    <col min="15110" max="15110" width="15.7109375" style="862" customWidth="1"/>
    <col min="15111" max="15111" width="15" style="862" customWidth="1"/>
    <col min="15112" max="15112" width="14.5703125" style="862" customWidth="1"/>
    <col min="15113" max="15113" width="17.5703125" style="862" customWidth="1"/>
    <col min="15114" max="15360" width="9.140625" style="862"/>
    <col min="15361" max="15361" width="19.5703125" style="862" customWidth="1"/>
    <col min="15362" max="15362" width="17.85546875" style="862" customWidth="1"/>
    <col min="15363" max="15363" width="18.28515625" style="862" customWidth="1"/>
    <col min="15364" max="15364" width="14" style="862" customWidth="1"/>
    <col min="15365" max="15365" width="13.85546875" style="862" customWidth="1"/>
    <col min="15366" max="15366" width="15.7109375" style="862" customWidth="1"/>
    <col min="15367" max="15367" width="15" style="862" customWidth="1"/>
    <col min="15368" max="15368" width="14.5703125" style="862" customWidth="1"/>
    <col min="15369" max="15369" width="17.5703125" style="862" customWidth="1"/>
    <col min="15370" max="15616" width="9.140625" style="862"/>
    <col min="15617" max="15617" width="19.5703125" style="862" customWidth="1"/>
    <col min="15618" max="15618" width="17.85546875" style="862" customWidth="1"/>
    <col min="15619" max="15619" width="18.28515625" style="862" customWidth="1"/>
    <col min="15620" max="15620" width="14" style="862" customWidth="1"/>
    <col min="15621" max="15621" width="13.85546875" style="862" customWidth="1"/>
    <col min="15622" max="15622" width="15.7109375" style="862" customWidth="1"/>
    <col min="15623" max="15623" width="15" style="862" customWidth="1"/>
    <col min="15624" max="15624" width="14.5703125" style="862" customWidth="1"/>
    <col min="15625" max="15625" width="17.5703125" style="862" customWidth="1"/>
    <col min="15626" max="15872" width="9.140625" style="862"/>
    <col min="15873" max="15873" width="19.5703125" style="862" customWidth="1"/>
    <col min="15874" max="15874" width="17.85546875" style="862" customWidth="1"/>
    <col min="15875" max="15875" width="18.28515625" style="862" customWidth="1"/>
    <col min="15876" max="15876" width="14" style="862" customWidth="1"/>
    <col min="15877" max="15877" width="13.85546875" style="862" customWidth="1"/>
    <col min="15878" max="15878" width="15.7109375" style="862" customWidth="1"/>
    <col min="15879" max="15879" width="15" style="862" customWidth="1"/>
    <col min="15880" max="15880" width="14.5703125" style="862" customWidth="1"/>
    <col min="15881" max="15881" width="17.5703125" style="862" customWidth="1"/>
    <col min="15882" max="16128" width="9.140625" style="862"/>
    <col min="16129" max="16129" width="19.5703125" style="862" customWidth="1"/>
    <col min="16130" max="16130" width="17.85546875" style="862" customWidth="1"/>
    <col min="16131" max="16131" width="18.28515625" style="862" customWidth="1"/>
    <col min="16132" max="16132" width="14" style="862" customWidth="1"/>
    <col min="16133" max="16133" width="13.85546875" style="862" customWidth="1"/>
    <col min="16134" max="16134" width="15.7109375" style="862" customWidth="1"/>
    <col min="16135" max="16135" width="15" style="862" customWidth="1"/>
    <col min="16136" max="16136" width="14.5703125" style="862" customWidth="1"/>
    <col min="16137" max="16137" width="17.5703125" style="862" customWidth="1"/>
    <col min="16138" max="16384" width="9.140625" style="862"/>
  </cols>
  <sheetData>
    <row r="1" spans="1:9" ht="12.75" customHeight="1">
      <c r="A1" s="1204" t="s">
        <v>1208</v>
      </c>
      <c r="B1" s="1204"/>
      <c r="C1" s="1204"/>
      <c r="D1" s="1204"/>
      <c r="E1" s="1204"/>
      <c r="F1" s="1204"/>
      <c r="G1" s="1204"/>
    </row>
    <row r="2" spans="1:9" ht="41.25" customHeight="1">
      <c r="A2" s="1204"/>
      <c r="B2" s="1204"/>
      <c r="C2" s="1204"/>
      <c r="D2" s="1204"/>
      <c r="E2" s="1204"/>
      <c r="F2" s="1204"/>
      <c r="G2" s="1204"/>
    </row>
    <row r="3" spans="1:9" ht="18" customHeight="1" thickBot="1">
      <c r="A3" s="863"/>
      <c r="B3" s="863"/>
      <c r="C3" s="863"/>
      <c r="D3" s="863"/>
      <c r="E3" s="863"/>
      <c r="F3" s="863"/>
      <c r="G3" s="864" t="s">
        <v>1200</v>
      </c>
      <c r="I3" s="876"/>
    </row>
    <row r="4" spans="1:9" ht="45" customHeight="1">
      <c r="A4" s="877" t="s">
        <v>1209</v>
      </c>
      <c r="B4" s="878" t="s">
        <v>32</v>
      </c>
      <c r="C4" s="879" t="s">
        <v>1202</v>
      </c>
      <c r="D4" s="879" t="s">
        <v>1203</v>
      </c>
      <c r="E4" s="879" t="s">
        <v>1204</v>
      </c>
      <c r="F4" s="879" t="s">
        <v>1210</v>
      </c>
      <c r="G4" s="879" t="s">
        <v>1206</v>
      </c>
      <c r="I4" s="880"/>
    </row>
    <row r="5" spans="1:9" ht="27" customHeight="1" thickBot="1">
      <c r="A5" s="881" t="s">
        <v>32</v>
      </c>
      <c r="B5" s="882">
        <v>5440099904</v>
      </c>
      <c r="C5" s="882">
        <v>5198631642</v>
      </c>
      <c r="D5" s="883">
        <v>5290145</v>
      </c>
      <c r="E5" s="883">
        <v>585922</v>
      </c>
      <c r="F5" s="884">
        <v>54124791</v>
      </c>
      <c r="G5" s="884">
        <v>181467404</v>
      </c>
      <c r="H5" s="880"/>
      <c r="I5" s="872"/>
    </row>
    <row r="6" spans="1:9" ht="18.95" customHeight="1" thickBot="1">
      <c r="A6" s="885" t="s">
        <v>1211</v>
      </c>
      <c r="B6" s="886">
        <v>1156314126</v>
      </c>
      <c r="C6" s="887">
        <v>987434099</v>
      </c>
      <c r="D6" s="888">
        <v>41632</v>
      </c>
      <c r="E6" s="887">
        <v>25</v>
      </c>
      <c r="F6" s="889">
        <v>5778</v>
      </c>
      <c r="G6" s="871">
        <v>168832592</v>
      </c>
      <c r="H6" s="890"/>
      <c r="I6" s="872"/>
    </row>
    <row r="7" spans="1:9" ht="18.95" customHeight="1" thickBot="1">
      <c r="A7" s="891" t="s">
        <v>1212</v>
      </c>
      <c r="B7" s="886">
        <v>967408794</v>
      </c>
      <c r="C7" s="892">
        <v>959253605</v>
      </c>
      <c r="D7" s="888">
        <v>0</v>
      </c>
      <c r="E7" s="893" t="s">
        <v>1213</v>
      </c>
      <c r="F7" s="889">
        <v>6936291</v>
      </c>
      <c r="G7" s="871">
        <v>634228</v>
      </c>
      <c r="H7" s="890"/>
      <c r="I7" s="872"/>
    </row>
    <row r="8" spans="1:9" ht="21.75" customHeight="1" thickBot="1">
      <c r="A8" s="894" t="s">
        <v>1214</v>
      </c>
      <c r="B8" s="886">
        <v>132154723</v>
      </c>
      <c r="C8" s="895">
        <v>129338318</v>
      </c>
      <c r="D8" s="888">
        <v>381436</v>
      </c>
      <c r="E8" s="895">
        <v>2</v>
      </c>
      <c r="F8" s="896">
        <v>1977810</v>
      </c>
      <c r="G8" s="871">
        <v>457157</v>
      </c>
      <c r="H8" s="880"/>
      <c r="I8" s="872"/>
    </row>
    <row r="9" spans="1:9" ht="18.95" customHeight="1" thickBot="1">
      <c r="A9" s="894" t="s">
        <v>1215</v>
      </c>
      <c r="B9" s="886">
        <v>65453831</v>
      </c>
      <c r="C9" s="895">
        <v>64072991</v>
      </c>
      <c r="D9" s="888">
        <v>132839</v>
      </c>
      <c r="E9" s="895">
        <v>0</v>
      </c>
      <c r="F9" s="896">
        <v>1013634</v>
      </c>
      <c r="G9" s="871">
        <v>234367</v>
      </c>
      <c r="H9" s="880"/>
      <c r="I9" s="872"/>
    </row>
    <row r="10" spans="1:9" ht="18.95" customHeight="1" thickBot="1">
      <c r="A10" s="894" t="s">
        <v>13</v>
      </c>
      <c r="B10" s="886">
        <v>31921005</v>
      </c>
      <c r="C10" s="895">
        <v>30795441</v>
      </c>
      <c r="D10" s="888">
        <v>72382</v>
      </c>
      <c r="E10" s="895">
        <v>0</v>
      </c>
      <c r="F10" s="896">
        <v>928811</v>
      </c>
      <c r="G10" s="871">
        <v>124371</v>
      </c>
      <c r="H10" s="880"/>
      <c r="I10" s="872"/>
    </row>
    <row r="11" spans="1:9" ht="18.95" customHeight="1" thickBot="1">
      <c r="A11" s="894" t="s">
        <v>1216</v>
      </c>
      <c r="B11" s="886">
        <v>238516062</v>
      </c>
      <c r="C11" s="895">
        <v>235434800</v>
      </c>
      <c r="D11" s="888">
        <v>349264</v>
      </c>
      <c r="E11" s="895">
        <v>134</v>
      </c>
      <c r="F11" s="896">
        <v>2116662</v>
      </c>
      <c r="G11" s="871">
        <v>615202</v>
      </c>
      <c r="H11" s="880"/>
      <c r="I11" s="872"/>
    </row>
    <row r="12" spans="1:9" ht="19.5" customHeight="1" thickBot="1">
      <c r="A12" s="894" t="s">
        <v>33</v>
      </c>
      <c r="B12" s="886">
        <v>113021219</v>
      </c>
      <c r="C12" s="895">
        <v>111158581</v>
      </c>
      <c r="D12" s="888">
        <v>128281</v>
      </c>
      <c r="E12" s="895">
        <v>0</v>
      </c>
      <c r="F12" s="896">
        <v>1343120</v>
      </c>
      <c r="G12" s="871">
        <v>391237</v>
      </c>
      <c r="H12" s="880"/>
      <c r="I12" s="872"/>
    </row>
    <row r="13" spans="1:9" ht="18.95" customHeight="1" thickBot="1">
      <c r="A13" s="894" t="s">
        <v>15</v>
      </c>
      <c r="B13" s="886">
        <v>21661161</v>
      </c>
      <c r="C13" s="895">
        <v>21252982</v>
      </c>
      <c r="D13" s="888">
        <v>29424</v>
      </c>
      <c r="E13" s="895">
        <v>0</v>
      </c>
      <c r="F13" s="896">
        <v>301261</v>
      </c>
      <c r="G13" s="871">
        <v>77494</v>
      </c>
      <c r="H13" s="880"/>
      <c r="I13" s="872"/>
    </row>
    <row r="14" spans="1:9" ht="18.95" customHeight="1" thickBot="1">
      <c r="A14" s="894" t="s">
        <v>16</v>
      </c>
      <c r="B14" s="886">
        <v>102782185</v>
      </c>
      <c r="C14" s="895">
        <v>100478990</v>
      </c>
      <c r="D14" s="888">
        <v>78021</v>
      </c>
      <c r="E14" s="895">
        <v>0</v>
      </c>
      <c r="F14" s="896">
        <v>1667676</v>
      </c>
      <c r="G14" s="871">
        <v>557498</v>
      </c>
      <c r="H14" s="880"/>
      <c r="I14" s="872"/>
    </row>
    <row r="15" spans="1:9" ht="18.95" customHeight="1" thickBot="1">
      <c r="A15" s="894" t="s">
        <v>1217</v>
      </c>
      <c r="B15" s="886">
        <v>25678102</v>
      </c>
      <c r="C15" s="895">
        <v>25226126</v>
      </c>
      <c r="D15" s="888">
        <v>52715</v>
      </c>
      <c r="E15" s="895">
        <v>0</v>
      </c>
      <c r="F15" s="896">
        <v>324543</v>
      </c>
      <c r="G15" s="871">
        <v>74718</v>
      </c>
      <c r="H15" s="880"/>
      <c r="I15" s="872"/>
    </row>
    <row r="16" spans="1:9" ht="18.95" customHeight="1" thickBot="1">
      <c r="A16" s="894" t="s">
        <v>215</v>
      </c>
      <c r="B16" s="886">
        <v>24352777</v>
      </c>
      <c r="C16" s="895">
        <v>23961809</v>
      </c>
      <c r="D16" s="888">
        <v>76655</v>
      </c>
      <c r="E16" s="895">
        <v>0</v>
      </c>
      <c r="F16" s="896">
        <v>251535</v>
      </c>
      <c r="G16" s="871">
        <v>62778</v>
      </c>
      <c r="H16" s="880"/>
      <c r="I16" s="872"/>
    </row>
    <row r="17" spans="1:9" ht="18.95" customHeight="1" thickBot="1">
      <c r="A17" s="894" t="s">
        <v>30</v>
      </c>
      <c r="B17" s="886">
        <v>189906539</v>
      </c>
      <c r="C17" s="895">
        <v>185789439</v>
      </c>
      <c r="D17" s="888">
        <v>298606</v>
      </c>
      <c r="E17" s="895">
        <v>0</v>
      </c>
      <c r="F17" s="896">
        <v>3181351</v>
      </c>
      <c r="G17" s="871">
        <v>637143</v>
      </c>
      <c r="H17" s="880"/>
      <c r="I17" s="872"/>
    </row>
    <row r="18" spans="1:9" ht="18.95" customHeight="1" thickBot="1">
      <c r="A18" s="894" t="s">
        <v>217</v>
      </c>
      <c r="B18" s="886">
        <v>20486829</v>
      </c>
      <c r="C18" s="895">
        <v>20037264</v>
      </c>
      <c r="D18" s="888">
        <v>47655</v>
      </c>
      <c r="E18" s="895">
        <v>0</v>
      </c>
      <c r="F18" s="896">
        <v>332358</v>
      </c>
      <c r="G18" s="871">
        <v>69552</v>
      </c>
      <c r="H18" s="880"/>
      <c r="I18" s="872"/>
    </row>
    <row r="19" spans="1:9" ht="18.95" customHeight="1" thickBot="1">
      <c r="A19" s="894" t="s">
        <v>17</v>
      </c>
      <c r="B19" s="886">
        <v>232328197</v>
      </c>
      <c r="C19" s="895">
        <v>226682099</v>
      </c>
      <c r="D19" s="888">
        <v>346520</v>
      </c>
      <c r="E19" s="895">
        <v>3</v>
      </c>
      <c r="F19" s="896">
        <v>4238526</v>
      </c>
      <c r="G19" s="871">
        <v>1061049</v>
      </c>
      <c r="H19" s="880"/>
      <c r="I19" s="872"/>
    </row>
    <row r="20" spans="1:9" ht="18.95" customHeight="1" thickBot="1">
      <c r="A20" s="894" t="s">
        <v>18</v>
      </c>
      <c r="B20" s="886">
        <v>40458644</v>
      </c>
      <c r="C20" s="895">
        <v>39600163</v>
      </c>
      <c r="D20" s="888">
        <v>125592</v>
      </c>
      <c r="E20" s="895">
        <v>0</v>
      </c>
      <c r="F20" s="896">
        <v>556598</v>
      </c>
      <c r="G20" s="871">
        <v>176291</v>
      </c>
      <c r="H20" s="880"/>
      <c r="I20" s="872"/>
    </row>
    <row r="21" spans="1:9" ht="18.95" customHeight="1" thickBot="1">
      <c r="A21" s="894" t="s">
        <v>19</v>
      </c>
      <c r="B21" s="886">
        <v>34761128</v>
      </c>
      <c r="C21" s="895">
        <v>34145952</v>
      </c>
      <c r="D21" s="888">
        <v>141543</v>
      </c>
      <c r="E21" s="895">
        <v>38</v>
      </c>
      <c r="F21" s="896">
        <v>346796</v>
      </c>
      <c r="G21" s="871">
        <v>126799</v>
      </c>
      <c r="H21" s="880"/>
      <c r="I21" s="872"/>
    </row>
    <row r="22" spans="1:9" ht="18.95" customHeight="1" thickBot="1">
      <c r="A22" s="894" t="s">
        <v>218</v>
      </c>
      <c r="B22" s="886">
        <v>46554739</v>
      </c>
      <c r="C22" s="895">
        <v>45869186</v>
      </c>
      <c r="D22" s="888">
        <v>20300</v>
      </c>
      <c r="E22" s="895">
        <v>0</v>
      </c>
      <c r="F22" s="896">
        <v>546168</v>
      </c>
      <c r="G22" s="871">
        <v>119085</v>
      </c>
      <c r="H22" s="880"/>
      <c r="I22" s="872"/>
    </row>
    <row r="23" spans="1:9" ht="18.95" customHeight="1" thickBot="1">
      <c r="A23" s="894" t="s">
        <v>125</v>
      </c>
      <c r="B23" s="886">
        <v>378708522</v>
      </c>
      <c r="C23" s="895">
        <v>370554650</v>
      </c>
      <c r="D23" s="888">
        <v>452417</v>
      </c>
      <c r="E23" s="895">
        <v>0</v>
      </c>
      <c r="F23" s="896">
        <v>6341192</v>
      </c>
      <c r="G23" s="871">
        <v>1360263</v>
      </c>
      <c r="H23" s="880"/>
      <c r="I23" s="872"/>
    </row>
    <row r="24" spans="1:9" ht="18.95" customHeight="1" thickBot="1">
      <c r="A24" s="894" t="s">
        <v>1218</v>
      </c>
      <c r="B24" s="886">
        <v>151114611</v>
      </c>
      <c r="C24" s="895">
        <v>148065744</v>
      </c>
      <c r="D24" s="888">
        <v>173517</v>
      </c>
      <c r="E24" s="895">
        <v>0</v>
      </c>
      <c r="F24" s="896">
        <v>2383235</v>
      </c>
      <c r="G24" s="871">
        <v>492115</v>
      </c>
      <c r="H24" s="880"/>
      <c r="I24" s="872"/>
    </row>
    <row r="25" spans="1:9" ht="18.95" customHeight="1" thickBot="1">
      <c r="A25" s="894" t="s">
        <v>127</v>
      </c>
      <c r="B25" s="886">
        <v>435742651</v>
      </c>
      <c r="C25" s="895">
        <v>429620542</v>
      </c>
      <c r="D25" s="888">
        <v>402619</v>
      </c>
      <c r="E25" s="895">
        <v>626</v>
      </c>
      <c r="F25" s="896">
        <v>4273304</v>
      </c>
      <c r="G25" s="871">
        <v>1445560</v>
      </c>
      <c r="H25" s="880"/>
      <c r="I25" s="872"/>
    </row>
    <row r="26" spans="1:9" ht="18.95" customHeight="1" thickBot="1">
      <c r="A26" s="894" t="s">
        <v>20</v>
      </c>
      <c r="B26" s="886">
        <v>144645696</v>
      </c>
      <c r="C26" s="895">
        <v>142108674</v>
      </c>
      <c r="D26" s="888">
        <v>295430</v>
      </c>
      <c r="E26" s="895">
        <v>312</v>
      </c>
      <c r="F26" s="896">
        <v>1795469</v>
      </c>
      <c r="G26" s="871">
        <v>445811</v>
      </c>
      <c r="H26" s="880"/>
      <c r="I26" s="872"/>
    </row>
    <row r="27" spans="1:9" ht="18.95" customHeight="1" thickBot="1">
      <c r="A27" s="894" t="s">
        <v>21</v>
      </c>
      <c r="B27" s="886">
        <v>59548135</v>
      </c>
      <c r="C27" s="895">
        <v>58259565</v>
      </c>
      <c r="D27" s="888">
        <v>71089</v>
      </c>
      <c r="E27" s="895">
        <v>23</v>
      </c>
      <c r="F27" s="896">
        <v>929028</v>
      </c>
      <c r="G27" s="871">
        <v>288430</v>
      </c>
      <c r="H27" s="880"/>
      <c r="I27" s="872"/>
    </row>
    <row r="28" spans="1:9" ht="18.95" customHeight="1" thickBot="1">
      <c r="A28" s="894" t="s">
        <v>22</v>
      </c>
      <c r="B28" s="886">
        <v>47147323</v>
      </c>
      <c r="C28" s="895">
        <v>46408453</v>
      </c>
      <c r="D28" s="888">
        <v>59896</v>
      </c>
      <c r="E28" s="895">
        <v>0</v>
      </c>
      <c r="F28" s="896">
        <v>550463</v>
      </c>
      <c r="G28" s="871">
        <v>128511</v>
      </c>
      <c r="H28" s="880"/>
      <c r="I28" s="872"/>
    </row>
    <row r="29" spans="1:9" ht="18.95" customHeight="1" thickBot="1">
      <c r="A29" s="894" t="s">
        <v>220</v>
      </c>
      <c r="B29" s="886">
        <v>33708170</v>
      </c>
      <c r="C29" s="895">
        <v>32919379</v>
      </c>
      <c r="D29" s="888">
        <v>77926</v>
      </c>
      <c r="E29" s="895">
        <v>0</v>
      </c>
      <c r="F29" s="896">
        <v>605078</v>
      </c>
      <c r="G29" s="871">
        <v>105787</v>
      </c>
      <c r="H29" s="880"/>
      <c r="I29" s="872"/>
    </row>
    <row r="30" spans="1:9" ht="18.95" customHeight="1" thickBot="1">
      <c r="A30" s="894" t="s">
        <v>221</v>
      </c>
      <c r="B30" s="886">
        <v>128706179</v>
      </c>
      <c r="C30" s="895">
        <v>126124316</v>
      </c>
      <c r="D30" s="888">
        <v>310544</v>
      </c>
      <c r="E30" s="895">
        <v>0</v>
      </c>
      <c r="F30" s="896">
        <v>1744540</v>
      </c>
      <c r="G30" s="871">
        <v>526779</v>
      </c>
      <c r="H30" s="880"/>
      <c r="I30" s="872"/>
    </row>
    <row r="31" spans="1:9" ht="18.95" customHeight="1" thickBot="1">
      <c r="A31" s="894" t="s">
        <v>222</v>
      </c>
      <c r="B31" s="886">
        <v>45790985</v>
      </c>
      <c r="C31" s="895">
        <v>44817786</v>
      </c>
      <c r="D31" s="888">
        <v>96293</v>
      </c>
      <c r="E31" s="895">
        <v>46</v>
      </c>
      <c r="F31" s="896">
        <v>640844</v>
      </c>
      <c r="G31" s="871">
        <v>236016</v>
      </c>
      <c r="H31" s="880"/>
      <c r="I31" s="872"/>
    </row>
    <row r="32" spans="1:9" ht="18.95" customHeight="1" thickBot="1">
      <c r="A32" s="894" t="s">
        <v>1219</v>
      </c>
      <c r="B32" s="886">
        <v>20541011</v>
      </c>
      <c r="C32" s="895">
        <v>20073075</v>
      </c>
      <c r="D32" s="888">
        <v>15401</v>
      </c>
      <c r="E32" s="895">
        <v>0</v>
      </c>
      <c r="F32" s="896">
        <v>361575</v>
      </c>
      <c r="G32" s="871">
        <v>90960</v>
      </c>
      <c r="H32" s="880"/>
      <c r="I32" s="872"/>
    </row>
    <row r="33" spans="1:9" ht="18.95" customHeight="1" thickBot="1">
      <c r="A33" s="894" t="s">
        <v>132</v>
      </c>
      <c r="B33" s="886">
        <v>41856301</v>
      </c>
      <c r="C33" s="895">
        <v>41084678</v>
      </c>
      <c r="D33" s="888">
        <v>79213</v>
      </c>
      <c r="E33" s="895">
        <v>0</v>
      </c>
      <c r="F33" s="896">
        <v>533368</v>
      </c>
      <c r="G33" s="871">
        <v>159042</v>
      </c>
      <c r="H33" s="880"/>
      <c r="I33" s="872"/>
    </row>
    <row r="34" spans="1:9" ht="18.95" customHeight="1" thickBot="1">
      <c r="A34" s="894" t="s">
        <v>23</v>
      </c>
      <c r="B34" s="886">
        <v>77204604</v>
      </c>
      <c r="C34" s="895">
        <v>75500042</v>
      </c>
      <c r="D34" s="888">
        <v>118539</v>
      </c>
      <c r="E34" s="895">
        <v>0</v>
      </c>
      <c r="F34" s="896">
        <v>1268710</v>
      </c>
      <c r="G34" s="871">
        <v>317313</v>
      </c>
      <c r="H34" s="880"/>
      <c r="I34" s="872"/>
    </row>
    <row r="35" spans="1:9" ht="18.95" customHeight="1" thickBot="1">
      <c r="A35" s="894" t="s">
        <v>24</v>
      </c>
      <c r="B35" s="886">
        <v>37986394</v>
      </c>
      <c r="C35" s="895">
        <v>37055156</v>
      </c>
      <c r="D35" s="888">
        <v>86505</v>
      </c>
      <c r="E35" s="895">
        <v>0</v>
      </c>
      <c r="F35" s="896">
        <v>686798</v>
      </c>
      <c r="G35" s="871">
        <v>157935</v>
      </c>
      <c r="H35" s="880"/>
      <c r="I35" s="872"/>
    </row>
    <row r="36" spans="1:9" ht="18.95" customHeight="1" thickBot="1">
      <c r="A36" s="894" t="s">
        <v>25</v>
      </c>
      <c r="B36" s="886">
        <v>108817153</v>
      </c>
      <c r="C36" s="895">
        <v>106349485</v>
      </c>
      <c r="D36" s="888">
        <v>183689</v>
      </c>
      <c r="E36" s="895">
        <v>0</v>
      </c>
      <c r="F36" s="896">
        <v>1817001</v>
      </c>
      <c r="G36" s="871">
        <v>466978</v>
      </c>
      <c r="H36" s="880"/>
      <c r="I36" s="872"/>
    </row>
    <row r="37" spans="1:9" ht="18.95" customHeight="1" thickBot="1">
      <c r="A37" s="894" t="s">
        <v>224</v>
      </c>
      <c r="B37" s="886">
        <v>74961955</v>
      </c>
      <c r="C37" s="895">
        <v>73316189</v>
      </c>
      <c r="D37" s="888">
        <v>172321</v>
      </c>
      <c r="E37" s="895">
        <v>0</v>
      </c>
      <c r="F37" s="896">
        <v>1175399</v>
      </c>
      <c r="G37" s="871">
        <v>298046</v>
      </c>
      <c r="H37" s="880"/>
      <c r="I37" s="872"/>
    </row>
    <row r="38" spans="1:9" ht="18.95" customHeight="1" thickBot="1">
      <c r="A38" s="894" t="s">
        <v>1220</v>
      </c>
      <c r="B38" s="886">
        <v>91402219</v>
      </c>
      <c r="C38" s="895">
        <v>89180556</v>
      </c>
      <c r="D38" s="888">
        <v>73428</v>
      </c>
      <c r="E38" s="895">
        <v>0</v>
      </c>
      <c r="F38" s="896">
        <v>1765587</v>
      </c>
      <c r="G38" s="871">
        <v>382648</v>
      </c>
      <c r="H38" s="880"/>
      <c r="I38" s="872"/>
    </row>
    <row r="39" spans="1:9" ht="18.95" customHeight="1" thickBot="1">
      <c r="A39" s="894" t="s">
        <v>1221</v>
      </c>
      <c r="B39" s="886">
        <v>39030063</v>
      </c>
      <c r="C39" s="895">
        <v>38237726</v>
      </c>
      <c r="D39" s="888">
        <v>185540</v>
      </c>
      <c r="E39" s="895">
        <v>0</v>
      </c>
      <c r="F39" s="896">
        <v>474307</v>
      </c>
      <c r="G39" s="871">
        <v>132490</v>
      </c>
      <c r="H39" s="880"/>
      <c r="I39" s="872"/>
    </row>
    <row r="40" spans="1:9" ht="20.25" customHeight="1" thickBot="1">
      <c r="A40" s="894" t="s">
        <v>12</v>
      </c>
      <c r="B40" s="886">
        <v>79427871</v>
      </c>
      <c r="C40" s="895">
        <v>78423781</v>
      </c>
      <c r="D40" s="888">
        <v>112913</v>
      </c>
      <c r="E40" s="895">
        <v>43</v>
      </c>
      <c r="F40" s="896">
        <v>709975</v>
      </c>
      <c r="G40" s="871">
        <v>181159</v>
      </c>
      <c r="H40" s="880"/>
      <c r="I40" s="872"/>
    </row>
    <row r="41" spans="1:9" ht="20.25" customHeight="1">
      <c r="A41" s="1205" t="s">
        <v>1222</v>
      </c>
      <c r="B41" s="1205"/>
      <c r="C41" s="1205"/>
      <c r="D41" s="1205"/>
      <c r="E41" s="1205"/>
      <c r="F41" s="1205"/>
      <c r="G41" s="1205"/>
    </row>
    <row r="42" spans="1:9" ht="19.5">
      <c r="A42" s="1206"/>
      <c r="B42" s="1207"/>
      <c r="C42" s="1207"/>
      <c r="D42" s="1207"/>
      <c r="E42" s="1207"/>
      <c r="F42" s="1207"/>
      <c r="G42" s="1207"/>
    </row>
    <row r="43" spans="1:9">
      <c r="F43" s="872"/>
    </row>
    <row r="44" spans="1:9">
      <c r="E44" s="880"/>
      <c r="G44" s="880"/>
    </row>
  </sheetData>
  <mergeCells count="3">
    <mergeCell ref="A1:G2"/>
    <mergeCell ref="A41:G41"/>
    <mergeCell ref="A42:G42"/>
  </mergeCells>
  <printOptions horizontalCentered="1"/>
  <pageMargins left="0.39370078740157483" right="0.59055118110236227" top="0.98425196850393704" bottom="0.39370078740157483" header="0" footer="0"/>
  <pageSetup paperSize="9" scale="85" orientation="portrait" r:id="rId1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48150-887B-4677-A927-DE9347EB6732}">
  <sheetPr>
    <tabColor rgb="FFFFC000"/>
  </sheetPr>
  <dimension ref="A1:M21"/>
  <sheetViews>
    <sheetView rightToLeft="1" view="pageBreakPreview" zoomScale="60" zoomScaleNormal="60" workbookViewId="0">
      <selection activeCell="J2" sqref="J2"/>
    </sheetView>
  </sheetViews>
  <sheetFormatPr defaultColWidth="9.140625" defaultRowHeight="15.75"/>
  <cols>
    <col min="1" max="1" width="6.7109375" style="862" customWidth="1"/>
    <col min="2" max="2" width="15.28515625" style="862" customWidth="1"/>
    <col min="3" max="3" width="13.85546875" style="862" customWidth="1"/>
    <col min="4" max="4" width="11.42578125" style="862" customWidth="1"/>
    <col min="5" max="5" width="12.42578125" style="862" customWidth="1"/>
    <col min="6" max="6" width="10.85546875" style="862" customWidth="1"/>
    <col min="7" max="7" width="10.28515625" style="862" customWidth="1"/>
    <col min="8" max="8" width="11.85546875" style="862" customWidth="1"/>
    <col min="9" max="9" width="11" style="862" customWidth="1"/>
    <col min="10" max="10" width="12.28515625" style="862" customWidth="1"/>
    <col min="11" max="11" width="12.7109375" style="862" customWidth="1"/>
    <col min="12" max="12" width="10.85546875" style="862" bestFit="1" customWidth="1"/>
    <col min="13" max="13" width="17.140625" style="862" customWidth="1"/>
    <col min="14" max="256" width="9.140625" style="862"/>
    <col min="257" max="257" width="6.7109375" style="862" customWidth="1"/>
    <col min="258" max="258" width="15.28515625" style="862" customWidth="1"/>
    <col min="259" max="259" width="13.85546875" style="862" customWidth="1"/>
    <col min="260" max="260" width="11.42578125" style="862" customWidth="1"/>
    <col min="261" max="261" width="12.42578125" style="862" customWidth="1"/>
    <col min="262" max="262" width="10.85546875" style="862" customWidth="1"/>
    <col min="263" max="263" width="10.28515625" style="862" customWidth="1"/>
    <col min="264" max="264" width="11.85546875" style="862" customWidth="1"/>
    <col min="265" max="265" width="11" style="862" customWidth="1"/>
    <col min="266" max="266" width="12.28515625" style="862" customWidth="1"/>
    <col min="267" max="267" width="12.7109375" style="862" customWidth="1"/>
    <col min="268" max="268" width="10.85546875" style="862" bestFit="1" customWidth="1"/>
    <col min="269" max="269" width="17.140625" style="862" customWidth="1"/>
    <col min="270" max="512" width="9.140625" style="862"/>
    <col min="513" max="513" width="6.7109375" style="862" customWidth="1"/>
    <col min="514" max="514" width="15.28515625" style="862" customWidth="1"/>
    <col min="515" max="515" width="13.85546875" style="862" customWidth="1"/>
    <col min="516" max="516" width="11.42578125" style="862" customWidth="1"/>
    <col min="517" max="517" width="12.42578125" style="862" customWidth="1"/>
    <col min="518" max="518" width="10.85546875" style="862" customWidth="1"/>
    <col min="519" max="519" width="10.28515625" style="862" customWidth="1"/>
    <col min="520" max="520" width="11.85546875" style="862" customWidth="1"/>
    <col min="521" max="521" width="11" style="862" customWidth="1"/>
    <col min="522" max="522" width="12.28515625" style="862" customWidth="1"/>
    <col min="523" max="523" width="12.7109375" style="862" customWidth="1"/>
    <col min="524" max="524" width="10.85546875" style="862" bestFit="1" customWidth="1"/>
    <col min="525" max="525" width="17.140625" style="862" customWidth="1"/>
    <col min="526" max="768" width="9.140625" style="862"/>
    <col min="769" max="769" width="6.7109375" style="862" customWidth="1"/>
    <col min="770" max="770" width="15.28515625" style="862" customWidth="1"/>
    <col min="771" max="771" width="13.85546875" style="862" customWidth="1"/>
    <col min="772" max="772" width="11.42578125" style="862" customWidth="1"/>
    <col min="773" max="773" width="12.42578125" style="862" customWidth="1"/>
    <col min="774" max="774" width="10.85546875" style="862" customWidth="1"/>
    <col min="775" max="775" width="10.28515625" style="862" customWidth="1"/>
    <col min="776" max="776" width="11.85546875" style="862" customWidth="1"/>
    <col min="777" max="777" width="11" style="862" customWidth="1"/>
    <col min="778" max="778" width="12.28515625" style="862" customWidth="1"/>
    <col min="779" max="779" width="12.7109375" style="862" customWidth="1"/>
    <col min="780" max="780" width="10.85546875" style="862" bestFit="1" customWidth="1"/>
    <col min="781" max="781" width="17.140625" style="862" customWidth="1"/>
    <col min="782" max="1024" width="9.140625" style="862"/>
    <col min="1025" max="1025" width="6.7109375" style="862" customWidth="1"/>
    <col min="1026" max="1026" width="15.28515625" style="862" customWidth="1"/>
    <col min="1027" max="1027" width="13.85546875" style="862" customWidth="1"/>
    <col min="1028" max="1028" width="11.42578125" style="862" customWidth="1"/>
    <col min="1029" max="1029" width="12.42578125" style="862" customWidth="1"/>
    <col min="1030" max="1030" width="10.85546875" style="862" customWidth="1"/>
    <col min="1031" max="1031" width="10.28515625" style="862" customWidth="1"/>
    <col min="1032" max="1032" width="11.85546875" style="862" customWidth="1"/>
    <col min="1033" max="1033" width="11" style="862" customWidth="1"/>
    <col min="1034" max="1034" width="12.28515625" style="862" customWidth="1"/>
    <col min="1035" max="1035" width="12.7109375" style="862" customWidth="1"/>
    <col min="1036" max="1036" width="10.85546875" style="862" bestFit="1" customWidth="1"/>
    <col min="1037" max="1037" width="17.140625" style="862" customWidth="1"/>
    <col min="1038" max="1280" width="9.140625" style="862"/>
    <col min="1281" max="1281" width="6.7109375" style="862" customWidth="1"/>
    <col min="1282" max="1282" width="15.28515625" style="862" customWidth="1"/>
    <col min="1283" max="1283" width="13.85546875" style="862" customWidth="1"/>
    <col min="1284" max="1284" width="11.42578125" style="862" customWidth="1"/>
    <col min="1285" max="1285" width="12.42578125" style="862" customWidth="1"/>
    <col min="1286" max="1286" width="10.85546875" style="862" customWidth="1"/>
    <col min="1287" max="1287" width="10.28515625" style="862" customWidth="1"/>
    <col min="1288" max="1288" width="11.85546875" style="862" customWidth="1"/>
    <col min="1289" max="1289" width="11" style="862" customWidth="1"/>
    <col min="1290" max="1290" width="12.28515625" style="862" customWidth="1"/>
    <col min="1291" max="1291" width="12.7109375" style="862" customWidth="1"/>
    <col min="1292" max="1292" width="10.85546875" style="862" bestFit="1" customWidth="1"/>
    <col min="1293" max="1293" width="17.140625" style="862" customWidth="1"/>
    <col min="1294" max="1536" width="9.140625" style="862"/>
    <col min="1537" max="1537" width="6.7109375" style="862" customWidth="1"/>
    <col min="1538" max="1538" width="15.28515625" style="862" customWidth="1"/>
    <col min="1539" max="1539" width="13.85546875" style="862" customWidth="1"/>
    <col min="1540" max="1540" width="11.42578125" style="862" customWidth="1"/>
    <col min="1541" max="1541" width="12.42578125" style="862" customWidth="1"/>
    <col min="1542" max="1542" width="10.85546875" style="862" customWidth="1"/>
    <col min="1543" max="1543" width="10.28515625" style="862" customWidth="1"/>
    <col min="1544" max="1544" width="11.85546875" style="862" customWidth="1"/>
    <col min="1545" max="1545" width="11" style="862" customWidth="1"/>
    <col min="1546" max="1546" width="12.28515625" style="862" customWidth="1"/>
    <col min="1547" max="1547" width="12.7109375" style="862" customWidth="1"/>
    <col min="1548" max="1548" width="10.85546875" style="862" bestFit="1" customWidth="1"/>
    <col min="1549" max="1549" width="17.140625" style="862" customWidth="1"/>
    <col min="1550" max="1792" width="9.140625" style="862"/>
    <col min="1793" max="1793" width="6.7109375" style="862" customWidth="1"/>
    <col min="1794" max="1794" width="15.28515625" style="862" customWidth="1"/>
    <col min="1795" max="1795" width="13.85546875" style="862" customWidth="1"/>
    <col min="1796" max="1796" width="11.42578125" style="862" customWidth="1"/>
    <col min="1797" max="1797" width="12.42578125" style="862" customWidth="1"/>
    <col min="1798" max="1798" width="10.85546875" style="862" customWidth="1"/>
    <col min="1799" max="1799" width="10.28515625" style="862" customWidth="1"/>
    <col min="1800" max="1800" width="11.85546875" style="862" customWidth="1"/>
    <col min="1801" max="1801" width="11" style="862" customWidth="1"/>
    <col min="1802" max="1802" width="12.28515625" style="862" customWidth="1"/>
    <col min="1803" max="1803" width="12.7109375" style="862" customWidth="1"/>
    <col min="1804" max="1804" width="10.85546875" style="862" bestFit="1" customWidth="1"/>
    <col min="1805" max="1805" width="17.140625" style="862" customWidth="1"/>
    <col min="1806" max="2048" width="9.140625" style="862"/>
    <col min="2049" max="2049" width="6.7109375" style="862" customWidth="1"/>
    <col min="2050" max="2050" width="15.28515625" style="862" customWidth="1"/>
    <col min="2051" max="2051" width="13.85546875" style="862" customWidth="1"/>
    <col min="2052" max="2052" width="11.42578125" style="862" customWidth="1"/>
    <col min="2053" max="2053" width="12.42578125" style="862" customWidth="1"/>
    <col min="2054" max="2054" width="10.85546875" style="862" customWidth="1"/>
    <col min="2055" max="2055" width="10.28515625" style="862" customWidth="1"/>
    <col min="2056" max="2056" width="11.85546875" style="862" customWidth="1"/>
    <col min="2057" max="2057" width="11" style="862" customWidth="1"/>
    <col min="2058" max="2058" width="12.28515625" style="862" customWidth="1"/>
    <col min="2059" max="2059" width="12.7109375" style="862" customWidth="1"/>
    <col min="2060" max="2060" width="10.85546875" style="862" bestFit="1" customWidth="1"/>
    <col min="2061" max="2061" width="17.140625" style="862" customWidth="1"/>
    <col min="2062" max="2304" width="9.140625" style="862"/>
    <col min="2305" max="2305" width="6.7109375" style="862" customWidth="1"/>
    <col min="2306" max="2306" width="15.28515625" style="862" customWidth="1"/>
    <col min="2307" max="2307" width="13.85546875" style="862" customWidth="1"/>
    <col min="2308" max="2308" width="11.42578125" style="862" customWidth="1"/>
    <col min="2309" max="2309" width="12.42578125" style="862" customWidth="1"/>
    <col min="2310" max="2310" width="10.85546875" style="862" customWidth="1"/>
    <col min="2311" max="2311" width="10.28515625" style="862" customWidth="1"/>
    <col min="2312" max="2312" width="11.85546875" style="862" customWidth="1"/>
    <col min="2313" max="2313" width="11" style="862" customWidth="1"/>
    <col min="2314" max="2314" width="12.28515625" style="862" customWidth="1"/>
    <col min="2315" max="2315" width="12.7109375" style="862" customWidth="1"/>
    <col min="2316" max="2316" width="10.85546875" style="862" bestFit="1" customWidth="1"/>
    <col min="2317" max="2317" width="17.140625" style="862" customWidth="1"/>
    <col min="2318" max="2560" width="9.140625" style="862"/>
    <col min="2561" max="2561" width="6.7109375" style="862" customWidth="1"/>
    <col min="2562" max="2562" width="15.28515625" style="862" customWidth="1"/>
    <col min="2563" max="2563" width="13.85546875" style="862" customWidth="1"/>
    <col min="2564" max="2564" width="11.42578125" style="862" customWidth="1"/>
    <col min="2565" max="2565" width="12.42578125" style="862" customWidth="1"/>
    <col min="2566" max="2566" width="10.85546875" style="862" customWidth="1"/>
    <col min="2567" max="2567" width="10.28515625" style="862" customWidth="1"/>
    <col min="2568" max="2568" width="11.85546875" style="862" customWidth="1"/>
    <col min="2569" max="2569" width="11" style="862" customWidth="1"/>
    <col min="2570" max="2570" width="12.28515625" style="862" customWidth="1"/>
    <col min="2571" max="2571" width="12.7109375" style="862" customWidth="1"/>
    <col min="2572" max="2572" width="10.85546875" style="862" bestFit="1" customWidth="1"/>
    <col min="2573" max="2573" width="17.140625" style="862" customWidth="1"/>
    <col min="2574" max="2816" width="9.140625" style="862"/>
    <col min="2817" max="2817" width="6.7109375" style="862" customWidth="1"/>
    <col min="2818" max="2818" width="15.28515625" style="862" customWidth="1"/>
    <col min="2819" max="2819" width="13.85546875" style="862" customWidth="1"/>
    <col min="2820" max="2820" width="11.42578125" style="862" customWidth="1"/>
    <col min="2821" max="2821" width="12.42578125" style="862" customWidth="1"/>
    <col min="2822" max="2822" width="10.85546875" style="862" customWidth="1"/>
    <col min="2823" max="2823" width="10.28515625" style="862" customWidth="1"/>
    <col min="2824" max="2824" width="11.85546875" style="862" customWidth="1"/>
    <col min="2825" max="2825" width="11" style="862" customWidth="1"/>
    <col min="2826" max="2826" width="12.28515625" style="862" customWidth="1"/>
    <col min="2827" max="2827" width="12.7109375" style="862" customWidth="1"/>
    <col min="2828" max="2828" width="10.85546875" style="862" bestFit="1" customWidth="1"/>
    <col min="2829" max="2829" width="17.140625" style="862" customWidth="1"/>
    <col min="2830" max="3072" width="9.140625" style="862"/>
    <col min="3073" max="3073" width="6.7109375" style="862" customWidth="1"/>
    <col min="3074" max="3074" width="15.28515625" style="862" customWidth="1"/>
    <col min="3075" max="3075" width="13.85546875" style="862" customWidth="1"/>
    <col min="3076" max="3076" width="11.42578125" style="862" customWidth="1"/>
    <col min="3077" max="3077" width="12.42578125" style="862" customWidth="1"/>
    <col min="3078" max="3078" width="10.85546875" style="862" customWidth="1"/>
    <col min="3079" max="3079" width="10.28515625" style="862" customWidth="1"/>
    <col min="3080" max="3080" width="11.85546875" style="862" customWidth="1"/>
    <col min="3081" max="3081" width="11" style="862" customWidth="1"/>
    <col min="3082" max="3082" width="12.28515625" style="862" customWidth="1"/>
    <col min="3083" max="3083" width="12.7109375" style="862" customWidth="1"/>
    <col min="3084" max="3084" width="10.85546875" style="862" bestFit="1" customWidth="1"/>
    <col min="3085" max="3085" width="17.140625" style="862" customWidth="1"/>
    <col min="3086" max="3328" width="9.140625" style="862"/>
    <col min="3329" max="3329" width="6.7109375" style="862" customWidth="1"/>
    <col min="3330" max="3330" width="15.28515625" style="862" customWidth="1"/>
    <col min="3331" max="3331" width="13.85546875" style="862" customWidth="1"/>
    <col min="3332" max="3332" width="11.42578125" style="862" customWidth="1"/>
    <col min="3333" max="3333" width="12.42578125" style="862" customWidth="1"/>
    <col min="3334" max="3334" width="10.85546875" style="862" customWidth="1"/>
    <col min="3335" max="3335" width="10.28515625" style="862" customWidth="1"/>
    <col min="3336" max="3336" width="11.85546875" style="862" customWidth="1"/>
    <col min="3337" max="3337" width="11" style="862" customWidth="1"/>
    <col min="3338" max="3338" width="12.28515625" style="862" customWidth="1"/>
    <col min="3339" max="3339" width="12.7109375" style="862" customWidth="1"/>
    <col min="3340" max="3340" width="10.85546875" style="862" bestFit="1" customWidth="1"/>
    <col min="3341" max="3341" width="17.140625" style="862" customWidth="1"/>
    <col min="3342" max="3584" width="9.140625" style="862"/>
    <col min="3585" max="3585" width="6.7109375" style="862" customWidth="1"/>
    <col min="3586" max="3586" width="15.28515625" style="862" customWidth="1"/>
    <col min="3587" max="3587" width="13.85546875" style="862" customWidth="1"/>
    <col min="3588" max="3588" width="11.42578125" style="862" customWidth="1"/>
    <col min="3589" max="3589" width="12.42578125" style="862" customWidth="1"/>
    <col min="3590" max="3590" width="10.85546875" style="862" customWidth="1"/>
    <col min="3591" max="3591" width="10.28515625" style="862" customWidth="1"/>
    <col min="3592" max="3592" width="11.85546875" style="862" customWidth="1"/>
    <col min="3593" max="3593" width="11" style="862" customWidth="1"/>
    <col min="3594" max="3594" width="12.28515625" style="862" customWidth="1"/>
    <col min="3595" max="3595" width="12.7109375" style="862" customWidth="1"/>
    <col min="3596" max="3596" width="10.85546875" style="862" bestFit="1" customWidth="1"/>
    <col min="3597" max="3597" width="17.140625" style="862" customWidth="1"/>
    <col min="3598" max="3840" width="9.140625" style="862"/>
    <col min="3841" max="3841" width="6.7109375" style="862" customWidth="1"/>
    <col min="3842" max="3842" width="15.28515625" style="862" customWidth="1"/>
    <col min="3843" max="3843" width="13.85546875" style="862" customWidth="1"/>
    <col min="3844" max="3844" width="11.42578125" style="862" customWidth="1"/>
    <col min="3845" max="3845" width="12.42578125" style="862" customWidth="1"/>
    <col min="3846" max="3846" width="10.85546875" style="862" customWidth="1"/>
    <col min="3847" max="3847" width="10.28515625" style="862" customWidth="1"/>
    <col min="3848" max="3848" width="11.85546875" style="862" customWidth="1"/>
    <col min="3849" max="3849" width="11" style="862" customWidth="1"/>
    <col min="3850" max="3850" width="12.28515625" style="862" customWidth="1"/>
    <col min="3851" max="3851" width="12.7109375" style="862" customWidth="1"/>
    <col min="3852" max="3852" width="10.85546875" style="862" bestFit="1" customWidth="1"/>
    <col min="3853" max="3853" width="17.140625" style="862" customWidth="1"/>
    <col min="3854" max="4096" width="9.140625" style="862"/>
    <col min="4097" max="4097" width="6.7109375" style="862" customWidth="1"/>
    <col min="4098" max="4098" width="15.28515625" style="862" customWidth="1"/>
    <col min="4099" max="4099" width="13.85546875" style="862" customWidth="1"/>
    <col min="4100" max="4100" width="11.42578125" style="862" customWidth="1"/>
    <col min="4101" max="4101" width="12.42578125" style="862" customWidth="1"/>
    <col min="4102" max="4102" width="10.85546875" style="862" customWidth="1"/>
    <col min="4103" max="4103" width="10.28515625" style="862" customWidth="1"/>
    <col min="4104" max="4104" width="11.85546875" style="862" customWidth="1"/>
    <col min="4105" max="4105" width="11" style="862" customWidth="1"/>
    <col min="4106" max="4106" width="12.28515625" style="862" customWidth="1"/>
    <col min="4107" max="4107" width="12.7109375" style="862" customWidth="1"/>
    <col min="4108" max="4108" width="10.85546875" style="862" bestFit="1" customWidth="1"/>
    <col min="4109" max="4109" width="17.140625" style="862" customWidth="1"/>
    <col min="4110" max="4352" width="9.140625" style="862"/>
    <col min="4353" max="4353" width="6.7109375" style="862" customWidth="1"/>
    <col min="4354" max="4354" width="15.28515625" style="862" customWidth="1"/>
    <col min="4355" max="4355" width="13.85546875" style="862" customWidth="1"/>
    <col min="4356" max="4356" width="11.42578125" style="862" customWidth="1"/>
    <col min="4357" max="4357" width="12.42578125" style="862" customWidth="1"/>
    <col min="4358" max="4358" width="10.85546875" style="862" customWidth="1"/>
    <col min="4359" max="4359" width="10.28515625" style="862" customWidth="1"/>
    <col min="4360" max="4360" width="11.85546875" style="862" customWidth="1"/>
    <col min="4361" max="4361" width="11" style="862" customWidth="1"/>
    <col min="4362" max="4362" width="12.28515625" style="862" customWidth="1"/>
    <col min="4363" max="4363" width="12.7109375" style="862" customWidth="1"/>
    <col min="4364" max="4364" width="10.85546875" style="862" bestFit="1" customWidth="1"/>
    <col min="4365" max="4365" width="17.140625" style="862" customWidth="1"/>
    <col min="4366" max="4608" width="9.140625" style="862"/>
    <col min="4609" max="4609" width="6.7109375" style="862" customWidth="1"/>
    <col min="4610" max="4610" width="15.28515625" style="862" customWidth="1"/>
    <col min="4611" max="4611" width="13.85546875" style="862" customWidth="1"/>
    <col min="4612" max="4612" width="11.42578125" style="862" customWidth="1"/>
    <col min="4613" max="4613" width="12.42578125" style="862" customWidth="1"/>
    <col min="4614" max="4614" width="10.85546875" style="862" customWidth="1"/>
    <col min="4615" max="4615" width="10.28515625" style="862" customWidth="1"/>
    <col min="4616" max="4616" width="11.85546875" style="862" customWidth="1"/>
    <col min="4617" max="4617" width="11" style="862" customWidth="1"/>
    <col min="4618" max="4618" width="12.28515625" style="862" customWidth="1"/>
    <col min="4619" max="4619" width="12.7109375" style="862" customWidth="1"/>
    <col min="4620" max="4620" width="10.85546875" style="862" bestFit="1" customWidth="1"/>
    <col min="4621" max="4621" width="17.140625" style="862" customWidth="1"/>
    <col min="4622" max="4864" width="9.140625" style="862"/>
    <col min="4865" max="4865" width="6.7109375" style="862" customWidth="1"/>
    <col min="4866" max="4866" width="15.28515625" style="862" customWidth="1"/>
    <col min="4867" max="4867" width="13.85546875" style="862" customWidth="1"/>
    <col min="4868" max="4868" width="11.42578125" style="862" customWidth="1"/>
    <col min="4869" max="4869" width="12.42578125" style="862" customWidth="1"/>
    <col min="4870" max="4870" width="10.85546875" style="862" customWidth="1"/>
    <col min="4871" max="4871" width="10.28515625" style="862" customWidth="1"/>
    <col min="4872" max="4872" width="11.85546875" style="862" customWidth="1"/>
    <col min="4873" max="4873" width="11" style="862" customWidth="1"/>
    <col min="4874" max="4874" width="12.28515625" style="862" customWidth="1"/>
    <col min="4875" max="4875" width="12.7109375" style="862" customWidth="1"/>
    <col min="4876" max="4876" width="10.85546875" style="862" bestFit="1" customWidth="1"/>
    <col min="4877" max="4877" width="17.140625" style="862" customWidth="1"/>
    <col min="4878" max="5120" width="9.140625" style="862"/>
    <col min="5121" max="5121" width="6.7109375" style="862" customWidth="1"/>
    <col min="5122" max="5122" width="15.28515625" style="862" customWidth="1"/>
    <col min="5123" max="5123" width="13.85546875" style="862" customWidth="1"/>
    <col min="5124" max="5124" width="11.42578125" style="862" customWidth="1"/>
    <col min="5125" max="5125" width="12.42578125" style="862" customWidth="1"/>
    <col min="5126" max="5126" width="10.85546875" style="862" customWidth="1"/>
    <col min="5127" max="5127" width="10.28515625" style="862" customWidth="1"/>
    <col min="5128" max="5128" width="11.85546875" style="862" customWidth="1"/>
    <col min="5129" max="5129" width="11" style="862" customWidth="1"/>
    <col min="5130" max="5130" width="12.28515625" style="862" customWidth="1"/>
    <col min="5131" max="5131" width="12.7109375" style="862" customWidth="1"/>
    <col min="5132" max="5132" width="10.85546875" style="862" bestFit="1" customWidth="1"/>
    <col min="5133" max="5133" width="17.140625" style="862" customWidth="1"/>
    <col min="5134" max="5376" width="9.140625" style="862"/>
    <col min="5377" max="5377" width="6.7109375" style="862" customWidth="1"/>
    <col min="5378" max="5378" width="15.28515625" style="862" customWidth="1"/>
    <col min="5379" max="5379" width="13.85546875" style="862" customWidth="1"/>
    <col min="5380" max="5380" width="11.42578125" style="862" customWidth="1"/>
    <col min="5381" max="5381" width="12.42578125" style="862" customWidth="1"/>
    <col min="5382" max="5382" width="10.85546875" style="862" customWidth="1"/>
    <col min="5383" max="5383" width="10.28515625" style="862" customWidth="1"/>
    <col min="5384" max="5384" width="11.85546875" style="862" customWidth="1"/>
    <col min="5385" max="5385" width="11" style="862" customWidth="1"/>
    <col min="5386" max="5386" width="12.28515625" style="862" customWidth="1"/>
    <col min="5387" max="5387" width="12.7109375" style="862" customWidth="1"/>
    <col min="5388" max="5388" width="10.85546875" style="862" bestFit="1" customWidth="1"/>
    <col min="5389" max="5389" width="17.140625" style="862" customWidth="1"/>
    <col min="5390" max="5632" width="9.140625" style="862"/>
    <col min="5633" max="5633" width="6.7109375" style="862" customWidth="1"/>
    <col min="5634" max="5634" width="15.28515625" style="862" customWidth="1"/>
    <col min="5635" max="5635" width="13.85546875" style="862" customWidth="1"/>
    <col min="5636" max="5636" width="11.42578125" style="862" customWidth="1"/>
    <col min="5637" max="5637" width="12.42578125" style="862" customWidth="1"/>
    <col min="5638" max="5638" width="10.85546875" style="862" customWidth="1"/>
    <col min="5639" max="5639" width="10.28515625" style="862" customWidth="1"/>
    <col min="5640" max="5640" width="11.85546875" style="862" customWidth="1"/>
    <col min="5641" max="5641" width="11" style="862" customWidth="1"/>
    <col min="5642" max="5642" width="12.28515625" style="862" customWidth="1"/>
    <col min="5643" max="5643" width="12.7109375" style="862" customWidth="1"/>
    <col min="5644" max="5644" width="10.85546875" style="862" bestFit="1" customWidth="1"/>
    <col min="5645" max="5645" width="17.140625" style="862" customWidth="1"/>
    <col min="5646" max="5888" width="9.140625" style="862"/>
    <col min="5889" max="5889" width="6.7109375" style="862" customWidth="1"/>
    <col min="5890" max="5890" width="15.28515625" style="862" customWidth="1"/>
    <col min="5891" max="5891" width="13.85546875" style="862" customWidth="1"/>
    <col min="5892" max="5892" width="11.42578125" style="862" customWidth="1"/>
    <col min="5893" max="5893" width="12.42578125" style="862" customWidth="1"/>
    <col min="5894" max="5894" width="10.85546875" style="862" customWidth="1"/>
    <col min="5895" max="5895" width="10.28515625" style="862" customWidth="1"/>
    <col min="5896" max="5896" width="11.85546875" style="862" customWidth="1"/>
    <col min="5897" max="5897" width="11" style="862" customWidth="1"/>
    <col min="5898" max="5898" width="12.28515625" style="862" customWidth="1"/>
    <col min="5899" max="5899" width="12.7109375" style="862" customWidth="1"/>
    <col min="5900" max="5900" width="10.85546875" style="862" bestFit="1" customWidth="1"/>
    <col min="5901" max="5901" width="17.140625" style="862" customWidth="1"/>
    <col min="5902" max="6144" width="9.140625" style="862"/>
    <col min="6145" max="6145" width="6.7109375" style="862" customWidth="1"/>
    <col min="6146" max="6146" width="15.28515625" style="862" customWidth="1"/>
    <col min="6147" max="6147" width="13.85546875" style="862" customWidth="1"/>
    <col min="6148" max="6148" width="11.42578125" style="862" customWidth="1"/>
    <col min="6149" max="6149" width="12.42578125" style="862" customWidth="1"/>
    <col min="6150" max="6150" width="10.85546875" style="862" customWidth="1"/>
    <col min="6151" max="6151" width="10.28515625" style="862" customWidth="1"/>
    <col min="6152" max="6152" width="11.85546875" style="862" customWidth="1"/>
    <col min="6153" max="6153" width="11" style="862" customWidth="1"/>
    <col min="6154" max="6154" width="12.28515625" style="862" customWidth="1"/>
    <col min="6155" max="6155" width="12.7109375" style="862" customWidth="1"/>
    <col min="6156" max="6156" width="10.85546875" style="862" bestFit="1" customWidth="1"/>
    <col min="6157" max="6157" width="17.140625" style="862" customWidth="1"/>
    <col min="6158" max="6400" width="9.140625" style="862"/>
    <col min="6401" max="6401" width="6.7109375" style="862" customWidth="1"/>
    <col min="6402" max="6402" width="15.28515625" style="862" customWidth="1"/>
    <col min="6403" max="6403" width="13.85546875" style="862" customWidth="1"/>
    <col min="6404" max="6404" width="11.42578125" style="862" customWidth="1"/>
    <col min="6405" max="6405" width="12.42578125" style="862" customWidth="1"/>
    <col min="6406" max="6406" width="10.85546875" style="862" customWidth="1"/>
    <col min="6407" max="6407" width="10.28515625" style="862" customWidth="1"/>
    <col min="6408" max="6408" width="11.85546875" style="862" customWidth="1"/>
    <col min="6409" max="6409" width="11" style="862" customWidth="1"/>
    <col min="6410" max="6410" width="12.28515625" style="862" customWidth="1"/>
    <col min="6411" max="6411" width="12.7109375" style="862" customWidth="1"/>
    <col min="6412" max="6412" width="10.85546875" style="862" bestFit="1" customWidth="1"/>
    <col min="6413" max="6413" width="17.140625" style="862" customWidth="1"/>
    <col min="6414" max="6656" width="9.140625" style="862"/>
    <col min="6657" max="6657" width="6.7109375" style="862" customWidth="1"/>
    <col min="6658" max="6658" width="15.28515625" style="862" customWidth="1"/>
    <col min="6659" max="6659" width="13.85546875" style="862" customWidth="1"/>
    <col min="6660" max="6660" width="11.42578125" style="862" customWidth="1"/>
    <col min="6661" max="6661" width="12.42578125" style="862" customWidth="1"/>
    <col min="6662" max="6662" width="10.85546875" style="862" customWidth="1"/>
    <col min="6663" max="6663" width="10.28515625" style="862" customWidth="1"/>
    <col min="6664" max="6664" width="11.85546875" style="862" customWidth="1"/>
    <col min="6665" max="6665" width="11" style="862" customWidth="1"/>
    <col min="6666" max="6666" width="12.28515625" style="862" customWidth="1"/>
    <col min="6667" max="6667" width="12.7109375" style="862" customWidth="1"/>
    <col min="6668" max="6668" width="10.85546875" style="862" bestFit="1" customWidth="1"/>
    <col min="6669" max="6669" width="17.140625" style="862" customWidth="1"/>
    <col min="6670" max="6912" width="9.140625" style="862"/>
    <col min="6913" max="6913" width="6.7109375" style="862" customWidth="1"/>
    <col min="6914" max="6914" width="15.28515625" style="862" customWidth="1"/>
    <col min="6915" max="6915" width="13.85546875" style="862" customWidth="1"/>
    <col min="6916" max="6916" width="11.42578125" style="862" customWidth="1"/>
    <col min="6917" max="6917" width="12.42578125" style="862" customWidth="1"/>
    <col min="6918" max="6918" width="10.85546875" style="862" customWidth="1"/>
    <col min="6919" max="6919" width="10.28515625" style="862" customWidth="1"/>
    <col min="6920" max="6920" width="11.85546875" style="862" customWidth="1"/>
    <col min="6921" max="6921" width="11" style="862" customWidth="1"/>
    <col min="6922" max="6922" width="12.28515625" style="862" customWidth="1"/>
    <col min="6923" max="6923" width="12.7109375" style="862" customWidth="1"/>
    <col min="6924" max="6924" width="10.85546875" style="862" bestFit="1" customWidth="1"/>
    <col min="6925" max="6925" width="17.140625" style="862" customWidth="1"/>
    <col min="6926" max="7168" width="9.140625" style="862"/>
    <col min="7169" max="7169" width="6.7109375" style="862" customWidth="1"/>
    <col min="7170" max="7170" width="15.28515625" style="862" customWidth="1"/>
    <col min="7171" max="7171" width="13.85546875" style="862" customWidth="1"/>
    <col min="7172" max="7172" width="11.42578125" style="862" customWidth="1"/>
    <col min="7173" max="7173" width="12.42578125" style="862" customWidth="1"/>
    <col min="7174" max="7174" width="10.85546875" style="862" customWidth="1"/>
    <col min="7175" max="7175" width="10.28515625" style="862" customWidth="1"/>
    <col min="7176" max="7176" width="11.85546875" style="862" customWidth="1"/>
    <col min="7177" max="7177" width="11" style="862" customWidth="1"/>
    <col min="7178" max="7178" width="12.28515625" style="862" customWidth="1"/>
    <col min="7179" max="7179" width="12.7109375" style="862" customWidth="1"/>
    <col min="7180" max="7180" width="10.85546875" style="862" bestFit="1" customWidth="1"/>
    <col min="7181" max="7181" width="17.140625" style="862" customWidth="1"/>
    <col min="7182" max="7424" width="9.140625" style="862"/>
    <col min="7425" max="7425" width="6.7109375" style="862" customWidth="1"/>
    <col min="7426" max="7426" width="15.28515625" style="862" customWidth="1"/>
    <col min="7427" max="7427" width="13.85546875" style="862" customWidth="1"/>
    <col min="7428" max="7428" width="11.42578125" style="862" customWidth="1"/>
    <col min="7429" max="7429" width="12.42578125" style="862" customWidth="1"/>
    <col min="7430" max="7430" width="10.85546875" style="862" customWidth="1"/>
    <col min="7431" max="7431" width="10.28515625" style="862" customWidth="1"/>
    <col min="7432" max="7432" width="11.85546875" style="862" customWidth="1"/>
    <col min="7433" max="7433" width="11" style="862" customWidth="1"/>
    <col min="7434" max="7434" width="12.28515625" style="862" customWidth="1"/>
    <col min="7435" max="7435" width="12.7109375" style="862" customWidth="1"/>
    <col min="7436" max="7436" width="10.85546875" style="862" bestFit="1" customWidth="1"/>
    <col min="7437" max="7437" width="17.140625" style="862" customWidth="1"/>
    <col min="7438" max="7680" width="9.140625" style="862"/>
    <col min="7681" max="7681" width="6.7109375" style="862" customWidth="1"/>
    <col min="7682" max="7682" width="15.28515625" style="862" customWidth="1"/>
    <col min="7683" max="7683" width="13.85546875" style="862" customWidth="1"/>
    <col min="7684" max="7684" width="11.42578125" style="862" customWidth="1"/>
    <col min="7685" max="7685" width="12.42578125" style="862" customWidth="1"/>
    <col min="7686" max="7686" width="10.85546875" style="862" customWidth="1"/>
    <col min="7687" max="7687" width="10.28515625" style="862" customWidth="1"/>
    <col min="7688" max="7688" width="11.85546875" style="862" customWidth="1"/>
    <col min="7689" max="7689" width="11" style="862" customWidth="1"/>
    <col min="7690" max="7690" width="12.28515625" style="862" customWidth="1"/>
    <col min="7691" max="7691" width="12.7109375" style="862" customWidth="1"/>
    <col min="7692" max="7692" width="10.85546875" style="862" bestFit="1" customWidth="1"/>
    <col min="7693" max="7693" width="17.140625" style="862" customWidth="1"/>
    <col min="7694" max="7936" width="9.140625" style="862"/>
    <col min="7937" max="7937" width="6.7109375" style="862" customWidth="1"/>
    <col min="7938" max="7938" width="15.28515625" style="862" customWidth="1"/>
    <col min="7939" max="7939" width="13.85546875" style="862" customWidth="1"/>
    <col min="7940" max="7940" width="11.42578125" style="862" customWidth="1"/>
    <col min="7941" max="7941" width="12.42578125" style="862" customWidth="1"/>
    <col min="7942" max="7942" width="10.85546875" style="862" customWidth="1"/>
    <col min="7943" max="7943" width="10.28515625" style="862" customWidth="1"/>
    <col min="7944" max="7944" width="11.85546875" style="862" customWidth="1"/>
    <col min="7945" max="7945" width="11" style="862" customWidth="1"/>
    <col min="7946" max="7946" width="12.28515625" style="862" customWidth="1"/>
    <col min="7947" max="7947" width="12.7109375" style="862" customWidth="1"/>
    <col min="7948" max="7948" width="10.85546875" style="862" bestFit="1" customWidth="1"/>
    <col min="7949" max="7949" width="17.140625" style="862" customWidth="1"/>
    <col min="7950" max="8192" width="9.140625" style="862"/>
    <col min="8193" max="8193" width="6.7109375" style="862" customWidth="1"/>
    <col min="8194" max="8194" width="15.28515625" style="862" customWidth="1"/>
    <col min="8195" max="8195" width="13.85546875" style="862" customWidth="1"/>
    <col min="8196" max="8196" width="11.42578125" style="862" customWidth="1"/>
    <col min="8197" max="8197" width="12.42578125" style="862" customWidth="1"/>
    <col min="8198" max="8198" width="10.85546875" style="862" customWidth="1"/>
    <col min="8199" max="8199" width="10.28515625" style="862" customWidth="1"/>
    <col min="8200" max="8200" width="11.85546875" style="862" customWidth="1"/>
    <col min="8201" max="8201" width="11" style="862" customWidth="1"/>
    <col min="8202" max="8202" width="12.28515625" style="862" customWidth="1"/>
    <col min="8203" max="8203" width="12.7109375" style="862" customWidth="1"/>
    <col min="8204" max="8204" width="10.85546875" style="862" bestFit="1" customWidth="1"/>
    <col min="8205" max="8205" width="17.140625" style="862" customWidth="1"/>
    <col min="8206" max="8448" width="9.140625" style="862"/>
    <col min="8449" max="8449" width="6.7109375" style="862" customWidth="1"/>
    <col min="8450" max="8450" width="15.28515625" style="862" customWidth="1"/>
    <col min="8451" max="8451" width="13.85546875" style="862" customWidth="1"/>
    <col min="8452" max="8452" width="11.42578125" style="862" customWidth="1"/>
    <col min="8453" max="8453" width="12.42578125" style="862" customWidth="1"/>
    <col min="8454" max="8454" width="10.85546875" style="862" customWidth="1"/>
    <col min="8455" max="8455" width="10.28515625" style="862" customWidth="1"/>
    <col min="8456" max="8456" width="11.85546875" style="862" customWidth="1"/>
    <col min="8457" max="8457" width="11" style="862" customWidth="1"/>
    <col min="8458" max="8458" width="12.28515625" style="862" customWidth="1"/>
    <col min="8459" max="8459" width="12.7109375" style="862" customWidth="1"/>
    <col min="8460" max="8460" width="10.85546875" style="862" bestFit="1" customWidth="1"/>
    <col min="8461" max="8461" width="17.140625" style="862" customWidth="1"/>
    <col min="8462" max="8704" width="9.140625" style="862"/>
    <col min="8705" max="8705" width="6.7109375" style="862" customWidth="1"/>
    <col min="8706" max="8706" width="15.28515625" style="862" customWidth="1"/>
    <col min="8707" max="8707" width="13.85546875" style="862" customWidth="1"/>
    <col min="8708" max="8708" width="11.42578125" style="862" customWidth="1"/>
    <col min="8709" max="8709" width="12.42578125" style="862" customWidth="1"/>
    <col min="8710" max="8710" width="10.85546875" style="862" customWidth="1"/>
    <col min="8711" max="8711" width="10.28515625" style="862" customWidth="1"/>
    <col min="8712" max="8712" width="11.85546875" style="862" customWidth="1"/>
    <col min="8713" max="8713" width="11" style="862" customWidth="1"/>
    <col min="8714" max="8714" width="12.28515625" style="862" customWidth="1"/>
    <col min="8715" max="8715" width="12.7109375" style="862" customWidth="1"/>
    <col min="8716" max="8716" width="10.85546875" style="862" bestFit="1" customWidth="1"/>
    <col min="8717" max="8717" width="17.140625" style="862" customWidth="1"/>
    <col min="8718" max="8960" width="9.140625" style="862"/>
    <col min="8961" max="8961" width="6.7109375" style="862" customWidth="1"/>
    <col min="8962" max="8962" width="15.28515625" style="862" customWidth="1"/>
    <col min="8963" max="8963" width="13.85546875" style="862" customWidth="1"/>
    <col min="8964" max="8964" width="11.42578125" style="862" customWidth="1"/>
    <col min="8965" max="8965" width="12.42578125" style="862" customWidth="1"/>
    <col min="8966" max="8966" width="10.85546875" style="862" customWidth="1"/>
    <col min="8967" max="8967" width="10.28515625" style="862" customWidth="1"/>
    <col min="8968" max="8968" width="11.85546875" style="862" customWidth="1"/>
    <col min="8969" max="8969" width="11" style="862" customWidth="1"/>
    <col min="8970" max="8970" width="12.28515625" style="862" customWidth="1"/>
    <col min="8971" max="8971" width="12.7109375" style="862" customWidth="1"/>
    <col min="8972" max="8972" width="10.85546875" style="862" bestFit="1" customWidth="1"/>
    <col min="8973" max="8973" width="17.140625" style="862" customWidth="1"/>
    <col min="8974" max="9216" width="9.140625" style="862"/>
    <col min="9217" max="9217" width="6.7109375" style="862" customWidth="1"/>
    <col min="9218" max="9218" width="15.28515625" style="862" customWidth="1"/>
    <col min="9219" max="9219" width="13.85546875" style="862" customWidth="1"/>
    <col min="9220" max="9220" width="11.42578125" style="862" customWidth="1"/>
    <col min="9221" max="9221" width="12.42578125" style="862" customWidth="1"/>
    <col min="9222" max="9222" width="10.85546875" style="862" customWidth="1"/>
    <col min="9223" max="9223" width="10.28515625" style="862" customWidth="1"/>
    <col min="9224" max="9224" width="11.85546875" style="862" customWidth="1"/>
    <col min="9225" max="9225" width="11" style="862" customWidth="1"/>
    <col min="9226" max="9226" width="12.28515625" style="862" customWidth="1"/>
    <col min="9227" max="9227" width="12.7109375" style="862" customWidth="1"/>
    <col min="9228" max="9228" width="10.85546875" style="862" bestFit="1" customWidth="1"/>
    <col min="9229" max="9229" width="17.140625" style="862" customWidth="1"/>
    <col min="9230" max="9472" width="9.140625" style="862"/>
    <col min="9473" max="9473" width="6.7109375" style="862" customWidth="1"/>
    <col min="9474" max="9474" width="15.28515625" style="862" customWidth="1"/>
    <col min="9475" max="9475" width="13.85546875" style="862" customWidth="1"/>
    <col min="9476" max="9476" width="11.42578125" style="862" customWidth="1"/>
    <col min="9477" max="9477" width="12.42578125" style="862" customWidth="1"/>
    <col min="9478" max="9478" width="10.85546875" style="862" customWidth="1"/>
    <col min="9479" max="9479" width="10.28515625" style="862" customWidth="1"/>
    <col min="9480" max="9480" width="11.85546875" style="862" customWidth="1"/>
    <col min="9481" max="9481" width="11" style="862" customWidth="1"/>
    <col min="9482" max="9482" width="12.28515625" style="862" customWidth="1"/>
    <col min="9483" max="9483" width="12.7109375" style="862" customWidth="1"/>
    <col min="9484" max="9484" width="10.85546875" style="862" bestFit="1" customWidth="1"/>
    <col min="9485" max="9485" width="17.140625" style="862" customWidth="1"/>
    <col min="9486" max="9728" width="9.140625" style="862"/>
    <col min="9729" max="9729" width="6.7109375" style="862" customWidth="1"/>
    <col min="9730" max="9730" width="15.28515625" style="862" customWidth="1"/>
    <col min="9731" max="9731" width="13.85546875" style="862" customWidth="1"/>
    <col min="9732" max="9732" width="11.42578125" style="862" customWidth="1"/>
    <col min="9733" max="9733" width="12.42578125" style="862" customWidth="1"/>
    <col min="9734" max="9734" width="10.85546875" style="862" customWidth="1"/>
    <col min="9735" max="9735" width="10.28515625" style="862" customWidth="1"/>
    <col min="9736" max="9736" width="11.85546875" style="862" customWidth="1"/>
    <col min="9737" max="9737" width="11" style="862" customWidth="1"/>
    <col min="9738" max="9738" width="12.28515625" style="862" customWidth="1"/>
    <col min="9739" max="9739" width="12.7109375" style="862" customWidth="1"/>
    <col min="9740" max="9740" width="10.85546875" style="862" bestFit="1" customWidth="1"/>
    <col min="9741" max="9741" width="17.140625" style="862" customWidth="1"/>
    <col min="9742" max="9984" width="9.140625" style="862"/>
    <col min="9985" max="9985" width="6.7109375" style="862" customWidth="1"/>
    <col min="9986" max="9986" width="15.28515625" style="862" customWidth="1"/>
    <col min="9987" max="9987" width="13.85546875" style="862" customWidth="1"/>
    <col min="9988" max="9988" width="11.42578125" style="862" customWidth="1"/>
    <col min="9989" max="9989" width="12.42578125" style="862" customWidth="1"/>
    <col min="9990" max="9990" width="10.85546875" style="862" customWidth="1"/>
    <col min="9991" max="9991" width="10.28515625" style="862" customWidth="1"/>
    <col min="9992" max="9992" width="11.85546875" style="862" customWidth="1"/>
    <col min="9993" max="9993" width="11" style="862" customWidth="1"/>
    <col min="9994" max="9994" width="12.28515625" style="862" customWidth="1"/>
    <col min="9995" max="9995" width="12.7109375" style="862" customWidth="1"/>
    <col min="9996" max="9996" width="10.85546875" style="862" bestFit="1" customWidth="1"/>
    <col min="9997" max="9997" width="17.140625" style="862" customWidth="1"/>
    <col min="9998" max="10240" width="9.140625" style="862"/>
    <col min="10241" max="10241" width="6.7109375" style="862" customWidth="1"/>
    <col min="10242" max="10242" width="15.28515625" style="862" customWidth="1"/>
    <col min="10243" max="10243" width="13.85546875" style="862" customWidth="1"/>
    <col min="10244" max="10244" width="11.42578125" style="862" customWidth="1"/>
    <col min="10245" max="10245" width="12.42578125" style="862" customWidth="1"/>
    <col min="10246" max="10246" width="10.85546875" style="862" customWidth="1"/>
    <col min="10247" max="10247" width="10.28515625" style="862" customWidth="1"/>
    <col min="10248" max="10248" width="11.85546875" style="862" customWidth="1"/>
    <col min="10249" max="10249" width="11" style="862" customWidth="1"/>
    <col min="10250" max="10250" width="12.28515625" style="862" customWidth="1"/>
    <col min="10251" max="10251" width="12.7109375" style="862" customWidth="1"/>
    <col min="10252" max="10252" width="10.85546875" style="862" bestFit="1" customWidth="1"/>
    <col min="10253" max="10253" width="17.140625" style="862" customWidth="1"/>
    <col min="10254" max="10496" width="9.140625" style="862"/>
    <col min="10497" max="10497" width="6.7109375" style="862" customWidth="1"/>
    <col min="10498" max="10498" width="15.28515625" style="862" customWidth="1"/>
    <col min="10499" max="10499" width="13.85546875" style="862" customWidth="1"/>
    <col min="10500" max="10500" width="11.42578125" style="862" customWidth="1"/>
    <col min="10501" max="10501" width="12.42578125" style="862" customWidth="1"/>
    <col min="10502" max="10502" width="10.85546875" style="862" customWidth="1"/>
    <col min="10503" max="10503" width="10.28515625" style="862" customWidth="1"/>
    <col min="10504" max="10504" width="11.85546875" style="862" customWidth="1"/>
    <col min="10505" max="10505" width="11" style="862" customWidth="1"/>
    <col min="10506" max="10506" width="12.28515625" style="862" customWidth="1"/>
    <col min="10507" max="10507" width="12.7109375" style="862" customWidth="1"/>
    <col min="10508" max="10508" width="10.85546875" style="862" bestFit="1" customWidth="1"/>
    <col min="10509" max="10509" width="17.140625" style="862" customWidth="1"/>
    <col min="10510" max="10752" width="9.140625" style="862"/>
    <col min="10753" max="10753" width="6.7109375" style="862" customWidth="1"/>
    <col min="10754" max="10754" width="15.28515625" style="862" customWidth="1"/>
    <col min="10755" max="10755" width="13.85546875" style="862" customWidth="1"/>
    <col min="10756" max="10756" width="11.42578125" style="862" customWidth="1"/>
    <col min="10757" max="10757" width="12.42578125" style="862" customWidth="1"/>
    <col min="10758" max="10758" width="10.85546875" style="862" customWidth="1"/>
    <col min="10759" max="10759" width="10.28515625" style="862" customWidth="1"/>
    <col min="10760" max="10760" width="11.85546875" style="862" customWidth="1"/>
    <col min="10761" max="10761" width="11" style="862" customWidth="1"/>
    <col min="10762" max="10762" width="12.28515625" style="862" customWidth="1"/>
    <col min="10763" max="10763" width="12.7109375" style="862" customWidth="1"/>
    <col min="10764" max="10764" width="10.85546875" style="862" bestFit="1" customWidth="1"/>
    <col min="10765" max="10765" width="17.140625" style="862" customWidth="1"/>
    <col min="10766" max="11008" width="9.140625" style="862"/>
    <col min="11009" max="11009" width="6.7109375" style="862" customWidth="1"/>
    <col min="11010" max="11010" width="15.28515625" style="862" customWidth="1"/>
    <col min="11011" max="11011" width="13.85546875" style="862" customWidth="1"/>
    <col min="11012" max="11012" width="11.42578125" style="862" customWidth="1"/>
    <col min="11013" max="11013" width="12.42578125" style="862" customWidth="1"/>
    <col min="11014" max="11014" width="10.85546875" style="862" customWidth="1"/>
    <col min="11015" max="11015" width="10.28515625" style="862" customWidth="1"/>
    <col min="11016" max="11016" width="11.85546875" style="862" customWidth="1"/>
    <col min="11017" max="11017" width="11" style="862" customWidth="1"/>
    <col min="11018" max="11018" width="12.28515625" style="862" customWidth="1"/>
    <col min="11019" max="11019" width="12.7109375" style="862" customWidth="1"/>
    <col min="11020" max="11020" width="10.85546875" style="862" bestFit="1" customWidth="1"/>
    <col min="11021" max="11021" width="17.140625" style="862" customWidth="1"/>
    <col min="11022" max="11264" width="9.140625" style="862"/>
    <col min="11265" max="11265" width="6.7109375" style="862" customWidth="1"/>
    <col min="11266" max="11266" width="15.28515625" style="862" customWidth="1"/>
    <col min="11267" max="11267" width="13.85546875" style="862" customWidth="1"/>
    <col min="11268" max="11268" width="11.42578125" style="862" customWidth="1"/>
    <col min="11269" max="11269" width="12.42578125" style="862" customWidth="1"/>
    <col min="11270" max="11270" width="10.85546875" style="862" customWidth="1"/>
    <col min="11271" max="11271" width="10.28515625" style="862" customWidth="1"/>
    <col min="11272" max="11272" width="11.85546875" style="862" customWidth="1"/>
    <col min="11273" max="11273" width="11" style="862" customWidth="1"/>
    <col min="11274" max="11274" width="12.28515625" style="862" customWidth="1"/>
    <col min="11275" max="11275" width="12.7109375" style="862" customWidth="1"/>
    <col min="11276" max="11276" width="10.85546875" style="862" bestFit="1" customWidth="1"/>
    <col min="11277" max="11277" width="17.140625" style="862" customWidth="1"/>
    <col min="11278" max="11520" width="9.140625" style="862"/>
    <col min="11521" max="11521" width="6.7109375" style="862" customWidth="1"/>
    <col min="11522" max="11522" width="15.28515625" style="862" customWidth="1"/>
    <col min="11523" max="11523" width="13.85546875" style="862" customWidth="1"/>
    <col min="11524" max="11524" width="11.42578125" style="862" customWidth="1"/>
    <col min="11525" max="11525" width="12.42578125" style="862" customWidth="1"/>
    <col min="11526" max="11526" width="10.85546875" style="862" customWidth="1"/>
    <col min="11527" max="11527" width="10.28515625" style="862" customWidth="1"/>
    <col min="11528" max="11528" width="11.85546875" style="862" customWidth="1"/>
    <col min="11529" max="11529" width="11" style="862" customWidth="1"/>
    <col min="11530" max="11530" width="12.28515625" style="862" customWidth="1"/>
    <col min="11531" max="11531" width="12.7109375" style="862" customWidth="1"/>
    <col min="11532" max="11532" width="10.85546875" style="862" bestFit="1" customWidth="1"/>
    <col min="11533" max="11533" width="17.140625" style="862" customWidth="1"/>
    <col min="11534" max="11776" width="9.140625" style="862"/>
    <col min="11777" max="11777" width="6.7109375" style="862" customWidth="1"/>
    <col min="11778" max="11778" width="15.28515625" style="862" customWidth="1"/>
    <col min="11779" max="11779" width="13.85546875" style="862" customWidth="1"/>
    <col min="11780" max="11780" width="11.42578125" style="862" customWidth="1"/>
    <col min="11781" max="11781" width="12.42578125" style="862" customWidth="1"/>
    <col min="11782" max="11782" width="10.85546875" style="862" customWidth="1"/>
    <col min="11783" max="11783" width="10.28515625" style="862" customWidth="1"/>
    <col min="11784" max="11784" width="11.85546875" style="862" customWidth="1"/>
    <col min="11785" max="11785" width="11" style="862" customWidth="1"/>
    <col min="11786" max="11786" width="12.28515625" style="862" customWidth="1"/>
    <col min="11787" max="11787" width="12.7109375" style="862" customWidth="1"/>
    <col min="11788" max="11788" width="10.85546875" style="862" bestFit="1" customWidth="1"/>
    <col min="11789" max="11789" width="17.140625" style="862" customWidth="1"/>
    <col min="11790" max="12032" width="9.140625" style="862"/>
    <col min="12033" max="12033" width="6.7109375" style="862" customWidth="1"/>
    <col min="12034" max="12034" width="15.28515625" style="862" customWidth="1"/>
    <col min="12035" max="12035" width="13.85546875" style="862" customWidth="1"/>
    <col min="12036" max="12036" width="11.42578125" style="862" customWidth="1"/>
    <col min="12037" max="12037" width="12.42578125" style="862" customWidth="1"/>
    <col min="12038" max="12038" width="10.85546875" style="862" customWidth="1"/>
    <col min="12039" max="12039" width="10.28515625" style="862" customWidth="1"/>
    <col min="12040" max="12040" width="11.85546875" style="862" customWidth="1"/>
    <col min="12041" max="12041" width="11" style="862" customWidth="1"/>
    <col min="12042" max="12042" width="12.28515625" style="862" customWidth="1"/>
    <col min="12043" max="12043" width="12.7109375" style="862" customWidth="1"/>
    <col min="12044" max="12044" width="10.85546875" style="862" bestFit="1" customWidth="1"/>
    <col min="12045" max="12045" width="17.140625" style="862" customWidth="1"/>
    <col min="12046" max="12288" width="9.140625" style="862"/>
    <col min="12289" max="12289" width="6.7109375" style="862" customWidth="1"/>
    <col min="12290" max="12290" width="15.28515625" style="862" customWidth="1"/>
    <col min="12291" max="12291" width="13.85546875" style="862" customWidth="1"/>
    <col min="12292" max="12292" width="11.42578125" style="862" customWidth="1"/>
    <col min="12293" max="12293" width="12.42578125" style="862" customWidth="1"/>
    <col min="12294" max="12294" width="10.85546875" style="862" customWidth="1"/>
    <col min="12295" max="12295" width="10.28515625" style="862" customWidth="1"/>
    <col min="12296" max="12296" width="11.85546875" style="862" customWidth="1"/>
    <col min="12297" max="12297" width="11" style="862" customWidth="1"/>
    <col min="12298" max="12298" width="12.28515625" style="862" customWidth="1"/>
    <col min="12299" max="12299" width="12.7109375" style="862" customWidth="1"/>
    <col min="12300" max="12300" width="10.85546875" style="862" bestFit="1" customWidth="1"/>
    <col min="12301" max="12301" width="17.140625" style="862" customWidth="1"/>
    <col min="12302" max="12544" width="9.140625" style="862"/>
    <col min="12545" max="12545" width="6.7109375" style="862" customWidth="1"/>
    <col min="12546" max="12546" width="15.28515625" style="862" customWidth="1"/>
    <col min="12547" max="12547" width="13.85546875" style="862" customWidth="1"/>
    <col min="12548" max="12548" width="11.42578125" style="862" customWidth="1"/>
    <col min="12549" max="12549" width="12.42578125" style="862" customWidth="1"/>
    <col min="12550" max="12550" width="10.85546875" style="862" customWidth="1"/>
    <col min="12551" max="12551" width="10.28515625" style="862" customWidth="1"/>
    <col min="12552" max="12552" width="11.85546875" style="862" customWidth="1"/>
    <col min="12553" max="12553" width="11" style="862" customWidth="1"/>
    <col min="12554" max="12554" width="12.28515625" style="862" customWidth="1"/>
    <col min="12555" max="12555" width="12.7109375" style="862" customWidth="1"/>
    <col min="12556" max="12556" width="10.85546875" style="862" bestFit="1" customWidth="1"/>
    <col min="12557" max="12557" width="17.140625" style="862" customWidth="1"/>
    <col min="12558" max="12800" width="9.140625" style="862"/>
    <col min="12801" max="12801" width="6.7109375" style="862" customWidth="1"/>
    <col min="12802" max="12802" width="15.28515625" style="862" customWidth="1"/>
    <col min="12803" max="12803" width="13.85546875" style="862" customWidth="1"/>
    <col min="12804" max="12804" width="11.42578125" style="862" customWidth="1"/>
    <col min="12805" max="12805" width="12.42578125" style="862" customWidth="1"/>
    <col min="12806" max="12806" width="10.85546875" style="862" customWidth="1"/>
    <col min="12807" max="12807" width="10.28515625" style="862" customWidth="1"/>
    <col min="12808" max="12808" width="11.85546875" style="862" customWidth="1"/>
    <col min="12809" max="12809" width="11" style="862" customWidth="1"/>
    <col min="12810" max="12810" width="12.28515625" style="862" customWidth="1"/>
    <col min="12811" max="12811" width="12.7109375" style="862" customWidth="1"/>
    <col min="12812" max="12812" width="10.85546875" style="862" bestFit="1" customWidth="1"/>
    <col min="12813" max="12813" width="17.140625" style="862" customWidth="1"/>
    <col min="12814" max="13056" width="9.140625" style="862"/>
    <col min="13057" max="13057" width="6.7109375" style="862" customWidth="1"/>
    <col min="13058" max="13058" width="15.28515625" style="862" customWidth="1"/>
    <col min="13059" max="13059" width="13.85546875" style="862" customWidth="1"/>
    <col min="13060" max="13060" width="11.42578125" style="862" customWidth="1"/>
    <col min="13061" max="13061" width="12.42578125" style="862" customWidth="1"/>
    <col min="13062" max="13062" width="10.85546875" style="862" customWidth="1"/>
    <col min="13063" max="13063" width="10.28515625" style="862" customWidth="1"/>
    <col min="13064" max="13064" width="11.85546875" style="862" customWidth="1"/>
    <col min="13065" max="13065" width="11" style="862" customWidth="1"/>
    <col min="13066" max="13066" width="12.28515625" style="862" customWidth="1"/>
    <col min="13067" max="13067" width="12.7109375" style="862" customWidth="1"/>
    <col min="13068" max="13068" width="10.85546875" style="862" bestFit="1" customWidth="1"/>
    <col min="13069" max="13069" width="17.140625" style="862" customWidth="1"/>
    <col min="13070" max="13312" width="9.140625" style="862"/>
    <col min="13313" max="13313" width="6.7109375" style="862" customWidth="1"/>
    <col min="13314" max="13314" width="15.28515625" style="862" customWidth="1"/>
    <col min="13315" max="13315" width="13.85546875" style="862" customWidth="1"/>
    <col min="13316" max="13316" width="11.42578125" style="862" customWidth="1"/>
    <col min="13317" max="13317" width="12.42578125" style="862" customWidth="1"/>
    <col min="13318" max="13318" width="10.85546875" style="862" customWidth="1"/>
    <col min="13319" max="13319" width="10.28515625" style="862" customWidth="1"/>
    <col min="13320" max="13320" width="11.85546875" style="862" customWidth="1"/>
    <col min="13321" max="13321" width="11" style="862" customWidth="1"/>
    <col min="13322" max="13322" width="12.28515625" style="862" customWidth="1"/>
    <col min="13323" max="13323" width="12.7109375" style="862" customWidth="1"/>
    <col min="13324" max="13324" width="10.85546875" style="862" bestFit="1" customWidth="1"/>
    <col min="13325" max="13325" width="17.140625" style="862" customWidth="1"/>
    <col min="13326" max="13568" width="9.140625" style="862"/>
    <col min="13569" max="13569" width="6.7109375" style="862" customWidth="1"/>
    <col min="13570" max="13570" width="15.28515625" style="862" customWidth="1"/>
    <col min="13571" max="13571" width="13.85546875" style="862" customWidth="1"/>
    <col min="13572" max="13572" width="11.42578125" style="862" customWidth="1"/>
    <col min="13573" max="13573" width="12.42578125" style="862" customWidth="1"/>
    <col min="13574" max="13574" width="10.85546875" style="862" customWidth="1"/>
    <col min="13575" max="13575" width="10.28515625" style="862" customWidth="1"/>
    <col min="13576" max="13576" width="11.85546875" style="862" customWidth="1"/>
    <col min="13577" max="13577" width="11" style="862" customWidth="1"/>
    <col min="13578" max="13578" width="12.28515625" style="862" customWidth="1"/>
    <col min="13579" max="13579" width="12.7109375" style="862" customWidth="1"/>
    <col min="13580" max="13580" width="10.85546875" style="862" bestFit="1" customWidth="1"/>
    <col min="13581" max="13581" width="17.140625" style="862" customWidth="1"/>
    <col min="13582" max="13824" width="9.140625" style="862"/>
    <col min="13825" max="13825" width="6.7109375" style="862" customWidth="1"/>
    <col min="13826" max="13826" width="15.28515625" style="862" customWidth="1"/>
    <col min="13827" max="13827" width="13.85546875" style="862" customWidth="1"/>
    <col min="13828" max="13828" width="11.42578125" style="862" customWidth="1"/>
    <col min="13829" max="13829" width="12.42578125" style="862" customWidth="1"/>
    <col min="13830" max="13830" width="10.85546875" style="862" customWidth="1"/>
    <col min="13831" max="13831" width="10.28515625" style="862" customWidth="1"/>
    <col min="13832" max="13832" width="11.85546875" style="862" customWidth="1"/>
    <col min="13833" max="13833" width="11" style="862" customWidth="1"/>
    <col min="13834" max="13834" width="12.28515625" style="862" customWidth="1"/>
    <col min="13835" max="13835" width="12.7109375" style="862" customWidth="1"/>
    <col min="13836" max="13836" width="10.85546875" style="862" bestFit="1" customWidth="1"/>
    <col min="13837" max="13837" width="17.140625" style="862" customWidth="1"/>
    <col min="13838" max="14080" width="9.140625" style="862"/>
    <col min="14081" max="14081" width="6.7109375" style="862" customWidth="1"/>
    <col min="14082" max="14082" width="15.28515625" style="862" customWidth="1"/>
    <col min="14083" max="14083" width="13.85546875" style="862" customWidth="1"/>
    <col min="14084" max="14084" width="11.42578125" style="862" customWidth="1"/>
    <col min="14085" max="14085" width="12.42578125" style="862" customWidth="1"/>
    <col min="14086" max="14086" width="10.85546875" style="862" customWidth="1"/>
    <col min="14087" max="14087" width="10.28515625" style="862" customWidth="1"/>
    <col min="14088" max="14088" width="11.85546875" style="862" customWidth="1"/>
    <col min="14089" max="14089" width="11" style="862" customWidth="1"/>
    <col min="14090" max="14090" width="12.28515625" style="862" customWidth="1"/>
    <col min="14091" max="14091" width="12.7109375" style="862" customWidth="1"/>
    <col min="14092" max="14092" width="10.85546875" style="862" bestFit="1" customWidth="1"/>
    <col min="14093" max="14093" width="17.140625" style="862" customWidth="1"/>
    <col min="14094" max="14336" width="9.140625" style="862"/>
    <col min="14337" max="14337" width="6.7109375" style="862" customWidth="1"/>
    <col min="14338" max="14338" width="15.28515625" style="862" customWidth="1"/>
    <col min="14339" max="14339" width="13.85546875" style="862" customWidth="1"/>
    <col min="14340" max="14340" width="11.42578125" style="862" customWidth="1"/>
    <col min="14341" max="14341" width="12.42578125" style="862" customWidth="1"/>
    <col min="14342" max="14342" width="10.85546875" style="862" customWidth="1"/>
    <col min="14343" max="14343" width="10.28515625" style="862" customWidth="1"/>
    <col min="14344" max="14344" width="11.85546875" style="862" customWidth="1"/>
    <col min="14345" max="14345" width="11" style="862" customWidth="1"/>
    <col min="14346" max="14346" width="12.28515625" style="862" customWidth="1"/>
    <col min="14347" max="14347" width="12.7109375" style="862" customWidth="1"/>
    <col min="14348" max="14348" width="10.85546875" style="862" bestFit="1" customWidth="1"/>
    <col min="14349" max="14349" width="17.140625" style="862" customWidth="1"/>
    <col min="14350" max="14592" width="9.140625" style="862"/>
    <col min="14593" max="14593" width="6.7109375" style="862" customWidth="1"/>
    <col min="14594" max="14594" width="15.28515625" style="862" customWidth="1"/>
    <col min="14595" max="14595" width="13.85546875" style="862" customWidth="1"/>
    <col min="14596" max="14596" width="11.42578125" style="862" customWidth="1"/>
    <col min="14597" max="14597" width="12.42578125" style="862" customWidth="1"/>
    <col min="14598" max="14598" width="10.85546875" style="862" customWidth="1"/>
    <col min="14599" max="14599" width="10.28515625" style="862" customWidth="1"/>
    <col min="14600" max="14600" width="11.85546875" style="862" customWidth="1"/>
    <col min="14601" max="14601" width="11" style="862" customWidth="1"/>
    <col min="14602" max="14602" width="12.28515625" style="862" customWidth="1"/>
    <col min="14603" max="14603" width="12.7109375" style="862" customWidth="1"/>
    <col min="14604" max="14604" width="10.85546875" style="862" bestFit="1" customWidth="1"/>
    <col min="14605" max="14605" width="17.140625" style="862" customWidth="1"/>
    <col min="14606" max="14848" width="9.140625" style="862"/>
    <col min="14849" max="14849" width="6.7109375" style="862" customWidth="1"/>
    <col min="14850" max="14850" width="15.28515625" style="862" customWidth="1"/>
    <col min="14851" max="14851" width="13.85546875" style="862" customWidth="1"/>
    <col min="14852" max="14852" width="11.42578125" style="862" customWidth="1"/>
    <col min="14853" max="14853" width="12.42578125" style="862" customWidth="1"/>
    <col min="14854" max="14854" width="10.85546875" style="862" customWidth="1"/>
    <col min="14855" max="14855" width="10.28515625" style="862" customWidth="1"/>
    <col min="14856" max="14856" width="11.85546875" style="862" customWidth="1"/>
    <col min="14857" max="14857" width="11" style="862" customWidth="1"/>
    <col min="14858" max="14858" width="12.28515625" style="862" customWidth="1"/>
    <col min="14859" max="14859" width="12.7109375" style="862" customWidth="1"/>
    <col min="14860" max="14860" width="10.85546875" style="862" bestFit="1" customWidth="1"/>
    <col min="14861" max="14861" width="17.140625" style="862" customWidth="1"/>
    <col min="14862" max="15104" width="9.140625" style="862"/>
    <col min="15105" max="15105" width="6.7109375" style="862" customWidth="1"/>
    <col min="15106" max="15106" width="15.28515625" style="862" customWidth="1"/>
    <col min="15107" max="15107" width="13.85546875" style="862" customWidth="1"/>
    <col min="15108" max="15108" width="11.42578125" style="862" customWidth="1"/>
    <col min="15109" max="15109" width="12.42578125" style="862" customWidth="1"/>
    <col min="15110" max="15110" width="10.85546875" style="862" customWidth="1"/>
    <col min="15111" max="15111" width="10.28515625" style="862" customWidth="1"/>
    <col min="15112" max="15112" width="11.85546875" style="862" customWidth="1"/>
    <col min="15113" max="15113" width="11" style="862" customWidth="1"/>
    <col min="15114" max="15114" width="12.28515625" style="862" customWidth="1"/>
    <col min="15115" max="15115" width="12.7109375" style="862" customWidth="1"/>
    <col min="15116" max="15116" width="10.85546875" style="862" bestFit="1" customWidth="1"/>
    <col min="15117" max="15117" width="17.140625" style="862" customWidth="1"/>
    <col min="15118" max="15360" width="9.140625" style="862"/>
    <col min="15361" max="15361" width="6.7109375" style="862" customWidth="1"/>
    <col min="15362" max="15362" width="15.28515625" style="862" customWidth="1"/>
    <col min="15363" max="15363" width="13.85546875" style="862" customWidth="1"/>
    <col min="15364" max="15364" width="11.42578125" style="862" customWidth="1"/>
    <col min="15365" max="15365" width="12.42578125" style="862" customWidth="1"/>
    <col min="15366" max="15366" width="10.85546875" style="862" customWidth="1"/>
    <col min="15367" max="15367" width="10.28515625" style="862" customWidth="1"/>
    <col min="15368" max="15368" width="11.85546875" style="862" customWidth="1"/>
    <col min="15369" max="15369" width="11" style="862" customWidth="1"/>
    <col min="15370" max="15370" width="12.28515625" style="862" customWidth="1"/>
    <col min="15371" max="15371" width="12.7109375" style="862" customWidth="1"/>
    <col min="15372" max="15372" width="10.85546875" style="862" bestFit="1" customWidth="1"/>
    <col min="15373" max="15373" width="17.140625" style="862" customWidth="1"/>
    <col min="15374" max="15616" width="9.140625" style="862"/>
    <col min="15617" max="15617" width="6.7109375" style="862" customWidth="1"/>
    <col min="15618" max="15618" width="15.28515625" style="862" customWidth="1"/>
    <col min="15619" max="15619" width="13.85546875" style="862" customWidth="1"/>
    <col min="15620" max="15620" width="11.42578125" style="862" customWidth="1"/>
    <col min="15621" max="15621" width="12.42578125" style="862" customWidth="1"/>
    <col min="15622" max="15622" width="10.85546875" style="862" customWidth="1"/>
    <col min="15623" max="15623" width="10.28515625" style="862" customWidth="1"/>
    <col min="15624" max="15624" width="11.85546875" style="862" customWidth="1"/>
    <col min="15625" max="15625" width="11" style="862" customWidth="1"/>
    <col min="15626" max="15626" width="12.28515625" style="862" customWidth="1"/>
    <col min="15627" max="15627" width="12.7109375" style="862" customWidth="1"/>
    <col min="15628" max="15628" width="10.85546875" style="862" bestFit="1" customWidth="1"/>
    <col min="15629" max="15629" width="17.140625" style="862" customWidth="1"/>
    <col min="15630" max="15872" width="9.140625" style="862"/>
    <col min="15873" max="15873" width="6.7109375" style="862" customWidth="1"/>
    <col min="15874" max="15874" width="15.28515625" style="862" customWidth="1"/>
    <col min="15875" max="15875" width="13.85546875" style="862" customWidth="1"/>
    <col min="15876" max="15876" width="11.42578125" style="862" customWidth="1"/>
    <col min="15877" max="15877" width="12.42578125" style="862" customWidth="1"/>
    <col min="15878" max="15878" width="10.85546875" style="862" customWidth="1"/>
    <col min="15879" max="15879" width="10.28515625" style="862" customWidth="1"/>
    <col min="15880" max="15880" width="11.85546875" style="862" customWidth="1"/>
    <col min="15881" max="15881" width="11" style="862" customWidth="1"/>
    <col min="15882" max="15882" width="12.28515625" style="862" customWidth="1"/>
    <col min="15883" max="15883" width="12.7109375" style="862" customWidth="1"/>
    <col min="15884" max="15884" width="10.85546875" style="862" bestFit="1" customWidth="1"/>
    <col min="15885" max="15885" width="17.140625" style="862" customWidth="1"/>
    <col min="15886" max="16128" width="9.140625" style="862"/>
    <col min="16129" max="16129" width="6.7109375" style="862" customWidth="1"/>
    <col min="16130" max="16130" width="15.28515625" style="862" customWidth="1"/>
    <col min="16131" max="16131" width="13.85546875" style="862" customWidth="1"/>
    <col min="16132" max="16132" width="11.42578125" style="862" customWidth="1"/>
    <col min="16133" max="16133" width="12.42578125" style="862" customWidth="1"/>
    <col min="16134" max="16134" width="10.85546875" style="862" customWidth="1"/>
    <col min="16135" max="16135" width="10.28515625" style="862" customWidth="1"/>
    <col min="16136" max="16136" width="11.85546875" style="862" customWidth="1"/>
    <col min="16137" max="16137" width="11" style="862" customWidth="1"/>
    <col min="16138" max="16138" width="12.28515625" style="862" customWidth="1"/>
    <col min="16139" max="16139" width="12.7109375" style="862" customWidth="1"/>
    <col min="16140" max="16140" width="10.85546875" style="862" bestFit="1" customWidth="1"/>
    <col min="16141" max="16141" width="17.140625" style="862" customWidth="1"/>
    <col min="16142" max="16384" width="9.140625" style="862"/>
  </cols>
  <sheetData>
    <row r="1" spans="1:13" ht="50.25" customHeight="1">
      <c r="A1" s="1204" t="s">
        <v>1223</v>
      </c>
      <c r="B1" s="1204"/>
      <c r="C1" s="1204"/>
      <c r="D1" s="1204"/>
      <c r="E1" s="1204"/>
      <c r="F1" s="1204"/>
      <c r="G1" s="1204"/>
      <c r="H1" s="1204"/>
      <c r="I1" s="1204"/>
      <c r="J1" s="1204"/>
    </row>
    <row r="2" spans="1:13" ht="20.25" customHeight="1" thickBot="1">
      <c r="A2" s="863"/>
      <c r="B2" s="863"/>
      <c r="C2" s="863"/>
      <c r="D2" s="863"/>
      <c r="E2" s="863"/>
      <c r="F2" s="863"/>
      <c r="G2" s="863"/>
      <c r="I2" s="897"/>
      <c r="J2" s="898" t="s">
        <v>1200</v>
      </c>
    </row>
    <row r="3" spans="1:13" ht="76.5" customHeight="1" thickBot="1">
      <c r="A3" s="865" t="s">
        <v>1201</v>
      </c>
      <c r="B3" s="865" t="s">
        <v>32</v>
      </c>
      <c r="C3" s="899" t="s">
        <v>1224</v>
      </c>
      <c r="D3" s="899" t="s">
        <v>1225</v>
      </c>
      <c r="E3" s="899" t="s">
        <v>1226</v>
      </c>
      <c r="F3" s="899" t="s">
        <v>1227</v>
      </c>
      <c r="G3" s="899" t="s">
        <v>1228</v>
      </c>
      <c r="H3" s="899" t="s">
        <v>1229</v>
      </c>
      <c r="I3" s="899" t="s">
        <v>89</v>
      </c>
      <c r="J3" s="899" t="s">
        <v>1230</v>
      </c>
    </row>
    <row r="4" spans="1:13" ht="21" customHeight="1" thickBot="1">
      <c r="A4" s="867">
        <v>1395</v>
      </c>
      <c r="B4" s="900">
        <v>854777303</v>
      </c>
      <c r="C4" s="901">
        <v>651421789</v>
      </c>
      <c r="D4" s="902">
        <v>26490171</v>
      </c>
      <c r="E4" s="901">
        <v>23609882</v>
      </c>
      <c r="F4" s="902">
        <v>9768269</v>
      </c>
      <c r="G4" s="901">
        <v>52579</v>
      </c>
      <c r="H4" s="902">
        <v>115752651</v>
      </c>
      <c r="I4" s="901">
        <v>29443381</v>
      </c>
      <c r="J4" s="903">
        <v>-1761419</v>
      </c>
    </row>
    <row r="5" spans="1:13" ht="23.25" customHeight="1" thickBot="1">
      <c r="A5" s="867">
        <v>1396</v>
      </c>
      <c r="B5" s="900">
        <v>967419061</v>
      </c>
      <c r="C5" s="901">
        <v>713424608</v>
      </c>
      <c r="D5" s="902">
        <v>31869498</v>
      </c>
      <c r="E5" s="901">
        <v>24902108</v>
      </c>
      <c r="F5" s="902">
        <v>11775892</v>
      </c>
      <c r="G5" s="901">
        <v>121552</v>
      </c>
      <c r="H5" s="902">
        <v>130220661</v>
      </c>
      <c r="I5" s="901">
        <v>57175117</v>
      </c>
      <c r="J5" s="903">
        <v>-2070375</v>
      </c>
      <c r="K5" s="872"/>
      <c r="L5" s="872"/>
      <c r="M5" s="872"/>
    </row>
    <row r="6" spans="1:13" ht="21.75" thickBot="1">
      <c r="A6" s="867">
        <v>1397</v>
      </c>
      <c r="B6" s="900">
        <v>1491960227</v>
      </c>
      <c r="C6" s="901">
        <v>1208870315</v>
      </c>
      <c r="D6" s="902">
        <v>42183575</v>
      </c>
      <c r="E6" s="901">
        <v>34746440</v>
      </c>
      <c r="F6" s="902">
        <v>14994811</v>
      </c>
      <c r="G6" s="901">
        <v>36153</v>
      </c>
      <c r="H6" s="902">
        <v>155054827</v>
      </c>
      <c r="I6" s="901">
        <v>38472829</v>
      </c>
      <c r="J6" s="903">
        <v>-2398723</v>
      </c>
      <c r="K6" s="872"/>
      <c r="L6" s="872"/>
      <c r="M6" s="872"/>
    </row>
    <row r="7" spans="1:13" ht="21.75" thickBot="1">
      <c r="A7" s="867">
        <v>1398</v>
      </c>
      <c r="B7" s="900">
        <v>1383196533</v>
      </c>
      <c r="C7" s="901">
        <v>992018873</v>
      </c>
      <c r="D7" s="902">
        <v>50840863</v>
      </c>
      <c r="E7" s="901">
        <v>51332130</v>
      </c>
      <c r="F7" s="902">
        <v>20360620</v>
      </c>
      <c r="G7" s="901">
        <v>56434</v>
      </c>
      <c r="H7" s="902">
        <v>205521499</v>
      </c>
      <c r="I7" s="901">
        <v>66131118</v>
      </c>
      <c r="J7" s="903">
        <v>-3065004</v>
      </c>
      <c r="K7" s="872"/>
      <c r="L7" s="872"/>
      <c r="M7" s="872"/>
    </row>
    <row r="8" spans="1:13" ht="21.75" thickBot="1">
      <c r="A8" s="867">
        <v>1399</v>
      </c>
      <c r="B8" s="900">
        <v>2346613041</v>
      </c>
      <c r="C8" s="901">
        <v>1682019508</v>
      </c>
      <c r="D8" s="902">
        <v>72347936</v>
      </c>
      <c r="E8" s="901">
        <v>58312938</v>
      </c>
      <c r="F8" s="902">
        <v>29019653</v>
      </c>
      <c r="G8" s="901">
        <v>8136</v>
      </c>
      <c r="H8" s="902">
        <v>415682845</v>
      </c>
      <c r="I8" s="901">
        <v>93026018</v>
      </c>
      <c r="J8" s="903">
        <v>-3803993</v>
      </c>
      <c r="K8" s="872"/>
      <c r="L8" s="872"/>
      <c r="M8" s="872"/>
    </row>
    <row r="9" spans="1:13" ht="21.75" thickBot="1">
      <c r="A9" s="867">
        <v>1400</v>
      </c>
      <c r="B9" s="900">
        <v>3309607889</v>
      </c>
      <c r="C9" s="901">
        <v>2462820563</v>
      </c>
      <c r="D9" s="902">
        <v>114878969</v>
      </c>
      <c r="E9" s="901">
        <v>86047369</v>
      </c>
      <c r="F9" s="902">
        <v>44902969</v>
      </c>
      <c r="G9" s="901">
        <v>20680</v>
      </c>
      <c r="H9" s="902">
        <v>472912532</v>
      </c>
      <c r="I9" s="901">
        <v>133419972</v>
      </c>
      <c r="J9" s="903">
        <v>-5395165</v>
      </c>
      <c r="K9" s="872"/>
      <c r="L9" s="872"/>
      <c r="M9" s="872"/>
    </row>
    <row r="10" spans="1:13" ht="21.75" thickBot="1">
      <c r="A10" s="867">
        <v>1401</v>
      </c>
      <c r="B10" s="900">
        <v>5198631642</v>
      </c>
      <c r="C10" s="901">
        <v>3829939720</v>
      </c>
      <c r="D10" s="902">
        <v>180474473</v>
      </c>
      <c r="E10" s="901">
        <v>134736444</v>
      </c>
      <c r="F10" s="902">
        <v>72458335</v>
      </c>
      <c r="G10" s="901">
        <v>32789</v>
      </c>
      <c r="H10" s="902">
        <v>785900378</v>
      </c>
      <c r="I10" s="901">
        <v>203392671</v>
      </c>
      <c r="J10" s="903">
        <v>-8303168</v>
      </c>
      <c r="L10" s="872"/>
      <c r="M10" s="872"/>
    </row>
    <row r="11" spans="1:13">
      <c r="C11" s="872"/>
      <c r="K11" s="872"/>
      <c r="L11" s="872"/>
      <c r="M11" s="872"/>
    </row>
    <row r="13" spans="1:13">
      <c r="M13" s="872"/>
    </row>
    <row r="14" spans="1:13">
      <c r="L14" s="872"/>
    </row>
    <row r="15" spans="1:13">
      <c r="M15" s="872"/>
    </row>
    <row r="16" spans="1:13">
      <c r="L16" s="872"/>
    </row>
    <row r="21" spans="12:12">
      <c r="L21" s="872"/>
    </row>
  </sheetData>
  <mergeCells count="1">
    <mergeCell ref="A1:J1"/>
  </mergeCells>
  <printOptions horizontalCentered="1"/>
  <pageMargins left="0.19685039370078741" right="0.39370078740157483" top="0.98425196850393704" bottom="0.19685039370078741" header="0" footer="0"/>
  <pageSetup paperSize="9" scale="88" orientation="portrait" r:id="rId1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EB1FC-9F23-4D9D-A22F-F8E41610619B}">
  <sheetPr>
    <tabColor rgb="FFFFC000"/>
  </sheetPr>
  <dimension ref="A1:I13"/>
  <sheetViews>
    <sheetView rightToLeft="1" view="pageBreakPreview" zoomScale="60" zoomScaleNormal="60" workbookViewId="0">
      <selection activeCell="J2" sqref="J2"/>
    </sheetView>
  </sheetViews>
  <sheetFormatPr defaultColWidth="9.140625" defaultRowHeight="15.75"/>
  <cols>
    <col min="1" max="1" width="6.7109375" style="862" customWidth="1"/>
    <col min="2" max="2" width="15" style="862" customWidth="1"/>
    <col min="3" max="3" width="14.85546875" style="862" bestFit="1" customWidth="1"/>
    <col min="4" max="4" width="13" style="862" customWidth="1"/>
    <col min="5" max="5" width="16.85546875" style="862" customWidth="1"/>
    <col min="6" max="6" width="15.7109375" style="862" customWidth="1"/>
    <col min="7" max="8" width="9.5703125" style="862" bestFit="1" customWidth="1"/>
    <col min="9" max="9" width="19.85546875" style="862" customWidth="1"/>
    <col min="10" max="256" width="9.140625" style="862"/>
    <col min="257" max="257" width="6.7109375" style="862" customWidth="1"/>
    <col min="258" max="258" width="15" style="862" customWidth="1"/>
    <col min="259" max="259" width="14.85546875" style="862" bestFit="1" customWidth="1"/>
    <col min="260" max="260" width="13" style="862" customWidth="1"/>
    <col min="261" max="261" width="16.85546875" style="862" customWidth="1"/>
    <col min="262" max="262" width="15.7109375" style="862" customWidth="1"/>
    <col min="263" max="264" width="9.5703125" style="862" bestFit="1" customWidth="1"/>
    <col min="265" max="265" width="19.85546875" style="862" customWidth="1"/>
    <col min="266" max="512" width="9.140625" style="862"/>
    <col min="513" max="513" width="6.7109375" style="862" customWidth="1"/>
    <col min="514" max="514" width="15" style="862" customWidth="1"/>
    <col min="515" max="515" width="14.85546875" style="862" bestFit="1" customWidth="1"/>
    <col min="516" max="516" width="13" style="862" customWidth="1"/>
    <col min="517" max="517" width="16.85546875" style="862" customWidth="1"/>
    <col min="518" max="518" width="15.7109375" style="862" customWidth="1"/>
    <col min="519" max="520" width="9.5703125" style="862" bestFit="1" customWidth="1"/>
    <col min="521" max="521" width="19.85546875" style="862" customWidth="1"/>
    <col min="522" max="768" width="9.140625" style="862"/>
    <col min="769" max="769" width="6.7109375" style="862" customWidth="1"/>
    <col min="770" max="770" width="15" style="862" customWidth="1"/>
    <col min="771" max="771" width="14.85546875" style="862" bestFit="1" customWidth="1"/>
    <col min="772" max="772" width="13" style="862" customWidth="1"/>
    <col min="773" max="773" width="16.85546875" style="862" customWidth="1"/>
    <col min="774" max="774" width="15.7109375" style="862" customWidth="1"/>
    <col min="775" max="776" width="9.5703125" style="862" bestFit="1" customWidth="1"/>
    <col min="777" max="777" width="19.85546875" style="862" customWidth="1"/>
    <col min="778" max="1024" width="9.140625" style="862"/>
    <col min="1025" max="1025" width="6.7109375" style="862" customWidth="1"/>
    <col min="1026" max="1026" width="15" style="862" customWidth="1"/>
    <col min="1027" max="1027" width="14.85546875" style="862" bestFit="1" customWidth="1"/>
    <col min="1028" max="1028" width="13" style="862" customWidth="1"/>
    <col min="1029" max="1029" width="16.85546875" style="862" customWidth="1"/>
    <col min="1030" max="1030" width="15.7109375" style="862" customWidth="1"/>
    <col min="1031" max="1032" width="9.5703125" style="862" bestFit="1" customWidth="1"/>
    <col min="1033" max="1033" width="19.85546875" style="862" customWidth="1"/>
    <col min="1034" max="1280" width="9.140625" style="862"/>
    <col min="1281" max="1281" width="6.7109375" style="862" customWidth="1"/>
    <col min="1282" max="1282" width="15" style="862" customWidth="1"/>
    <col min="1283" max="1283" width="14.85546875" style="862" bestFit="1" customWidth="1"/>
    <col min="1284" max="1284" width="13" style="862" customWidth="1"/>
    <col min="1285" max="1285" width="16.85546875" style="862" customWidth="1"/>
    <col min="1286" max="1286" width="15.7109375" style="862" customWidth="1"/>
    <col min="1287" max="1288" width="9.5703125" style="862" bestFit="1" customWidth="1"/>
    <col min="1289" max="1289" width="19.85546875" style="862" customWidth="1"/>
    <col min="1290" max="1536" width="9.140625" style="862"/>
    <col min="1537" max="1537" width="6.7109375" style="862" customWidth="1"/>
    <col min="1538" max="1538" width="15" style="862" customWidth="1"/>
    <col min="1539" max="1539" width="14.85546875" style="862" bestFit="1" customWidth="1"/>
    <col min="1540" max="1540" width="13" style="862" customWidth="1"/>
    <col min="1541" max="1541" width="16.85546875" style="862" customWidth="1"/>
    <col min="1542" max="1542" width="15.7109375" style="862" customWidth="1"/>
    <col min="1543" max="1544" width="9.5703125" style="862" bestFit="1" customWidth="1"/>
    <col min="1545" max="1545" width="19.85546875" style="862" customWidth="1"/>
    <col min="1546" max="1792" width="9.140625" style="862"/>
    <col min="1793" max="1793" width="6.7109375" style="862" customWidth="1"/>
    <col min="1794" max="1794" width="15" style="862" customWidth="1"/>
    <col min="1795" max="1795" width="14.85546875" style="862" bestFit="1" customWidth="1"/>
    <col min="1796" max="1796" width="13" style="862" customWidth="1"/>
    <col min="1797" max="1797" width="16.85546875" style="862" customWidth="1"/>
    <col min="1798" max="1798" width="15.7109375" style="862" customWidth="1"/>
    <col min="1799" max="1800" width="9.5703125" style="862" bestFit="1" customWidth="1"/>
    <col min="1801" max="1801" width="19.85546875" style="862" customWidth="1"/>
    <col min="1802" max="2048" width="9.140625" style="862"/>
    <col min="2049" max="2049" width="6.7109375" style="862" customWidth="1"/>
    <col min="2050" max="2050" width="15" style="862" customWidth="1"/>
    <col min="2051" max="2051" width="14.85546875" style="862" bestFit="1" customWidth="1"/>
    <col min="2052" max="2052" width="13" style="862" customWidth="1"/>
    <col min="2053" max="2053" width="16.85546875" style="862" customWidth="1"/>
    <col min="2054" max="2054" width="15.7109375" style="862" customWidth="1"/>
    <col min="2055" max="2056" width="9.5703125" style="862" bestFit="1" customWidth="1"/>
    <col min="2057" max="2057" width="19.85546875" style="862" customWidth="1"/>
    <col min="2058" max="2304" width="9.140625" style="862"/>
    <col min="2305" max="2305" width="6.7109375" style="862" customWidth="1"/>
    <col min="2306" max="2306" width="15" style="862" customWidth="1"/>
    <col min="2307" max="2307" width="14.85546875" style="862" bestFit="1" customWidth="1"/>
    <col min="2308" max="2308" width="13" style="862" customWidth="1"/>
    <col min="2309" max="2309" width="16.85546875" style="862" customWidth="1"/>
    <col min="2310" max="2310" width="15.7109375" style="862" customWidth="1"/>
    <col min="2311" max="2312" width="9.5703125" style="862" bestFit="1" customWidth="1"/>
    <col min="2313" max="2313" width="19.85546875" style="862" customWidth="1"/>
    <col min="2314" max="2560" width="9.140625" style="862"/>
    <col min="2561" max="2561" width="6.7109375" style="862" customWidth="1"/>
    <col min="2562" max="2562" width="15" style="862" customWidth="1"/>
    <col min="2563" max="2563" width="14.85546875" style="862" bestFit="1" customWidth="1"/>
    <col min="2564" max="2564" width="13" style="862" customWidth="1"/>
    <col min="2565" max="2565" width="16.85546875" style="862" customWidth="1"/>
    <col min="2566" max="2566" width="15.7109375" style="862" customWidth="1"/>
    <col min="2567" max="2568" width="9.5703125" style="862" bestFit="1" customWidth="1"/>
    <col min="2569" max="2569" width="19.85546875" style="862" customWidth="1"/>
    <col min="2570" max="2816" width="9.140625" style="862"/>
    <col min="2817" max="2817" width="6.7109375" style="862" customWidth="1"/>
    <col min="2818" max="2818" width="15" style="862" customWidth="1"/>
    <col min="2819" max="2819" width="14.85546875" style="862" bestFit="1" customWidth="1"/>
    <col min="2820" max="2820" width="13" style="862" customWidth="1"/>
    <col min="2821" max="2821" width="16.85546875" style="862" customWidth="1"/>
    <col min="2822" max="2822" width="15.7109375" style="862" customWidth="1"/>
    <col min="2823" max="2824" width="9.5703125" style="862" bestFit="1" customWidth="1"/>
    <col min="2825" max="2825" width="19.85546875" style="862" customWidth="1"/>
    <col min="2826" max="3072" width="9.140625" style="862"/>
    <col min="3073" max="3073" width="6.7109375" style="862" customWidth="1"/>
    <col min="3074" max="3074" width="15" style="862" customWidth="1"/>
    <col min="3075" max="3075" width="14.85546875" style="862" bestFit="1" customWidth="1"/>
    <col min="3076" max="3076" width="13" style="862" customWidth="1"/>
    <col min="3077" max="3077" width="16.85546875" style="862" customWidth="1"/>
    <col min="3078" max="3078" width="15.7109375" style="862" customWidth="1"/>
    <col min="3079" max="3080" width="9.5703125" style="862" bestFit="1" customWidth="1"/>
    <col min="3081" max="3081" width="19.85546875" style="862" customWidth="1"/>
    <col min="3082" max="3328" width="9.140625" style="862"/>
    <col min="3329" max="3329" width="6.7109375" style="862" customWidth="1"/>
    <col min="3330" max="3330" width="15" style="862" customWidth="1"/>
    <col min="3331" max="3331" width="14.85546875" style="862" bestFit="1" customWidth="1"/>
    <col min="3332" max="3332" width="13" style="862" customWidth="1"/>
    <col min="3333" max="3333" width="16.85546875" style="862" customWidth="1"/>
    <col min="3334" max="3334" width="15.7109375" style="862" customWidth="1"/>
    <col min="3335" max="3336" width="9.5703125" style="862" bestFit="1" customWidth="1"/>
    <col min="3337" max="3337" width="19.85546875" style="862" customWidth="1"/>
    <col min="3338" max="3584" width="9.140625" style="862"/>
    <col min="3585" max="3585" width="6.7109375" style="862" customWidth="1"/>
    <col min="3586" max="3586" width="15" style="862" customWidth="1"/>
    <col min="3587" max="3587" width="14.85546875" style="862" bestFit="1" customWidth="1"/>
    <col min="3588" max="3588" width="13" style="862" customWidth="1"/>
    <col min="3589" max="3589" width="16.85546875" style="862" customWidth="1"/>
    <col min="3590" max="3590" width="15.7109375" style="862" customWidth="1"/>
    <col min="3591" max="3592" width="9.5703125" style="862" bestFit="1" customWidth="1"/>
    <col min="3593" max="3593" width="19.85546875" style="862" customWidth="1"/>
    <col min="3594" max="3840" width="9.140625" style="862"/>
    <col min="3841" max="3841" width="6.7109375" style="862" customWidth="1"/>
    <col min="3842" max="3842" width="15" style="862" customWidth="1"/>
    <col min="3843" max="3843" width="14.85546875" style="862" bestFit="1" customWidth="1"/>
    <col min="3844" max="3844" width="13" style="862" customWidth="1"/>
    <col min="3845" max="3845" width="16.85546875" style="862" customWidth="1"/>
    <col min="3846" max="3846" width="15.7109375" style="862" customWidth="1"/>
    <col min="3847" max="3848" width="9.5703125" style="862" bestFit="1" customWidth="1"/>
    <col min="3849" max="3849" width="19.85546875" style="862" customWidth="1"/>
    <col min="3850" max="4096" width="9.140625" style="862"/>
    <col min="4097" max="4097" width="6.7109375" style="862" customWidth="1"/>
    <col min="4098" max="4098" width="15" style="862" customWidth="1"/>
    <col min="4099" max="4099" width="14.85546875" style="862" bestFit="1" customWidth="1"/>
    <col min="4100" max="4100" width="13" style="862" customWidth="1"/>
    <col min="4101" max="4101" width="16.85546875" style="862" customWidth="1"/>
    <col min="4102" max="4102" width="15.7109375" style="862" customWidth="1"/>
    <col min="4103" max="4104" width="9.5703125" style="862" bestFit="1" customWidth="1"/>
    <col min="4105" max="4105" width="19.85546875" style="862" customWidth="1"/>
    <col min="4106" max="4352" width="9.140625" style="862"/>
    <col min="4353" max="4353" width="6.7109375" style="862" customWidth="1"/>
    <col min="4354" max="4354" width="15" style="862" customWidth="1"/>
    <col min="4355" max="4355" width="14.85546875" style="862" bestFit="1" customWidth="1"/>
    <col min="4356" max="4356" width="13" style="862" customWidth="1"/>
    <col min="4357" max="4357" width="16.85546875" style="862" customWidth="1"/>
    <col min="4358" max="4358" width="15.7109375" style="862" customWidth="1"/>
    <col min="4359" max="4360" width="9.5703125" style="862" bestFit="1" customWidth="1"/>
    <col min="4361" max="4361" width="19.85546875" style="862" customWidth="1"/>
    <col min="4362" max="4608" width="9.140625" style="862"/>
    <col min="4609" max="4609" width="6.7109375" style="862" customWidth="1"/>
    <col min="4610" max="4610" width="15" style="862" customWidth="1"/>
    <col min="4611" max="4611" width="14.85546875" style="862" bestFit="1" customWidth="1"/>
    <col min="4612" max="4612" width="13" style="862" customWidth="1"/>
    <col min="4613" max="4613" width="16.85546875" style="862" customWidth="1"/>
    <col min="4614" max="4614" width="15.7109375" style="862" customWidth="1"/>
    <col min="4615" max="4616" width="9.5703125" style="862" bestFit="1" customWidth="1"/>
    <col min="4617" max="4617" width="19.85546875" style="862" customWidth="1"/>
    <col min="4618" max="4864" width="9.140625" style="862"/>
    <col min="4865" max="4865" width="6.7109375" style="862" customWidth="1"/>
    <col min="4866" max="4866" width="15" style="862" customWidth="1"/>
    <col min="4867" max="4867" width="14.85546875" style="862" bestFit="1" customWidth="1"/>
    <col min="4868" max="4868" width="13" style="862" customWidth="1"/>
    <col min="4869" max="4869" width="16.85546875" style="862" customWidth="1"/>
    <col min="4870" max="4870" width="15.7109375" style="862" customWidth="1"/>
    <col min="4871" max="4872" width="9.5703125" style="862" bestFit="1" customWidth="1"/>
    <col min="4873" max="4873" width="19.85546875" style="862" customWidth="1"/>
    <col min="4874" max="5120" width="9.140625" style="862"/>
    <col min="5121" max="5121" width="6.7109375" style="862" customWidth="1"/>
    <col min="5122" max="5122" width="15" style="862" customWidth="1"/>
    <col min="5123" max="5123" width="14.85546875" style="862" bestFit="1" customWidth="1"/>
    <col min="5124" max="5124" width="13" style="862" customWidth="1"/>
    <col min="5125" max="5125" width="16.85546875" style="862" customWidth="1"/>
    <col min="5126" max="5126" width="15.7109375" style="862" customWidth="1"/>
    <col min="5127" max="5128" width="9.5703125" style="862" bestFit="1" customWidth="1"/>
    <col min="5129" max="5129" width="19.85546875" style="862" customWidth="1"/>
    <col min="5130" max="5376" width="9.140625" style="862"/>
    <col min="5377" max="5377" width="6.7109375" style="862" customWidth="1"/>
    <col min="5378" max="5378" width="15" style="862" customWidth="1"/>
    <col min="5379" max="5379" width="14.85546875" style="862" bestFit="1" customWidth="1"/>
    <col min="5380" max="5380" width="13" style="862" customWidth="1"/>
    <col min="5381" max="5381" width="16.85546875" style="862" customWidth="1"/>
    <col min="5382" max="5382" width="15.7109375" style="862" customWidth="1"/>
    <col min="5383" max="5384" width="9.5703125" style="862" bestFit="1" customWidth="1"/>
    <col min="5385" max="5385" width="19.85546875" style="862" customWidth="1"/>
    <col min="5386" max="5632" width="9.140625" style="862"/>
    <col min="5633" max="5633" width="6.7109375" style="862" customWidth="1"/>
    <col min="5634" max="5634" width="15" style="862" customWidth="1"/>
    <col min="5635" max="5635" width="14.85546875" style="862" bestFit="1" customWidth="1"/>
    <col min="5636" max="5636" width="13" style="862" customWidth="1"/>
    <col min="5637" max="5637" width="16.85546875" style="862" customWidth="1"/>
    <col min="5638" max="5638" width="15.7109375" style="862" customWidth="1"/>
    <col min="5639" max="5640" width="9.5703125" style="862" bestFit="1" customWidth="1"/>
    <col min="5641" max="5641" width="19.85546875" style="862" customWidth="1"/>
    <col min="5642" max="5888" width="9.140625" style="862"/>
    <col min="5889" max="5889" width="6.7109375" style="862" customWidth="1"/>
    <col min="5890" max="5890" width="15" style="862" customWidth="1"/>
    <col min="5891" max="5891" width="14.85546875" style="862" bestFit="1" customWidth="1"/>
    <col min="5892" max="5892" width="13" style="862" customWidth="1"/>
    <col min="5893" max="5893" width="16.85546875" style="862" customWidth="1"/>
    <col min="5894" max="5894" width="15.7109375" style="862" customWidth="1"/>
    <col min="5895" max="5896" width="9.5703125" style="862" bestFit="1" customWidth="1"/>
    <col min="5897" max="5897" width="19.85546875" style="862" customWidth="1"/>
    <col min="5898" max="6144" width="9.140625" style="862"/>
    <col min="6145" max="6145" width="6.7109375" style="862" customWidth="1"/>
    <col min="6146" max="6146" width="15" style="862" customWidth="1"/>
    <col min="6147" max="6147" width="14.85546875" style="862" bestFit="1" customWidth="1"/>
    <col min="6148" max="6148" width="13" style="862" customWidth="1"/>
    <col min="6149" max="6149" width="16.85546875" style="862" customWidth="1"/>
    <col min="6150" max="6150" width="15.7109375" style="862" customWidth="1"/>
    <col min="6151" max="6152" width="9.5703125" style="862" bestFit="1" customWidth="1"/>
    <col min="6153" max="6153" width="19.85546875" style="862" customWidth="1"/>
    <col min="6154" max="6400" width="9.140625" style="862"/>
    <col min="6401" max="6401" width="6.7109375" style="862" customWidth="1"/>
    <col min="6402" max="6402" width="15" style="862" customWidth="1"/>
    <col min="6403" max="6403" width="14.85546875" style="862" bestFit="1" customWidth="1"/>
    <col min="6404" max="6404" width="13" style="862" customWidth="1"/>
    <col min="6405" max="6405" width="16.85546875" style="862" customWidth="1"/>
    <col min="6406" max="6406" width="15.7109375" style="862" customWidth="1"/>
    <col min="6407" max="6408" width="9.5703125" style="862" bestFit="1" customWidth="1"/>
    <col min="6409" max="6409" width="19.85546875" style="862" customWidth="1"/>
    <col min="6410" max="6656" width="9.140625" style="862"/>
    <col min="6657" max="6657" width="6.7109375" style="862" customWidth="1"/>
    <col min="6658" max="6658" width="15" style="862" customWidth="1"/>
    <col min="6659" max="6659" width="14.85546875" style="862" bestFit="1" customWidth="1"/>
    <col min="6660" max="6660" width="13" style="862" customWidth="1"/>
    <col min="6661" max="6661" width="16.85546875" style="862" customWidth="1"/>
    <col min="6662" max="6662" width="15.7109375" style="862" customWidth="1"/>
    <col min="6663" max="6664" width="9.5703125" style="862" bestFit="1" customWidth="1"/>
    <col min="6665" max="6665" width="19.85546875" style="862" customWidth="1"/>
    <col min="6666" max="6912" width="9.140625" style="862"/>
    <col min="6913" max="6913" width="6.7109375" style="862" customWidth="1"/>
    <col min="6914" max="6914" width="15" style="862" customWidth="1"/>
    <col min="6915" max="6915" width="14.85546875" style="862" bestFit="1" customWidth="1"/>
    <col min="6916" max="6916" width="13" style="862" customWidth="1"/>
    <col min="6917" max="6917" width="16.85546875" style="862" customWidth="1"/>
    <col min="6918" max="6918" width="15.7109375" style="862" customWidth="1"/>
    <col min="6919" max="6920" width="9.5703125" style="862" bestFit="1" customWidth="1"/>
    <col min="6921" max="6921" width="19.85546875" style="862" customWidth="1"/>
    <col min="6922" max="7168" width="9.140625" style="862"/>
    <col min="7169" max="7169" width="6.7109375" style="862" customWidth="1"/>
    <col min="7170" max="7170" width="15" style="862" customWidth="1"/>
    <col min="7171" max="7171" width="14.85546875" style="862" bestFit="1" customWidth="1"/>
    <col min="7172" max="7172" width="13" style="862" customWidth="1"/>
    <col min="7173" max="7173" width="16.85546875" style="862" customWidth="1"/>
    <col min="7174" max="7174" width="15.7109375" style="862" customWidth="1"/>
    <col min="7175" max="7176" width="9.5703125" style="862" bestFit="1" customWidth="1"/>
    <col min="7177" max="7177" width="19.85546875" style="862" customWidth="1"/>
    <col min="7178" max="7424" width="9.140625" style="862"/>
    <col min="7425" max="7425" width="6.7109375" style="862" customWidth="1"/>
    <col min="7426" max="7426" width="15" style="862" customWidth="1"/>
    <col min="7427" max="7427" width="14.85546875" style="862" bestFit="1" customWidth="1"/>
    <col min="7428" max="7428" width="13" style="862" customWidth="1"/>
    <col min="7429" max="7429" width="16.85546875" style="862" customWidth="1"/>
    <col min="7430" max="7430" width="15.7109375" style="862" customWidth="1"/>
    <col min="7431" max="7432" width="9.5703125" style="862" bestFit="1" customWidth="1"/>
    <col min="7433" max="7433" width="19.85546875" style="862" customWidth="1"/>
    <col min="7434" max="7680" width="9.140625" style="862"/>
    <col min="7681" max="7681" width="6.7109375" style="862" customWidth="1"/>
    <col min="7682" max="7682" width="15" style="862" customWidth="1"/>
    <col min="7683" max="7683" width="14.85546875" style="862" bestFit="1" customWidth="1"/>
    <col min="7684" max="7684" width="13" style="862" customWidth="1"/>
    <col min="7685" max="7685" width="16.85546875" style="862" customWidth="1"/>
    <col min="7686" max="7686" width="15.7109375" style="862" customWidth="1"/>
    <col min="7687" max="7688" width="9.5703125" style="862" bestFit="1" customWidth="1"/>
    <col min="7689" max="7689" width="19.85546875" style="862" customWidth="1"/>
    <col min="7690" max="7936" width="9.140625" style="862"/>
    <col min="7937" max="7937" width="6.7109375" style="862" customWidth="1"/>
    <col min="7938" max="7938" width="15" style="862" customWidth="1"/>
    <col min="7939" max="7939" width="14.85546875" style="862" bestFit="1" customWidth="1"/>
    <col min="7940" max="7940" width="13" style="862" customWidth="1"/>
    <col min="7941" max="7941" width="16.85546875" style="862" customWidth="1"/>
    <col min="7942" max="7942" width="15.7109375" style="862" customWidth="1"/>
    <col min="7943" max="7944" width="9.5703125" style="862" bestFit="1" customWidth="1"/>
    <col min="7945" max="7945" width="19.85546875" style="862" customWidth="1"/>
    <col min="7946" max="8192" width="9.140625" style="862"/>
    <col min="8193" max="8193" width="6.7109375" style="862" customWidth="1"/>
    <col min="8194" max="8194" width="15" style="862" customWidth="1"/>
    <col min="8195" max="8195" width="14.85546875" style="862" bestFit="1" customWidth="1"/>
    <col min="8196" max="8196" width="13" style="862" customWidth="1"/>
    <col min="8197" max="8197" width="16.85546875" style="862" customWidth="1"/>
    <col min="8198" max="8198" width="15.7109375" style="862" customWidth="1"/>
    <col min="8199" max="8200" width="9.5703125" style="862" bestFit="1" customWidth="1"/>
    <col min="8201" max="8201" width="19.85546875" style="862" customWidth="1"/>
    <col min="8202" max="8448" width="9.140625" style="862"/>
    <col min="8449" max="8449" width="6.7109375" style="862" customWidth="1"/>
    <col min="8450" max="8450" width="15" style="862" customWidth="1"/>
    <col min="8451" max="8451" width="14.85546875" style="862" bestFit="1" customWidth="1"/>
    <col min="8452" max="8452" width="13" style="862" customWidth="1"/>
    <col min="8453" max="8453" width="16.85546875" style="862" customWidth="1"/>
    <col min="8454" max="8454" width="15.7109375" style="862" customWidth="1"/>
    <col min="8455" max="8456" width="9.5703125" style="862" bestFit="1" customWidth="1"/>
    <col min="8457" max="8457" width="19.85546875" style="862" customWidth="1"/>
    <col min="8458" max="8704" width="9.140625" style="862"/>
    <col min="8705" max="8705" width="6.7109375" style="862" customWidth="1"/>
    <col min="8706" max="8706" width="15" style="862" customWidth="1"/>
    <col min="8707" max="8707" width="14.85546875" style="862" bestFit="1" customWidth="1"/>
    <col min="8708" max="8708" width="13" style="862" customWidth="1"/>
    <col min="8709" max="8709" width="16.85546875" style="862" customWidth="1"/>
    <col min="8710" max="8710" width="15.7109375" style="862" customWidth="1"/>
    <col min="8711" max="8712" width="9.5703125" style="862" bestFit="1" customWidth="1"/>
    <col min="8713" max="8713" width="19.85546875" style="862" customWidth="1"/>
    <col min="8714" max="8960" width="9.140625" style="862"/>
    <col min="8961" max="8961" width="6.7109375" style="862" customWidth="1"/>
    <col min="8962" max="8962" width="15" style="862" customWidth="1"/>
    <col min="8963" max="8963" width="14.85546875" style="862" bestFit="1" customWidth="1"/>
    <col min="8964" max="8964" width="13" style="862" customWidth="1"/>
    <col min="8965" max="8965" width="16.85546875" style="862" customWidth="1"/>
    <col min="8966" max="8966" width="15.7109375" style="862" customWidth="1"/>
    <col min="8967" max="8968" width="9.5703125" style="862" bestFit="1" customWidth="1"/>
    <col min="8969" max="8969" width="19.85546875" style="862" customWidth="1"/>
    <col min="8970" max="9216" width="9.140625" style="862"/>
    <col min="9217" max="9217" width="6.7109375" style="862" customWidth="1"/>
    <col min="9218" max="9218" width="15" style="862" customWidth="1"/>
    <col min="9219" max="9219" width="14.85546875" style="862" bestFit="1" customWidth="1"/>
    <col min="9220" max="9220" width="13" style="862" customWidth="1"/>
    <col min="9221" max="9221" width="16.85546875" style="862" customWidth="1"/>
    <col min="9222" max="9222" width="15.7109375" style="862" customWidth="1"/>
    <col min="9223" max="9224" width="9.5703125" style="862" bestFit="1" customWidth="1"/>
    <col min="9225" max="9225" width="19.85546875" style="862" customWidth="1"/>
    <col min="9226" max="9472" width="9.140625" style="862"/>
    <col min="9473" max="9473" width="6.7109375" style="862" customWidth="1"/>
    <col min="9474" max="9474" width="15" style="862" customWidth="1"/>
    <col min="9475" max="9475" width="14.85546875" style="862" bestFit="1" customWidth="1"/>
    <col min="9476" max="9476" width="13" style="862" customWidth="1"/>
    <col min="9477" max="9477" width="16.85546875" style="862" customWidth="1"/>
    <col min="9478" max="9478" width="15.7109375" style="862" customWidth="1"/>
    <col min="9479" max="9480" width="9.5703125" style="862" bestFit="1" customWidth="1"/>
    <col min="9481" max="9481" width="19.85546875" style="862" customWidth="1"/>
    <col min="9482" max="9728" width="9.140625" style="862"/>
    <col min="9729" max="9729" width="6.7109375" style="862" customWidth="1"/>
    <col min="9730" max="9730" width="15" style="862" customWidth="1"/>
    <col min="9731" max="9731" width="14.85546875" style="862" bestFit="1" customWidth="1"/>
    <col min="9732" max="9732" width="13" style="862" customWidth="1"/>
    <col min="9733" max="9733" width="16.85546875" style="862" customWidth="1"/>
    <col min="9734" max="9734" width="15.7109375" style="862" customWidth="1"/>
    <col min="9735" max="9736" width="9.5703125" style="862" bestFit="1" customWidth="1"/>
    <col min="9737" max="9737" width="19.85546875" style="862" customWidth="1"/>
    <col min="9738" max="9984" width="9.140625" style="862"/>
    <col min="9985" max="9985" width="6.7109375" style="862" customWidth="1"/>
    <col min="9986" max="9986" width="15" style="862" customWidth="1"/>
    <col min="9987" max="9987" width="14.85546875" style="862" bestFit="1" customWidth="1"/>
    <col min="9988" max="9988" width="13" style="862" customWidth="1"/>
    <col min="9989" max="9989" width="16.85546875" style="862" customWidth="1"/>
    <col min="9990" max="9990" width="15.7109375" style="862" customWidth="1"/>
    <col min="9991" max="9992" width="9.5703125" style="862" bestFit="1" customWidth="1"/>
    <col min="9993" max="9993" width="19.85546875" style="862" customWidth="1"/>
    <col min="9994" max="10240" width="9.140625" style="862"/>
    <col min="10241" max="10241" width="6.7109375" style="862" customWidth="1"/>
    <col min="10242" max="10242" width="15" style="862" customWidth="1"/>
    <col min="10243" max="10243" width="14.85546875" style="862" bestFit="1" customWidth="1"/>
    <col min="10244" max="10244" width="13" style="862" customWidth="1"/>
    <col min="10245" max="10245" width="16.85546875" style="862" customWidth="1"/>
    <col min="10246" max="10246" width="15.7109375" style="862" customWidth="1"/>
    <col min="10247" max="10248" width="9.5703125" style="862" bestFit="1" customWidth="1"/>
    <col min="10249" max="10249" width="19.85546875" style="862" customWidth="1"/>
    <col min="10250" max="10496" width="9.140625" style="862"/>
    <col min="10497" max="10497" width="6.7109375" style="862" customWidth="1"/>
    <col min="10498" max="10498" width="15" style="862" customWidth="1"/>
    <col min="10499" max="10499" width="14.85546875" style="862" bestFit="1" customWidth="1"/>
    <col min="10500" max="10500" width="13" style="862" customWidth="1"/>
    <col min="10501" max="10501" width="16.85546875" style="862" customWidth="1"/>
    <col min="10502" max="10502" width="15.7109375" style="862" customWidth="1"/>
    <col min="10503" max="10504" width="9.5703125" style="862" bestFit="1" customWidth="1"/>
    <col min="10505" max="10505" width="19.85546875" style="862" customWidth="1"/>
    <col min="10506" max="10752" width="9.140625" style="862"/>
    <col min="10753" max="10753" width="6.7109375" style="862" customWidth="1"/>
    <col min="10754" max="10754" width="15" style="862" customWidth="1"/>
    <col min="10755" max="10755" width="14.85546875" style="862" bestFit="1" customWidth="1"/>
    <col min="10756" max="10756" width="13" style="862" customWidth="1"/>
    <col min="10757" max="10757" width="16.85546875" style="862" customWidth="1"/>
    <col min="10758" max="10758" width="15.7109375" style="862" customWidth="1"/>
    <col min="10759" max="10760" width="9.5703125" style="862" bestFit="1" customWidth="1"/>
    <col min="10761" max="10761" width="19.85546875" style="862" customWidth="1"/>
    <col min="10762" max="11008" width="9.140625" style="862"/>
    <col min="11009" max="11009" width="6.7109375" style="862" customWidth="1"/>
    <col min="11010" max="11010" width="15" style="862" customWidth="1"/>
    <col min="11011" max="11011" width="14.85546875" style="862" bestFit="1" customWidth="1"/>
    <col min="11012" max="11012" width="13" style="862" customWidth="1"/>
    <col min="11013" max="11013" width="16.85546875" style="862" customWidth="1"/>
    <col min="11014" max="11014" width="15.7109375" style="862" customWidth="1"/>
    <col min="11015" max="11016" width="9.5703125" style="862" bestFit="1" customWidth="1"/>
    <col min="11017" max="11017" width="19.85546875" style="862" customWidth="1"/>
    <col min="11018" max="11264" width="9.140625" style="862"/>
    <col min="11265" max="11265" width="6.7109375" style="862" customWidth="1"/>
    <col min="11266" max="11266" width="15" style="862" customWidth="1"/>
    <col min="11267" max="11267" width="14.85546875" style="862" bestFit="1" customWidth="1"/>
    <col min="11268" max="11268" width="13" style="862" customWidth="1"/>
    <col min="11269" max="11269" width="16.85546875" style="862" customWidth="1"/>
    <col min="11270" max="11270" width="15.7109375" style="862" customWidth="1"/>
    <col min="11271" max="11272" width="9.5703125" style="862" bestFit="1" customWidth="1"/>
    <col min="11273" max="11273" width="19.85546875" style="862" customWidth="1"/>
    <col min="11274" max="11520" width="9.140625" style="862"/>
    <col min="11521" max="11521" width="6.7109375" style="862" customWidth="1"/>
    <col min="11522" max="11522" width="15" style="862" customWidth="1"/>
    <col min="11523" max="11523" width="14.85546875" style="862" bestFit="1" customWidth="1"/>
    <col min="11524" max="11524" width="13" style="862" customWidth="1"/>
    <col min="11525" max="11525" width="16.85546875" style="862" customWidth="1"/>
    <col min="11526" max="11526" width="15.7109375" style="862" customWidth="1"/>
    <col min="11527" max="11528" width="9.5703125" style="862" bestFit="1" customWidth="1"/>
    <col min="11529" max="11529" width="19.85546875" style="862" customWidth="1"/>
    <col min="11530" max="11776" width="9.140625" style="862"/>
    <col min="11777" max="11777" width="6.7109375" style="862" customWidth="1"/>
    <col min="11778" max="11778" width="15" style="862" customWidth="1"/>
    <col min="11779" max="11779" width="14.85546875" style="862" bestFit="1" customWidth="1"/>
    <col min="11780" max="11780" width="13" style="862" customWidth="1"/>
    <col min="11781" max="11781" width="16.85546875" style="862" customWidth="1"/>
    <col min="11782" max="11782" width="15.7109375" style="862" customWidth="1"/>
    <col min="11783" max="11784" width="9.5703125" style="862" bestFit="1" customWidth="1"/>
    <col min="11785" max="11785" width="19.85546875" style="862" customWidth="1"/>
    <col min="11786" max="12032" width="9.140625" style="862"/>
    <col min="12033" max="12033" width="6.7109375" style="862" customWidth="1"/>
    <col min="12034" max="12034" width="15" style="862" customWidth="1"/>
    <col min="12035" max="12035" width="14.85546875" style="862" bestFit="1" customWidth="1"/>
    <col min="12036" max="12036" width="13" style="862" customWidth="1"/>
    <col min="12037" max="12037" width="16.85546875" style="862" customWidth="1"/>
    <col min="12038" max="12038" width="15.7109375" style="862" customWidth="1"/>
    <col min="12039" max="12040" width="9.5703125" style="862" bestFit="1" customWidth="1"/>
    <col min="12041" max="12041" width="19.85546875" style="862" customWidth="1"/>
    <col min="12042" max="12288" width="9.140625" style="862"/>
    <col min="12289" max="12289" width="6.7109375" style="862" customWidth="1"/>
    <col min="12290" max="12290" width="15" style="862" customWidth="1"/>
    <col min="12291" max="12291" width="14.85546875" style="862" bestFit="1" customWidth="1"/>
    <col min="12292" max="12292" width="13" style="862" customWidth="1"/>
    <col min="12293" max="12293" width="16.85546875" style="862" customWidth="1"/>
    <col min="12294" max="12294" width="15.7109375" style="862" customWidth="1"/>
    <col min="12295" max="12296" width="9.5703125" style="862" bestFit="1" customWidth="1"/>
    <col min="12297" max="12297" width="19.85546875" style="862" customWidth="1"/>
    <col min="12298" max="12544" width="9.140625" style="862"/>
    <col min="12545" max="12545" width="6.7109375" style="862" customWidth="1"/>
    <col min="12546" max="12546" width="15" style="862" customWidth="1"/>
    <col min="12547" max="12547" width="14.85546875" style="862" bestFit="1" customWidth="1"/>
    <col min="12548" max="12548" width="13" style="862" customWidth="1"/>
    <col min="12549" max="12549" width="16.85546875" style="862" customWidth="1"/>
    <col min="12550" max="12550" width="15.7109375" style="862" customWidth="1"/>
    <col min="12551" max="12552" width="9.5703125" style="862" bestFit="1" customWidth="1"/>
    <col min="12553" max="12553" width="19.85546875" style="862" customWidth="1"/>
    <col min="12554" max="12800" width="9.140625" style="862"/>
    <col min="12801" max="12801" width="6.7109375" style="862" customWidth="1"/>
    <col min="12802" max="12802" width="15" style="862" customWidth="1"/>
    <col min="12803" max="12803" width="14.85546875" style="862" bestFit="1" customWidth="1"/>
    <col min="12804" max="12804" width="13" style="862" customWidth="1"/>
    <col min="12805" max="12805" width="16.85546875" style="862" customWidth="1"/>
    <col min="12806" max="12806" width="15.7109375" style="862" customWidth="1"/>
    <col min="12807" max="12808" width="9.5703125" style="862" bestFit="1" customWidth="1"/>
    <col min="12809" max="12809" width="19.85546875" style="862" customWidth="1"/>
    <col min="12810" max="13056" width="9.140625" style="862"/>
    <col min="13057" max="13057" width="6.7109375" style="862" customWidth="1"/>
    <col min="13058" max="13058" width="15" style="862" customWidth="1"/>
    <col min="13059" max="13059" width="14.85546875" style="862" bestFit="1" customWidth="1"/>
    <col min="13060" max="13060" width="13" style="862" customWidth="1"/>
    <col min="13061" max="13061" width="16.85546875" style="862" customWidth="1"/>
    <col min="13062" max="13062" width="15.7109375" style="862" customWidth="1"/>
    <col min="13063" max="13064" width="9.5703125" style="862" bestFit="1" customWidth="1"/>
    <col min="13065" max="13065" width="19.85546875" style="862" customWidth="1"/>
    <col min="13066" max="13312" width="9.140625" style="862"/>
    <col min="13313" max="13313" width="6.7109375" style="862" customWidth="1"/>
    <col min="13314" max="13314" width="15" style="862" customWidth="1"/>
    <col min="13315" max="13315" width="14.85546875" style="862" bestFit="1" customWidth="1"/>
    <col min="13316" max="13316" width="13" style="862" customWidth="1"/>
    <col min="13317" max="13317" width="16.85546875" style="862" customWidth="1"/>
    <col min="13318" max="13318" width="15.7109375" style="862" customWidth="1"/>
    <col min="13319" max="13320" width="9.5703125" style="862" bestFit="1" customWidth="1"/>
    <col min="13321" max="13321" width="19.85546875" style="862" customWidth="1"/>
    <col min="13322" max="13568" width="9.140625" style="862"/>
    <col min="13569" max="13569" width="6.7109375" style="862" customWidth="1"/>
    <col min="13570" max="13570" width="15" style="862" customWidth="1"/>
    <col min="13571" max="13571" width="14.85546875" style="862" bestFit="1" customWidth="1"/>
    <col min="13572" max="13572" width="13" style="862" customWidth="1"/>
    <col min="13573" max="13573" width="16.85546875" style="862" customWidth="1"/>
    <col min="13574" max="13574" width="15.7109375" style="862" customWidth="1"/>
    <col min="13575" max="13576" width="9.5703125" style="862" bestFit="1" customWidth="1"/>
    <col min="13577" max="13577" width="19.85546875" style="862" customWidth="1"/>
    <col min="13578" max="13824" width="9.140625" style="862"/>
    <col min="13825" max="13825" width="6.7109375" style="862" customWidth="1"/>
    <col min="13826" max="13826" width="15" style="862" customWidth="1"/>
    <col min="13827" max="13827" width="14.85546875" style="862" bestFit="1" customWidth="1"/>
    <col min="13828" max="13828" width="13" style="862" customWidth="1"/>
    <col min="13829" max="13829" width="16.85546875" style="862" customWidth="1"/>
    <col min="13830" max="13830" width="15.7109375" style="862" customWidth="1"/>
    <col min="13831" max="13832" width="9.5703125" style="862" bestFit="1" customWidth="1"/>
    <col min="13833" max="13833" width="19.85546875" style="862" customWidth="1"/>
    <col min="13834" max="14080" width="9.140625" style="862"/>
    <col min="14081" max="14081" width="6.7109375" style="862" customWidth="1"/>
    <col min="14082" max="14082" width="15" style="862" customWidth="1"/>
    <col min="14083" max="14083" width="14.85546875" style="862" bestFit="1" customWidth="1"/>
    <col min="14084" max="14084" width="13" style="862" customWidth="1"/>
    <col min="14085" max="14085" width="16.85546875" style="862" customWidth="1"/>
    <col min="14086" max="14086" width="15.7109375" style="862" customWidth="1"/>
    <col min="14087" max="14088" width="9.5703125" style="862" bestFit="1" customWidth="1"/>
    <col min="14089" max="14089" width="19.85546875" style="862" customWidth="1"/>
    <col min="14090" max="14336" width="9.140625" style="862"/>
    <col min="14337" max="14337" width="6.7109375" style="862" customWidth="1"/>
    <col min="14338" max="14338" width="15" style="862" customWidth="1"/>
    <col min="14339" max="14339" width="14.85546875" style="862" bestFit="1" customWidth="1"/>
    <col min="14340" max="14340" width="13" style="862" customWidth="1"/>
    <col min="14341" max="14341" width="16.85546875" style="862" customWidth="1"/>
    <col min="14342" max="14342" width="15.7109375" style="862" customWidth="1"/>
    <col min="14343" max="14344" width="9.5703125" style="862" bestFit="1" customWidth="1"/>
    <col min="14345" max="14345" width="19.85546875" style="862" customWidth="1"/>
    <col min="14346" max="14592" width="9.140625" style="862"/>
    <col min="14593" max="14593" width="6.7109375" style="862" customWidth="1"/>
    <col min="14594" max="14594" width="15" style="862" customWidth="1"/>
    <col min="14595" max="14595" width="14.85546875" style="862" bestFit="1" customWidth="1"/>
    <col min="14596" max="14596" width="13" style="862" customWidth="1"/>
    <col min="14597" max="14597" width="16.85546875" style="862" customWidth="1"/>
    <col min="14598" max="14598" width="15.7109375" style="862" customWidth="1"/>
    <col min="14599" max="14600" width="9.5703125" style="862" bestFit="1" customWidth="1"/>
    <col min="14601" max="14601" width="19.85546875" style="862" customWidth="1"/>
    <col min="14602" max="14848" width="9.140625" style="862"/>
    <col min="14849" max="14849" width="6.7109375" style="862" customWidth="1"/>
    <col min="14850" max="14850" width="15" style="862" customWidth="1"/>
    <col min="14851" max="14851" width="14.85546875" style="862" bestFit="1" customWidth="1"/>
    <col min="14852" max="14852" width="13" style="862" customWidth="1"/>
    <col min="14853" max="14853" width="16.85546875" style="862" customWidth="1"/>
    <col min="14854" max="14854" width="15.7109375" style="862" customWidth="1"/>
    <col min="14855" max="14856" width="9.5703125" style="862" bestFit="1" customWidth="1"/>
    <col min="14857" max="14857" width="19.85546875" style="862" customWidth="1"/>
    <col min="14858" max="15104" width="9.140625" style="862"/>
    <col min="15105" max="15105" width="6.7109375" style="862" customWidth="1"/>
    <col min="15106" max="15106" width="15" style="862" customWidth="1"/>
    <col min="15107" max="15107" width="14.85546875" style="862" bestFit="1" customWidth="1"/>
    <col min="15108" max="15108" width="13" style="862" customWidth="1"/>
    <col min="15109" max="15109" width="16.85546875" style="862" customWidth="1"/>
    <col min="15110" max="15110" width="15.7109375" style="862" customWidth="1"/>
    <col min="15111" max="15112" width="9.5703125" style="862" bestFit="1" customWidth="1"/>
    <col min="15113" max="15113" width="19.85546875" style="862" customWidth="1"/>
    <col min="15114" max="15360" width="9.140625" style="862"/>
    <col min="15361" max="15361" width="6.7109375" style="862" customWidth="1"/>
    <col min="15362" max="15362" width="15" style="862" customWidth="1"/>
    <col min="15363" max="15363" width="14.85546875" style="862" bestFit="1" customWidth="1"/>
    <col min="15364" max="15364" width="13" style="862" customWidth="1"/>
    <col min="15365" max="15365" width="16.85546875" style="862" customWidth="1"/>
    <col min="15366" max="15366" width="15.7109375" style="862" customWidth="1"/>
    <col min="15367" max="15368" width="9.5703125" style="862" bestFit="1" customWidth="1"/>
    <col min="15369" max="15369" width="19.85546875" style="862" customWidth="1"/>
    <col min="15370" max="15616" width="9.140625" style="862"/>
    <col min="15617" max="15617" width="6.7109375" style="862" customWidth="1"/>
    <col min="15618" max="15618" width="15" style="862" customWidth="1"/>
    <col min="15619" max="15619" width="14.85546875" style="862" bestFit="1" customWidth="1"/>
    <col min="15620" max="15620" width="13" style="862" customWidth="1"/>
    <col min="15621" max="15621" width="16.85546875" style="862" customWidth="1"/>
    <col min="15622" max="15622" width="15.7109375" style="862" customWidth="1"/>
    <col min="15623" max="15624" width="9.5703125" style="862" bestFit="1" customWidth="1"/>
    <col min="15625" max="15625" width="19.85546875" style="862" customWidth="1"/>
    <col min="15626" max="15872" width="9.140625" style="862"/>
    <col min="15873" max="15873" width="6.7109375" style="862" customWidth="1"/>
    <col min="15874" max="15874" width="15" style="862" customWidth="1"/>
    <col min="15875" max="15875" width="14.85546875" style="862" bestFit="1" customWidth="1"/>
    <col min="15876" max="15876" width="13" style="862" customWidth="1"/>
    <col min="15877" max="15877" width="16.85546875" style="862" customWidth="1"/>
    <col min="15878" max="15878" width="15.7109375" style="862" customWidth="1"/>
    <col min="15879" max="15880" width="9.5703125" style="862" bestFit="1" customWidth="1"/>
    <col min="15881" max="15881" width="19.85546875" style="862" customWidth="1"/>
    <col min="15882" max="16128" width="9.140625" style="862"/>
    <col min="16129" max="16129" width="6.7109375" style="862" customWidth="1"/>
    <col min="16130" max="16130" width="15" style="862" customWidth="1"/>
    <col min="16131" max="16131" width="14.85546875" style="862" bestFit="1" customWidth="1"/>
    <col min="16132" max="16132" width="13" style="862" customWidth="1"/>
    <col min="16133" max="16133" width="16.85546875" style="862" customWidth="1"/>
    <col min="16134" max="16134" width="15.7109375" style="862" customWidth="1"/>
    <col min="16135" max="16136" width="9.5703125" style="862" bestFit="1" customWidth="1"/>
    <col min="16137" max="16137" width="19.85546875" style="862" customWidth="1"/>
    <col min="16138" max="16384" width="9.140625" style="862"/>
  </cols>
  <sheetData>
    <row r="1" spans="1:9" ht="50.25" customHeight="1">
      <c r="A1" s="1204" t="s">
        <v>1231</v>
      </c>
      <c r="B1" s="1204"/>
      <c r="C1" s="1204"/>
      <c r="D1" s="1204"/>
      <c r="E1" s="1204"/>
      <c r="F1" s="1204"/>
    </row>
    <row r="2" spans="1:9" ht="20.25" customHeight="1" thickBot="1">
      <c r="A2" s="863"/>
      <c r="B2" s="863"/>
      <c r="C2" s="863"/>
      <c r="D2" s="863"/>
      <c r="E2" s="863"/>
      <c r="F2" s="898" t="s">
        <v>1200</v>
      </c>
    </row>
    <row r="3" spans="1:9" ht="76.5" customHeight="1" thickBot="1">
      <c r="A3" s="865" t="s">
        <v>1201</v>
      </c>
      <c r="B3" s="865" t="s">
        <v>32</v>
      </c>
      <c r="C3" s="899" t="s">
        <v>1232</v>
      </c>
      <c r="D3" s="899" t="s">
        <v>1203</v>
      </c>
      <c r="E3" s="899" t="s">
        <v>1233</v>
      </c>
      <c r="F3" s="899" t="s">
        <v>1234</v>
      </c>
    </row>
    <row r="4" spans="1:9" ht="25.5" customHeight="1" thickBot="1">
      <c r="A4" s="904">
        <v>1395</v>
      </c>
      <c r="B4" s="900">
        <v>545897050</v>
      </c>
      <c r="C4" s="905">
        <v>534243098</v>
      </c>
      <c r="D4" s="906">
        <v>912398</v>
      </c>
      <c r="E4" s="905">
        <v>78609</v>
      </c>
      <c r="F4" s="906">
        <v>10662945</v>
      </c>
    </row>
    <row r="5" spans="1:9" ht="24.95" customHeight="1" thickBot="1">
      <c r="A5" s="904">
        <v>1396</v>
      </c>
      <c r="B5" s="900">
        <v>638452903</v>
      </c>
      <c r="C5" s="905">
        <v>624793980</v>
      </c>
      <c r="D5" s="906">
        <v>1677292</v>
      </c>
      <c r="E5" s="905">
        <v>96617</v>
      </c>
      <c r="F5" s="906">
        <v>11885014</v>
      </c>
      <c r="G5" s="872"/>
      <c r="H5" s="872"/>
      <c r="I5" s="907"/>
    </row>
    <row r="6" spans="1:9" ht="23.25" customHeight="1" thickBot="1">
      <c r="A6" s="904">
        <v>1397</v>
      </c>
      <c r="B6" s="900">
        <v>846575010</v>
      </c>
      <c r="C6" s="905">
        <v>830128446</v>
      </c>
      <c r="D6" s="906">
        <v>2316000</v>
      </c>
      <c r="E6" s="905">
        <v>41556</v>
      </c>
      <c r="F6" s="906">
        <v>14089008</v>
      </c>
      <c r="G6" s="872"/>
      <c r="H6" s="872"/>
      <c r="I6" s="872"/>
    </row>
    <row r="7" spans="1:9" ht="21.75" thickBot="1">
      <c r="A7" s="904">
        <v>1398</v>
      </c>
      <c r="B7" s="900">
        <v>982957629</v>
      </c>
      <c r="C7" s="905">
        <v>963357213</v>
      </c>
      <c r="D7" s="906">
        <v>2382524</v>
      </c>
      <c r="E7" s="905">
        <v>105042</v>
      </c>
      <c r="F7" s="906">
        <v>17112850</v>
      </c>
      <c r="G7" s="872"/>
      <c r="H7" s="872"/>
      <c r="I7" s="908"/>
    </row>
    <row r="8" spans="1:9" ht="21.75" thickBot="1">
      <c r="A8" s="904">
        <v>1399</v>
      </c>
      <c r="B8" s="900">
        <v>1363149954</v>
      </c>
      <c r="C8" s="905">
        <v>1335433382</v>
      </c>
      <c r="D8" s="906">
        <v>1450241</v>
      </c>
      <c r="E8" s="905">
        <v>298135</v>
      </c>
      <c r="F8" s="906">
        <v>25968196</v>
      </c>
      <c r="G8" s="872"/>
      <c r="H8" s="872"/>
      <c r="I8" s="909"/>
    </row>
    <row r="9" spans="1:9" ht="21.75" thickBot="1">
      <c r="A9" s="904">
        <v>1400</v>
      </c>
      <c r="B9" s="900">
        <v>2027198091</v>
      </c>
      <c r="C9" s="905">
        <v>2096443691</v>
      </c>
      <c r="D9" s="906">
        <v>2540885</v>
      </c>
      <c r="E9" s="905">
        <v>653672</v>
      </c>
      <c r="F9" s="906">
        <v>-72440157</v>
      </c>
      <c r="G9" s="872"/>
      <c r="H9" s="872"/>
      <c r="I9" s="909"/>
    </row>
    <row r="10" spans="1:9" ht="21.75" thickBot="1">
      <c r="A10" s="904">
        <v>1401</v>
      </c>
      <c r="B10" s="900">
        <f>SUM(C10:F10)</f>
        <v>3247020555</v>
      </c>
      <c r="C10" s="905">
        <v>3187084642</v>
      </c>
      <c r="D10" s="906">
        <v>5248449</v>
      </c>
      <c r="E10" s="905">
        <v>585922</v>
      </c>
      <c r="F10" s="906">
        <v>54101542</v>
      </c>
    </row>
    <row r="12" spans="1:9" ht="20.25">
      <c r="A12" s="1208" t="s">
        <v>1235</v>
      </c>
      <c r="B12" s="1208"/>
      <c r="C12" s="1208"/>
      <c r="D12" s="1208"/>
      <c r="E12" s="1208"/>
      <c r="F12" s="1208"/>
    </row>
    <row r="13" spans="1:9">
      <c r="A13" s="910"/>
      <c r="B13" s="910"/>
      <c r="C13" s="910"/>
      <c r="D13" s="910"/>
      <c r="E13" s="910"/>
      <c r="F13" s="910"/>
    </row>
  </sheetData>
  <mergeCells count="2">
    <mergeCell ref="A1:F1"/>
    <mergeCell ref="A12:F12"/>
  </mergeCells>
  <printOptions horizontalCentered="1"/>
  <pageMargins left="0.7" right="0.7" top="0.75" bottom="0.75" header="0.3" footer="0.3"/>
  <pageSetup paperSize="9" orientation="portrait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2B8A6-551A-43A8-A94A-81A488712B57}">
  <sheetPr>
    <tabColor rgb="FFFFC000"/>
  </sheetPr>
  <dimension ref="A1:J42"/>
  <sheetViews>
    <sheetView rightToLeft="1" view="pageBreakPreview" topLeftCell="A2" zoomScale="60" zoomScaleNormal="60" workbookViewId="0">
      <selection activeCell="J2" sqref="J2"/>
    </sheetView>
  </sheetViews>
  <sheetFormatPr defaultColWidth="9.140625" defaultRowHeight="15.75"/>
  <cols>
    <col min="1" max="1" width="20.140625" style="897" customWidth="1"/>
    <col min="2" max="2" width="15.28515625" style="930" customWidth="1"/>
    <col min="3" max="3" width="15.140625" style="897" customWidth="1"/>
    <col min="4" max="4" width="14.140625" style="897" customWidth="1"/>
    <col min="5" max="5" width="18.7109375" style="897" customWidth="1"/>
    <col min="6" max="6" width="13.42578125" style="897" customWidth="1"/>
    <col min="7" max="7" width="12.5703125" style="897" customWidth="1"/>
    <col min="8" max="8" width="16.28515625" style="897" customWidth="1"/>
    <col min="9" max="9" width="13.42578125" style="897" customWidth="1"/>
    <col min="10" max="10" width="14.28515625" style="897" customWidth="1"/>
    <col min="11" max="11" width="10" style="897" bestFit="1" customWidth="1"/>
    <col min="12" max="256" width="9.140625" style="897"/>
    <col min="257" max="257" width="20.140625" style="897" customWidth="1"/>
    <col min="258" max="258" width="15.28515625" style="897" customWidth="1"/>
    <col min="259" max="259" width="15.140625" style="897" customWidth="1"/>
    <col min="260" max="260" width="14.140625" style="897" customWidth="1"/>
    <col min="261" max="261" width="18.7109375" style="897" customWidth="1"/>
    <col min="262" max="262" width="13.42578125" style="897" customWidth="1"/>
    <col min="263" max="263" width="12.5703125" style="897" customWidth="1"/>
    <col min="264" max="264" width="16.28515625" style="897" customWidth="1"/>
    <col min="265" max="265" width="13.42578125" style="897" customWidth="1"/>
    <col min="266" max="266" width="14.28515625" style="897" customWidth="1"/>
    <col min="267" max="267" width="10" style="897" bestFit="1" customWidth="1"/>
    <col min="268" max="512" width="9.140625" style="897"/>
    <col min="513" max="513" width="20.140625" style="897" customWidth="1"/>
    <col min="514" max="514" width="15.28515625" style="897" customWidth="1"/>
    <col min="515" max="515" width="15.140625" style="897" customWidth="1"/>
    <col min="516" max="516" width="14.140625" style="897" customWidth="1"/>
    <col min="517" max="517" width="18.7109375" style="897" customWidth="1"/>
    <col min="518" max="518" width="13.42578125" style="897" customWidth="1"/>
    <col min="519" max="519" width="12.5703125" style="897" customWidth="1"/>
    <col min="520" max="520" width="16.28515625" style="897" customWidth="1"/>
    <col min="521" max="521" width="13.42578125" style="897" customWidth="1"/>
    <col min="522" max="522" width="14.28515625" style="897" customWidth="1"/>
    <col min="523" max="523" width="10" style="897" bestFit="1" customWidth="1"/>
    <col min="524" max="768" width="9.140625" style="897"/>
    <col min="769" max="769" width="20.140625" style="897" customWidth="1"/>
    <col min="770" max="770" width="15.28515625" style="897" customWidth="1"/>
    <col min="771" max="771" width="15.140625" style="897" customWidth="1"/>
    <col min="772" max="772" width="14.140625" style="897" customWidth="1"/>
    <col min="773" max="773" width="18.7109375" style="897" customWidth="1"/>
    <col min="774" max="774" width="13.42578125" style="897" customWidth="1"/>
    <col min="775" max="775" width="12.5703125" style="897" customWidth="1"/>
    <col min="776" max="776" width="16.28515625" style="897" customWidth="1"/>
    <col min="777" max="777" width="13.42578125" style="897" customWidth="1"/>
    <col min="778" max="778" width="14.28515625" style="897" customWidth="1"/>
    <col min="779" max="779" width="10" style="897" bestFit="1" customWidth="1"/>
    <col min="780" max="1024" width="9.140625" style="897"/>
    <col min="1025" max="1025" width="20.140625" style="897" customWidth="1"/>
    <col min="1026" max="1026" width="15.28515625" style="897" customWidth="1"/>
    <col min="1027" max="1027" width="15.140625" style="897" customWidth="1"/>
    <col min="1028" max="1028" width="14.140625" style="897" customWidth="1"/>
    <col min="1029" max="1029" width="18.7109375" style="897" customWidth="1"/>
    <col min="1030" max="1030" width="13.42578125" style="897" customWidth="1"/>
    <col min="1031" max="1031" width="12.5703125" style="897" customWidth="1"/>
    <col min="1032" max="1032" width="16.28515625" style="897" customWidth="1"/>
    <col min="1033" max="1033" width="13.42578125" style="897" customWidth="1"/>
    <col min="1034" max="1034" width="14.28515625" style="897" customWidth="1"/>
    <col min="1035" max="1035" width="10" style="897" bestFit="1" customWidth="1"/>
    <col min="1036" max="1280" width="9.140625" style="897"/>
    <col min="1281" max="1281" width="20.140625" style="897" customWidth="1"/>
    <col min="1282" max="1282" width="15.28515625" style="897" customWidth="1"/>
    <col min="1283" max="1283" width="15.140625" style="897" customWidth="1"/>
    <col min="1284" max="1284" width="14.140625" style="897" customWidth="1"/>
    <col min="1285" max="1285" width="18.7109375" style="897" customWidth="1"/>
    <col min="1286" max="1286" width="13.42578125" style="897" customWidth="1"/>
    <col min="1287" max="1287" width="12.5703125" style="897" customWidth="1"/>
    <col min="1288" max="1288" width="16.28515625" style="897" customWidth="1"/>
    <col min="1289" max="1289" width="13.42578125" style="897" customWidth="1"/>
    <col min="1290" max="1290" width="14.28515625" style="897" customWidth="1"/>
    <col min="1291" max="1291" width="10" style="897" bestFit="1" customWidth="1"/>
    <col min="1292" max="1536" width="9.140625" style="897"/>
    <col min="1537" max="1537" width="20.140625" style="897" customWidth="1"/>
    <col min="1538" max="1538" width="15.28515625" style="897" customWidth="1"/>
    <col min="1539" max="1539" width="15.140625" style="897" customWidth="1"/>
    <col min="1540" max="1540" width="14.140625" style="897" customWidth="1"/>
    <col min="1541" max="1541" width="18.7109375" style="897" customWidth="1"/>
    <col min="1542" max="1542" width="13.42578125" style="897" customWidth="1"/>
    <col min="1543" max="1543" width="12.5703125" style="897" customWidth="1"/>
    <col min="1544" max="1544" width="16.28515625" style="897" customWidth="1"/>
    <col min="1545" max="1545" width="13.42578125" style="897" customWidth="1"/>
    <col min="1546" max="1546" width="14.28515625" style="897" customWidth="1"/>
    <col min="1547" max="1547" width="10" style="897" bestFit="1" customWidth="1"/>
    <col min="1548" max="1792" width="9.140625" style="897"/>
    <col min="1793" max="1793" width="20.140625" style="897" customWidth="1"/>
    <col min="1794" max="1794" width="15.28515625" style="897" customWidth="1"/>
    <col min="1795" max="1795" width="15.140625" style="897" customWidth="1"/>
    <col min="1796" max="1796" width="14.140625" style="897" customWidth="1"/>
    <col min="1797" max="1797" width="18.7109375" style="897" customWidth="1"/>
    <col min="1798" max="1798" width="13.42578125" style="897" customWidth="1"/>
    <col min="1799" max="1799" width="12.5703125" style="897" customWidth="1"/>
    <col min="1800" max="1800" width="16.28515625" style="897" customWidth="1"/>
    <col min="1801" max="1801" width="13.42578125" style="897" customWidth="1"/>
    <col min="1802" max="1802" width="14.28515625" style="897" customWidth="1"/>
    <col min="1803" max="1803" width="10" style="897" bestFit="1" customWidth="1"/>
    <col min="1804" max="2048" width="9.140625" style="897"/>
    <col min="2049" max="2049" width="20.140625" style="897" customWidth="1"/>
    <col min="2050" max="2050" width="15.28515625" style="897" customWidth="1"/>
    <col min="2051" max="2051" width="15.140625" style="897" customWidth="1"/>
    <col min="2052" max="2052" width="14.140625" style="897" customWidth="1"/>
    <col min="2053" max="2053" width="18.7109375" style="897" customWidth="1"/>
    <col min="2054" max="2054" width="13.42578125" style="897" customWidth="1"/>
    <col min="2055" max="2055" width="12.5703125" style="897" customWidth="1"/>
    <col min="2056" max="2056" width="16.28515625" style="897" customWidth="1"/>
    <col min="2057" max="2057" width="13.42578125" style="897" customWidth="1"/>
    <col min="2058" max="2058" width="14.28515625" style="897" customWidth="1"/>
    <col min="2059" max="2059" width="10" style="897" bestFit="1" customWidth="1"/>
    <col min="2060" max="2304" width="9.140625" style="897"/>
    <col min="2305" max="2305" width="20.140625" style="897" customWidth="1"/>
    <col min="2306" max="2306" width="15.28515625" style="897" customWidth="1"/>
    <col min="2307" max="2307" width="15.140625" style="897" customWidth="1"/>
    <col min="2308" max="2308" width="14.140625" style="897" customWidth="1"/>
    <col min="2309" max="2309" width="18.7109375" style="897" customWidth="1"/>
    <col min="2310" max="2310" width="13.42578125" style="897" customWidth="1"/>
    <col min="2311" max="2311" width="12.5703125" style="897" customWidth="1"/>
    <col min="2312" max="2312" width="16.28515625" style="897" customWidth="1"/>
    <col min="2313" max="2313" width="13.42578125" style="897" customWidth="1"/>
    <col min="2314" max="2314" width="14.28515625" style="897" customWidth="1"/>
    <col min="2315" max="2315" width="10" style="897" bestFit="1" customWidth="1"/>
    <col min="2316" max="2560" width="9.140625" style="897"/>
    <col min="2561" max="2561" width="20.140625" style="897" customWidth="1"/>
    <col min="2562" max="2562" width="15.28515625" style="897" customWidth="1"/>
    <col min="2563" max="2563" width="15.140625" style="897" customWidth="1"/>
    <col min="2564" max="2564" width="14.140625" style="897" customWidth="1"/>
    <col min="2565" max="2565" width="18.7109375" style="897" customWidth="1"/>
    <col min="2566" max="2566" width="13.42578125" style="897" customWidth="1"/>
    <col min="2567" max="2567" width="12.5703125" style="897" customWidth="1"/>
    <col min="2568" max="2568" width="16.28515625" style="897" customWidth="1"/>
    <col min="2569" max="2569" width="13.42578125" style="897" customWidth="1"/>
    <col min="2570" max="2570" width="14.28515625" style="897" customWidth="1"/>
    <col min="2571" max="2571" width="10" style="897" bestFit="1" customWidth="1"/>
    <col min="2572" max="2816" width="9.140625" style="897"/>
    <col min="2817" max="2817" width="20.140625" style="897" customWidth="1"/>
    <col min="2818" max="2818" width="15.28515625" style="897" customWidth="1"/>
    <col min="2819" max="2819" width="15.140625" style="897" customWidth="1"/>
    <col min="2820" max="2820" width="14.140625" style="897" customWidth="1"/>
    <col min="2821" max="2821" width="18.7109375" style="897" customWidth="1"/>
    <col min="2822" max="2822" width="13.42578125" style="897" customWidth="1"/>
    <col min="2823" max="2823" width="12.5703125" style="897" customWidth="1"/>
    <col min="2824" max="2824" width="16.28515625" style="897" customWidth="1"/>
    <col min="2825" max="2825" width="13.42578125" style="897" customWidth="1"/>
    <col min="2826" max="2826" width="14.28515625" style="897" customWidth="1"/>
    <col min="2827" max="2827" width="10" style="897" bestFit="1" customWidth="1"/>
    <col min="2828" max="3072" width="9.140625" style="897"/>
    <col min="3073" max="3073" width="20.140625" style="897" customWidth="1"/>
    <col min="3074" max="3074" width="15.28515625" style="897" customWidth="1"/>
    <col min="3075" max="3075" width="15.140625" style="897" customWidth="1"/>
    <col min="3076" max="3076" width="14.140625" style="897" customWidth="1"/>
    <col min="3077" max="3077" width="18.7109375" style="897" customWidth="1"/>
    <col min="3078" max="3078" width="13.42578125" style="897" customWidth="1"/>
    <col min="3079" max="3079" width="12.5703125" style="897" customWidth="1"/>
    <col min="3080" max="3080" width="16.28515625" style="897" customWidth="1"/>
    <col min="3081" max="3081" width="13.42578125" style="897" customWidth="1"/>
    <col min="3082" max="3082" width="14.28515625" style="897" customWidth="1"/>
    <col min="3083" max="3083" width="10" style="897" bestFit="1" customWidth="1"/>
    <col min="3084" max="3328" width="9.140625" style="897"/>
    <col min="3329" max="3329" width="20.140625" style="897" customWidth="1"/>
    <col min="3330" max="3330" width="15.28515625" style="897" customWidth="1"/>
    <col min="3331" max="3331" width="15.140625" style="897" customWidth="1"/>
    <col min="3332" max="3332" width="14.140625" style="897" customWidth="1"/>
    <col min="3333" max="3333" width="18.7109375" style="897" customWidth="1"/>
    <col min="3334" max="3334" width="13.42578125" style="897" customWidth="1"/>
    <col min="3335" max="3335" width="12.5703125" style="897" customWidth="1"/>
    <col min="3336" max="3336" width="16.28515625" style="897" customWidth="1"/>
    <col min="3337" max="3337" width="13.42578125" style="897" customWidth="1"/>
    <col min="3338" max="3338" width="14.28515625" style="897" customWidth="1"/>
    <col min="3339" max="3339" width="10" style="897" bestFit="1" customWidth="1"/>
    <col min="3340" max="3584" width="9.140625" style="897"/>
    <col min="3585" max="3585" width="20.140625" style="897" customWidth="1"/>
    <col min="3586" max="3586" width="15.28515625" style="897" customWidth="1"/>
    <col min="3587" max="3587" width="15.140625" style="897" customWidth="1"/>
    <col min="3588" max="3588" width="14.140625" style="897" customWidth="1"/>
    <col min="3589" max="3589" width="18.7109375" style="897" customWidth="1"/>
    <col min="3590" max="3590" width="13.42578125" style="897" customWidth="1"/>
    <col min="3591" max="3591" width="12.5703125" style="897" customWidth="1"/>
    <col min="3592" max="3592" width="16.28515625" style="897" customWidth="1"/>
    <col min="3593" max="3593" width="13.42578125" style="897" customWidth="1"/>
    <col min="3594" max="3594" width="14.28515625" style="897" customWidth="1"/>
    <col min="3595" max="3595" width="10" style="897" bestFit="1" customWidth="1"/>
    <col min="3596" max="3840" width="9.140625" style="897"/>
    <col min="3841" max="3841" width="20.140625" style="897" customWidth="1"/>
    <col min="3842" max="3842" width="15.28515625" style="897" customWidth="1"/>
    <col min="3843" max="3843" width="15.140625" style="897" customWidth="1"/>
    <col min="3844" max="3844" width="14.140625" style="897" customWidth="1"/>
    <col min="3845" max="3845" width="18.7109375" style="897" customWidth="1"/>
    <col min="3846" max="3846" width="13.42578125" style="897" customWidth="1"/>
    <col min="3847" max="3847" width="12.5703125" style="897" customWidth="1"/>
    <col min="3848" max="3848" width="16.28515625" style="897" customWidth="1"/>
    <col min="3849" max="3849" width="13.42578125" style="897" customWidth="1"/>
    <col min="3850" max="3850" width="14.28515625" style="897" customWidth="1"/>
    <col min="3851" max="3851" width="10" style="897" bestFit="1" customWidth="1"/>
    <col min="3852" max="4096" width="9.140625" style="897"/>
    <col min="4097" max="4097" width="20.140625" style="897" customWidth="1"/>
    <col min="4098" max="4098" width="15.28515625" style="897" customWidth="1"/>
    <col min="4099" max="4099" width="15.140625" style="897" customWidth="1"/>
    <col min="4100" max="4100" width="14.140625" style="897" customWidth="1"/>
    <col min="4101" max="4101" width="18.7109375" style="897" customWidth="1"/>
    <col min="4102" max="4102" width="13.42578125" style="897" customWidth="1"/>
    <col min="4103" max="4103" width="12.5703125" style="897" customWidth="1"/>
    <col min="4104" max="4104" width="16.28515625" style="897" customWidth="1"/>
    <col min="4105" max="4105" width="13.42578125" style="897" customWidth="1"/>
    <col min="4106" max="4106" width="14.28515625" style="897" customWidth="1"/>
    <col min="4107" max="4107" width="10" style="897" bestFit="1" customWidth="1"/>
    <col min="4108" max="4352" width="9.140625" style="897"/>
    <col min="4353" max="4353" width="20.140625" style="897" customWidth="1"/>
    <col min="4354" max="4354" width="15.28515625" style="897" customWidth="1"/>
    <col min="4355" max="4355" width="15.140625" style="897" customWidth="1"/>
    <col min="4356" max="4356" width="14.140625" style="897" customWidth="1"/>
    <col min="4357" max="4357" width="18.7109375" style="897" customWidth="1"/>
    <col min="4358" max="4358" width="13.42578125" style="897" customWidth="1"/>
    <col min="4359" max="4359" width="12.5703125" style="897" customWidth="1"/>
    <col min="4360" max="4360" width="16.28515625" style="897" customWidth="1"/>
    <col min="4361" max="4361" width="13.42578125" style="897" customWidth="1"/>
    <col min="4362" max="4362" width="14.28515625" style="897" customWidth="1"/>
    <col min="4363" max="4363" width="10" style="897" bestFit="1" customWidth="1"/>
    <col min="4364" max="4608" width="9.140625" style="897"/>
    <col min="4609" max="4609" width="20.140625" style="897" customWidth="1"/>
    <col min="4610" max="4610" width="15.28515625" style="897" customWidth="1"/>
    <col min="4611" max="4611" width="15.140625" style="897" customWidth="1"/>
    <col min="4612" max="4612" width="14.140625" style="897" customWidth="1"/>
    <col min="4613" max="4613" width="18.7109375" style="897" customWidth="1"/>
    <col min="4614" max="4614" width="13.42578125" style="897" customWidth="1"/>
    <col min="4615" max="4615" width="12.5703125" style="897" customWidth="1"/>
    <col min="4616" max="4616" width="16.28515625" style="897" customWidth="1"/>
    <col min="4617" max="4617" width="13.42578125" style="897" customWidth="1"/>
    <col min="4618" max="4618" width="14.28515625" style="897" customWidth="1"/>
    <col min="4619" max="4619" width="10" style="897" bestFit="1" customWidth="1"/>
    <col min="4620" max="4864" width="9.140625" style="897"/>
    <col min="4865" max="4865" width="20.140625" style="897" customWidth="1"/>
    <col min="4866" max="4866" width="15.28515625" style="897" customWidth="1"/>
    <col min="4867" max="4867" width="15.140625" style="897" customWidth="1"/>
    <col min="4868" max="4868" width="14.140625" style="897" customWidth="1"/>
    <col min="4869" max="4869" width="18.7109375" style="897" customWidth="1"/>
    <col min="4870" max="4870" width="13.42578125" style="897" customWidth="1"/>
    <col min="4871" max="4871" width="12.5703125" style="897" customWidth="1"/>
    <col min="4872" max="4872" width="16.28515625" style="897" customWidth="1"/>
    <col min="4873" max="4873" width="13.42578125" style="897" customWidth="1"/>
    <col min="4874" max="4874" width="14.28515625" style="897" customWidth="1"/>
    <col min="4875" max="4875" width="10" style="897" bestFit="1" customWidth="1"/>
    <col min="4876" max="5120" width="9.140625" style="897"/>
    <col min="5121" max="5121" width="20.140625" style="897" customWidth="1"/>
    <col min="5122" max="5122" width="15.28515625" style="897" customWidth="1"/>
    <col min="5123" max="5123" width="15.140625" style="897" customWidth="1"/>
    <col min="5124" max="5124" width="14.140625" style="897" customWidth="1"/>
    <col min="5125" max="5125" width="18.7109375" style="897" customWidth="1"/>
    <col min="5126" max="5126" width="13.42578125" style="897" customWidth="1"/>
    <col min="5127" max="5127" width="12.5703125" style="897" customWidth="1"/>
    <col min="5128" max="5128" width="16.28515625" style="897" customWidth="1"/>
    <col min="5129" max="5129" width="13.42578125" style="897" customWidth="1"/>
    <col min="5130" max="5130" width="14.28515625" style="897" customWidth="1"/>
    <col min="5131" max="5131" width="10" style="897" bestFit="1" customWidth="1"/>
    <col min="5132" max="5376" width="9.140625" style="897"/>
    <col min="5377" max="5377" width="20.140625" style="897" customWidth="1"/>
    <col min="5378" max="5378" width="15.28515625" style="897" customWidth="1"/>
    <col min="5379" max="5379" width="15.140625" style="897" customWidth="1"/>
    <col min="5380" max="5380" width="14.140625" style="897" customWidth="1"/>
    <col min="5381" max="5381" width="18.7109375" style="897" customWidth="1"/>
    <col min="5382" max="5382" width="13.42578125" style="897" customWidth="1"/>
    <col min="5383" max="5383" width="12.5703125" style="897" customWidth="1"/>
    <col min="5384" max="5384" width="16.28515625" style="897" customWidth="1"/>
    <col min="5385" max="5385" width="13.42578125" style="897" customWidth="1"/>
    <col min="5386" max="5386" width="14.28515625" style="897" customWidth="1"/>
    <col min="5387" max="5387" width="10" style="897" bestFit="1" customWidth="1"/>
    <col min="5388" max="5632" width="9.140625" style="897"/>
    <col min="5633" max="5633" width="20.140625" style="897" customWidth="1"/>
    <col min="5634" max="5634" width="15.28515625" style="897" customWidth="1"/>
    <col min="5635" max="5635" width="15.140625" style="897" customWidth="1"/>
    <col min="5636" max="5636" width="14.140625" style="897" customWidth="1"/>
    <col min="5637" max="5637" width="18.7109375" style="897" customWidth="1"/>
    <col min="5638" max="5638" width="13.42578125" style="897" customWidth="1"/>
    <col min="5639" max="5639" width="12.5703125" style="897" customWidth="1"/>
    <col min="5640" max="5640" width="16.28515625" style="897" customWidth="1"/>
    <col min="5641" max="5641" width="13.42578125" style="897" customWidth="1"/>
    <col min="5642" max="5642" width="14.28515625" style="897" customWidth="1"/>
    <col min="5643" max="5643" width="10" style="897" bestFit="1" customWidth="1"/>
    <col min="5644" max="5888" width="9.140625" style="897"/>
    <col min="5889" max="5889" width="20.140625" style="897" customWidth="1"/>
    <col min="5890" max="5890" width="15.28515625" style="897" customWidth="1"/>
    <col min="5891" max="5891" width="15.140625" style="897" customWidth="1"/>
    <col min="5892" max="5892" width="14.140625" style="897" customWidth="1"/>
    <col min="5893" max="5893" width="18.7109375" style="897" customWidth="1"/>
    <col min="5894" max="5894" width="13.42578125" style="897" customWidth="1"/>
    <col min="5895" max="5895" width="12.5703125" style="897" customWidth="1"/>
    <col min="5896" max="5896" width="16.28515625" style="897" customWidth="1"/>
    <col min="5897" max="5897" width="13.42578125" style="897" customWidth="1"/>
    <col min="5898" max="5898" width="14.28515625" style="897" customWidth="1"/>
    <col min="5899" max="5899" width="10" style="897" bestFit="1" customWidth="1"/>
    <col min="5900" max="6144" width="9.140625" style="897"/>
    <col min="6145" max="6145" width="20.140625" style="897" customWidth="1"/>
    <col min="6146" max="6146" width="15.28515625" style="897" customWidth="1"/>
    <col min="6147" max="6147" width="15.140625" style="897" customWidth="1"/>
    <col min="6148" max="6148" width="14.140625" style="897" customWidth="1"/>
    <col min="6149" max="6149" width="18.7109375" style="897" customWidth="1"/>
    <col min="6150" max="6150" width="13.42578125" style="897" customWidth="1"/>
    <col min="6151" max="6151" width="12.5703125" style="897" customWidth="1"/>
    <col min="6152" max="6152" width="16.28515625" style="897" customWidth="1"/>
    <col min="6153" max="6153" width="13.42578125" style="897" customWidth="1"/>
    <col min="6154" max="6154" width="14.28515625" style="897" customWidth="1"/>
    <col min="6155" max="6155" width="10" style="897" bestFit="1" customWidth="1"/>
    <col min="6156" max="6400" width="9.140625" style="897"/>
    <col min="6401" max="6401" width="20.140625" style="897" customWidth="1"/>
    <col min="6402" max="6402" width="15.28515625" style="897" customWidth="1"/>
    <col min="6403" max="6403" width="15.140625" style="897" customWidth="1"/>
    <col min="6404" max="6404" width="14.140625" style="897" customWidth="1"/>
    <col min="6405" max="6405" width="18.7109375" style="897" customWidth="1"/>
    <col min="6406" max="6406" width="13.42578125" style="897" customWidth="1"/>
    <col min="6407" max="6407" width="12.5703125" style="897" customWidth="1"/>
    <col min="6408" max="6408" width="16.28515625" style="897" customWidth="1"/>
    <col min="6409" max="6409" width="13.42578125" style="897" customWidth="1"/>
    <col min="6410" max="6410" width="14.28515625" style="897" customWidth="1"/>
    <col min="6411" max="6411" width="10" style="897" bestFit="1" customWidth="1"/>
    <col min="6412" max="6656" width="9.140625" style="897"/>
    <col min="6657" max="6657" width="20.140625" style="897" customWidth="1"/>
    <col min="6658" max="6658" width="15.28515625" style="897" customWidth="1"/>
    <col min="6659" max="6659" width="15.140625" style="897" customWidth="1"/>
    <col min="6660" max="6660" width="14.140625" style="897" customWidth="1"/>
    <col min="6661" max="6661" width="18.7109375" style="897" customWidth="1"/>
    <col min="6662" max="6662" width="13.42578125" style="897" customWidth="1"/>
    <col min="6663" max="6663" width="12.5703125" style="897" customWidth="1"/>
    <col min="6664" max="6664" width="16.28515625" style="897" customWidth="1"/>
    <col min="6665" max="6665" width="13.42578125" style="897" customWidth="1"/>
    <col min="6666" max="6666" width="14.28515625" style="897" customWidth="1"/>
    <col min="6667" max="6667" width="10" style="897" bestFit="1" customWidth="1"/>
    <col min="6668" max="6912" width="9.140625" style="897"/>
    <col min="6913" max="6913" width="20.140625" style="897" customWidth="1"/>
    <col min="6914" max="6914" width="15.28515625" style="897" customWidth="1"/>
    <col min="6915" max="6915" width="15.140625" style="897" customWidth="1"/>
    <col min="6916" max="6916" width="14.140625" style="897" customWidth="1"/>
    <col min="6917" max="6917" width="18.7109375" style="897" customWidth="1"/>
    <col min="6918" max="6918" width="13.42578125" style="897" customWidth="1"/>
    <col min="6919" max="6919" width="12.5703125" style="897" customWidth="1"/>
    <col min="6920" max="6920" width="16.28515625" style="897" customWidth="1"/>
    <col min="6921" max="6921" width="13.42578125" style="897" customWidth="1"/>
    <col min="6922" max="6922" width="14.28515625" style="897" customWidth="1"/>
    <col min="6923" max="6923" width="10" style="897" bestFit="1" customWidth="1"/>
    <col min="6924" max="7168" width="9.140625" style="897"/>
    <col min="7169" max="7169" width="20.140625" style="897" customWidth="1"/>
    <col min="7170" max="7170" width="15.28515625" style="897" customWidth="1"/>
    <col min="7171" max="7171" width="15.140625" style="897" customWidth="1"/>
    <col min="7172" max="7172" width="14.140625" style="897" customWidth="1"/>
    <col min="7173" max="7173" width="18.7109375" style="897" customWidth="1"/>
    <col min="7174" max="7174" width="13.42578125" style="897" customWidth="1"/>
    <col min="7175" max="7175" width="12.5703125" style="897" customWidth="1"/>
    <col min="7176" max="7176" width="16.28515625" style="897" customWidth="1"/>
    <col min="7177" max="7177" width="13.42578125" style="897" customWidth="1"/>
    <col min="7178" max="7178" width="14.28515625" style="897" customWidth="1"/>
    <col min="7179" max="7179" width="10" style="897" bestFit="1" customWidth="1"/>
    <col min="7180" max="7424" width="9.140625" style="897"/>
    <col min="7425" max="7425" width="20.140625" style="897" customWidth="1"/>
    <col min="7426" max="7426" width="15.28515625" style="897" customWidth="1"/>
    <col min="7427" max="7427" width="15.140625" style="897" customWidth="1"/>
    <col min="7428" max="7428" width="14.140625" style="897" customWidth="1"/>
    <col min="7429" max="7429" width="18.7109375" style="897" customWidth="1"/>
    <col min="7430" max="7430" width="13.42578125" style="897" customWidth="1"/>
    <col min="7431" max="7431" width="12.5703125" style="897" customWidth="1"/>
    <col min="7432" max="7432" width="16.28515625" style="897" customWidth="1"/>
    <col min="7433" max="7433" width="13.42578125" style="897" customWidth="1"/>
    <col min="7434" max="7434" width="14.28515625" style="897" customWidth="1"/>
    <col min="7435" max="7435" width="10" style="897" bestFit="1" customWidth="1"/>
    <col min="7436" max="7680" width="9.140625" style="897"/>
    <col min="7681" max="7681" width="20.140625" style="897" customWidth="1"/>
    <col min="7682" max="7682" width="15.28515625" style="897" customWidth="1"/>
    <col min="7683" max="7683" width="15.140625" style="897" customWidth="1"/>
    <col min="7684" max="7684" width="14.140625" style="897" customWidth="1"/>
    <col min="7685" max="7685" width="18.7109375" style="897" customWidth="1"/>
    <col min="7686" max="7686" width="13.42578125" style="897" customWidth="1"/>
    <col min="7687" max="7687" width="12.5703125" style="897" customWidth="1"/>
    <col min="7688" max="7688" width="16.28515625" style="897" customWidth="1"/>
    <col min="7689" max="7689" width="13.42578125" style="897" customWidth="1"/>
    <col min="7690" max="7690" width="14.28515625" style="897" customWidth="1"/>
    <col min="7691" max="7691" width="10" style="897" bestFit="1" customWidth="1"/>
    <col min="7692" max="7936" width="9.140625" style="897"/>
    <col min="7937" max="7937" width="20.140625" style="897" customWidth="1"/>
    <col min="7938" max="7938" width="15.28515625" style="897" customWidth="1"/>
    <col min="7939" max="7939" width="15.140625" style="897" customWidth="1"/>
    <col min="7940" max="7940" width="14.140625" style="897" customWidth="1"/>
    <col min="7941" max="7941" width="18.7109375" style="897" customWidth="1"/>
    <col min="7942" max="7942" width="13.42578125" style="897" customWidth="1"/>
    <col min="7943" max="7943" width="12.5703125" style="897" customWidth="1"/>
    <col min="7944" max="7944" width="16.28515625" style="897" customWidth="1"/>
    <col min="7945" max="7945" width="13.42578125" style="897" customWidth="1"/>
    <col min="7946" max="7946" width="14.28515625" style="897" customWidth="1"/>
    <col min="7947" max="7947" width="10" style="897" bestFit="1" customWidth="1"/>
    <col min="7948" max="8192" width="9.140625" style="897"/>
    <col min="8193" max="8193" width="20.140625" style="897" customWidth="1"/>
    <col min="8194" max="8194" width="15.28515625" style="897" customWidth="1"/>
    <col min="8195" max="8195" width="15.140625" style="897" customWidth="1"/>
    <col min="8196" max="8196" width="14.140625" style="897" customWidth="1"/>
    <col min="8197" max="8197" width="18.7109375" style="897" customWidth="1"/>
    <col min="8198" max="8198" width="13.42578125" style="897" customWidth="1"/>
    <col min="8199" max="8199" width="12.5703125" style="897" customWidth="1"/>
    <col min="8200" max="8200" width="16.28515625" style="897" customWidth="1"/>
    <col min="8201" max="8201" width="13.42578125" style="897" customWidth="1"/>
    <col min="8202" max="8202" width="14.28515625" style="897" customWidth="1"/>
    <col min="8203" max="8203" width="10" style="897" bestFit="1" customWidth="1"/>
    <col min="8204" max="8448" width="9.140625" style="897"/>
    <col min="8449" max="8449" width="20.140625" style="897" customWidth="1"/>
    <col min="8450" max="8450" width="15.28515625" style="897" customWidth="1"/>
    <col min="8451" max="8451" width="15.140625" style="897" customWidth="1"/>
    <col min="8452" max="8452" width="14.140625" style="897" customWidth="1"/>
    <col min="8453" max="8453" width="18.7109375" style="897" customWidth="1"/>
    <col min="8454" max="8454" width="13.42578125" style="897" customWidth="1"/>
    <col min="8455" max="8455" width="12.5703125" style="897" customWidth="1"/>
    <col min="8456" max="8456" width="16.28515625" style="897" customWidth="1"/>
    <col min="8457" max="8457" width="13.42578125" style="897" customWidth="1"/>
    <col min="8458" max="8458" width="14.28515625" style="897" customWidth="1"/>
    <col min="8459" max="8459" width="10" style="897" bestFit="1" customWidth="1"/>
    <col min="8460" max="8704" width="9.140625" style="897"/>
    <col min="8705" max="8705" width="20.140625" style="897" customWidth="1"/>
    <col min="8706" max="8706" width="15.28515625" style="897" customWidth="1"/>
    <col min="8707" max="8707" width="15.140625" style="897" customWidth="1"/>
    <col min="8708" max="8708" width="14.140625" style="897" customWidth="1"/>
    <col min="8709" max="8709" width="18.7109375" style="897" customWidth="1"/>
    <col min="8710" max="8710" width="13.42578125" style="897" customWidth="1"/>
    <col min="8711" max="8711" width="12.5703125" style="897" customWidth="1"/>
    <col min="8712" max="8712" width="16.28515625" style="897" customWidth="1"/>
    <col min="8713" max="8713" width="13.42578125" style="897" customWidth="1"/>
    <col min="8714" max="8714" width="14.28515625" style="897" customWidth="1"/>
    <col min="8715" max="8715" width="10" style="897" bestFit="1" customWidth="1"/>
    <col min="8716" max="8960" width="9.140625" style="897"/>
    <col min="8961" max="8961" width="20.140625" style="897" customWidth="1"/>
    <col min="8962" max="8962" width="15.28515625" style="897" customWidth="1"/>
    <col min="8963" max="8963" width="15.140625" style="897" customWidth="1"/>
    <col min="8964" max="8964" width="14.140625" style="897" customWidth="1"/>
    <col min="8965" max="8965" width="18.7109375" style="897" customWidth="1"/>
    <col min="8966" max="8966" width="13.42578125" style="897" customWidth="1"/>
    <col min="8967" max="8967" width="12.5703125" style="897" customWidth="1"/>
    <col min="8968" max="8968" width="16.28515625" style="897" customWidth="1"/>
    <col min="8969" max="8969" width="13.42578125" style="897" customWidth="1"/>
    <col min="8970" max="8970" width="14.28515625" style="897" customWidth="1"/>
    <col min="8971" max="8971" width="10" style="897" bestFit="1" customWidth="1"/>
    <col min="8972" max="9216" width="9.140625" style="897"/>
    <col min="9217" max="9217" width="20.140625" style="897" customWidth="1"/>
    <col min="9218" max="9218" width="15.28515625" style="897" customWidth="1"/>
    <col min="9219" max="9219" width="15.140625" style="897" customWidth="1"/>
    <col min="9220" max="9220" width="14.140625" style="897" customWidth="1"/>
    <col min="9221" max="9221" width="18.7109375" style="897" customWidth="1"/>
    <col min="9222" max="9222" width="13.42578125" style="897" customWidth="1"/>
    <col min="9223" max="9223" width="12.5703125" style="897" customWidth="1"/>
    <col min="9224" max="9224" width="16.28515625" style="897" customWidth="1"/>
    <col min="9225" max="9225" width="13.42578125" style="897" customWidth="1"/>
    <col min="9226" max="9226" width="14.28515625" style="897" customWidth="1"/>
    <col min="9227" max="9227" width="10" style="897" bestFit="1" customWidth="1"/>
    <col min="9228" max="9472" width="9.140625" style="897"/>
    <col min="9473" max="9473" width="20.140625" style="897" customWidth="1"/>
    <col min="9474" max="9474" width="15.28515625" style="897" customWidth="1"/>
    <col min="9475" max="9475" width="15.140625" style="897" customWidth="1"/>
    <col min="9476" max="9476" width="14.140625" style="897" customWidth="1"/>
    <col min="9477" max="9477" width="18.7109375" style="897" customWidth="1"/>
    <col min="9478" max="9478" width="13.42578125" style="897" customWidth="1"/>
    <col min="9479" max="9479" width="12.5703125" style="897" customWidth="1"/>
    <col min="9480" max="9480" width="16.28515625" style="897" customWidth="1"/>
    <col min="9481" max="9481" width="13.42578125" style="897" customWidth="1"/>
    <col min="9482" max="9482" width="14.28515625" style="897" customWidth="1"/>
    <col min="9483" max="9483" width="10" style="897" bestFit="1" customWidth="1"/>
    <col min="9484" max="9728" width="9.140625" style="897"/>
    <col min="9729" max="9729" width="20.140625" style="897" customWidth="1"/>
    <col min="9730" max="9730" width="15.28515625" style="897" customWidth="1"/>
    <col min="9731" max="9731" width="15.140625" style="897" customWidth="1"/>
    <col min="9732" max="9732" width="14.140625" style="897" customWidth="1"/>
    <col min="9733" max="9733" width="18.7109375" style="897" customWidth="1"/>
    <col min="9734" max="9734" width="13.42578125" style="897" customWidth="1"/>
    <col min="9735" max="9735" width="12.5703125" style="897" customWidth="1"/>
    <col min="9736" max="9736" width="16.28515625" style="897" customWidth="1"/>
    <col min="9737" max="9737" width="13.42578125" style="897" customWidth="1"/>
    <col min="9738" max="9738" width="14.28515625" style="897" customWidth="1"/>
    <col min="9739" max="9739" width="10" style="897" bestFit="1" customWidth="1"/>
    <col min="9740" max="9984" width="9.140625" style="897"/>
    <col min="9985" max="9985" width="20.140625" style="897" customWidth="1"/>
    <col min="9986" max="9986" width="15.28515625" style="897" customWidth="1"/>
    <col min="9987" max="9987" width="15.140625" style="897" customWidth="1"/>
    <col min="9988" max="9988" width="14.140625" style="897" customWidth="1"/>
    <col min="9989" max="9989" width="18.7109375" style="897" customWidth="1"/>
    <col min="9990" max="9990" width="13.42578125" style="897" customWidth="1"/>
    <col min="9991" max="9991" width="12.5703125" style="897" customWidth="1"/>
    <col min="9992" max="9992" width="16.28515625" style="897" customWidth="1"/>
    <col min="9993" max="9993" width="13.42578125" style="897" customWidth="1"/>
    <col min="9994" max="9994" width="14.28515625" style="897" customWidth="1"/>
    <col min="9995" max="9995" width="10" style="897" bestFit="1" customWidth="1"/>
    <col min="9996" max="10240" width="9.140625" style="897"/>
    <col min="10241" max="10241" width="20.140625" style="897" customWidth="1"/>
    <col min="10242" max="10242" width="15.28515625" style="897" customWidth="1"/>
    <col min="10243" max="10243" width="15.140625" style="897" customWidth="1"/>
    <col min="10244" max="10244" width="14.140625" style="897" customWidth="1"/>
    <col min="10245" max="10245" width="18.7109375" style="897" customWidth="1"/>
    <col min="10246" max="10246" width="13.42578125" style="897" customWidth="1"/>
    <col min="10247" max="10247" width="12.5703125" style="897" customWidth="1"/>
    <col min="10248" max="10248" width="16.28515625" style="897" customWidth="1"/>
    <col min="10249" max="10249" width="13.42578125" style="897" customWidth="1"/>
    <col min="10250" max="10250" width="14.28515625" style="897" customWidth="1"/>
    <col min="10251" max="10251" width="10" style="897" bestFit="1" customWidth="1"/>
    <col min="10252" max="10496" width="9.140625" style="897"/>
    <col min="10497" max="10497" width="20.140625" style="897" customWidth="1"/>
    <col min="10498" max="10498" width="15.28515625" style="897" customWidth="1"/>
    <col min="10499" max="10499" width="15.140625" style="897" customWidth="1"/>
    <col min="10500" max="10500" width="14.140625" style="897" customWidth="1"/>
    <col min="10501" max="10501" width="18.7109375" style="897" customWidth="1"/>
    <col min="10502" max="10502" width="13.42578125" style="897" customWidth="1"/>
    <col min="10503" max="10503" width="12.5703125" style="897" customWidth="1"/>
    <col min="10504" max="10504" width="16.28515625" style="897" customWidth="1"/>
    <col min="10505" max="10505" width="13.42578125" style="897" customWidth="1"/>
    <col min="10506" max="10506" width="14.28515625" style="897" customWidth="1"/>
    <col min="10507" max="10507" width="10" style="897" bestFit="1" customWidth="1"/>
    <col min="10508" max="10752" width="9.140625" style="897"/>
    <col min="10753" max="10753" width="20.140625" style="897" customWidth="1"/>
    <col min="10754" max="10754" width="15.28515625" style="897" customWidth="1"/>
    <col min="10755" max="10755" width="15.140625" style="897" customWidth="1"/>
    <col min="10756" max="10756" width="14.140625" style="897" customWidth="1"/>
    <col min="10757" max="10757" width="18.7109375" style="897" customWidth="1"/>
    <col min="10758" max="10758" width="13.42578125" style="897" customWidth="1"/>
    <col min="10759" max="10759" width="12.5703125" style="897" customWidth="1"/>
    <col min="10760" max="10760" width="16.28515625" style="897" customWidth="1"/>
    <col min="10761" max="10761" width="13.42578125" style="897" customWidth="1"/>
    <col min="10762" max="10762" width="14.28515625" style="897" customWidth="1"/>
    <col min="10763" max="10763" width="10" style="897" bestFit="1" customWidth="1"/>
    <col min="10764" max="11008" width="9.140625" style="897"/>
    <col min="11009" max="11009" width="20.140625" style="897" customWidth="1"/>
    <col min="11010" max="11010" width="15.28515625" style="897" customWidth="1"/>
    <col min="11011" max="11011" width="15.140625" style="897" customWidth="1"/>
    <col min="11012" max="11012" width="14.140625" style="897" customWidth="1"/>
    <col min="11013" max="11013" width="18.7109375" style="897" customWidth="1"/>
    <col min="11014" max="11014" width="13.42578125" style="897" customWidth="1"/>
    <col min="11015" max="11015" width="12.5703125" style="897" customWidth="1"/>
    <col min="11016" max="11016" width="16.28515625" style="897" customWidth="1"/>
    <col min="11017" max="11017" width="13.42578125" style="897" customWidth="1"/>
    <col min="11018" max="11018" width="14.28515625" style="897" customWidth="1"/>
    <col min="11019" max="11019" width="10" style="897" bestFit="1" customWidth="1"/>
    <col min="11020" max="11264" width="9.140625" style="897"/>
    <col min="11265" max="11265" width="20.140625" style="897" customWidth="1"/>
    <col min="11266" max="11266" width="15.28515625" style="897" customWidth="1"/>
    <col min="11267" max="11267" width="15.140625" style="897" customWidth="1"/>
    <col min="11268" max="11268" width="14.140625" style="897" customWidth="1"/>
    <col min="11269" max="11269" width="18.7109375" style="897" customWidth="1"/>
    <col min="11270" max="11270" width="13.42578125" style="897" customWidth="1"/>
    <col min="11271" max="11271" width="12.5703125" style="897" customWidth="1"/>
    <col min="11272" max="11272" width="16.28515625" style="897" customWidth="1"/>
    <col min="11273" max="11273" width="13.42578125" style="897" customWidth="1"/>
    <col min="11274" max="11274" width="14.28515625" style="897" customWidth="1"/>
    <col min="11275" max="11275" width="10" style="897" bestFit="1" customWidth="1"/>
    <col min="11276" max="11520" width="9.140625" style="897"/>
    <col min="11521" max="11521" width="20.140625" style="897" customWidth="1"/>
    <col min="11522" max="11522" width="15.28515625" style="897" customWidth="1"/>
    <col min="11523" max="11523" width="15.140625" style="897" customWidth="1"/>
    <col min="11524" max="11524" width="14.140625" style="897" customWidth="1"/>
    <col min="11525" max="11525" width="18.7109375" style="897" customWidth="1"/>
    <col min="11526" max="11526" width="13.42578125" style="897" customWidth="1"/>
    <col min="11527" max="11527" width="12.5703125" style="897" customWidth="1"/>
    <col min="11528" max="11528" width="16.28515625" style="897" customWidth="1"/>
    <col min="11529" max="11529" width="13.42578125" style="897" customWidth="1"/>
    <col min="11530" max="11530" width="14.28515625" style="897" customWidth="1"/>
    <col min="11531" max="11531" width="10" style="897" bestFit="1" customWidth="1"/>
    <col min="11532" max="11776" width="9.140625" style="897"/>
    <col min="11777" max="11777" width="20.140625" style="897" customWidth="1"/>
    <col min="11778" max="11778" width="15.28515625" style="897" customWidth="1"/>
    <col min="11779" max="11779" width="15.140625" style="897" customWidth="1"/>
    <col min="11780" max="11780" width="14.140625" style="897" customWidth="1"/>
    <col min="11781" max="11781" width="18.7109375" style="897" customWidth="1"/>
    <col min="11782" max="11782" width="13.42578125" style="897" customWidth="1"/>
    <col min="11783" max="11783" width="12.5703125" style="897" customWidth="1"/>
    <col min="11784" max="11784" width="16.28515625" style="897" customWidth="1"/>
    <col min="11785" max="11785" width="13.42578125" style="897" customWidth="1"/>
    <col min="11786" max="11786" width="14.28515625" style="897" customWidth="1"/>
    <col min="11787" max="11787" width="10" style="897" bestFit="1" customWidth="1"/>
    <col min="11788" max="12032" width="9.140625" style="897"/>
    <col min="12033" max="12033" width="20.140625" style="897" customWidth="1"/>
    <col min="12034" max="12034" width="15.28515625" style="897" customWidth="1"/>
    <col min="12035" max="12035" width="15.140625" style="897" customWidth="1"/>
    <col min="12036" max="12036" width="14.140625" style="897" customWidth="1"/>
    <col min="12037" max="12037" width="18.7109375" style="897" customWidth="1"/>
    <col min="12038" max="12038" width="13.42578125" style="897" customWidth="1"/>
    <col min="12039" max="12039" width="12.5703125" style="897" customWidth="1"/>
    <col min="12040" max="12040" width="16.28515625" style="897" customWidth="1"/>
    <col min="12041" max="12041" width="13.42578125" style="897" customWidth="1"/>
    <col min="12042" max="12042" width="14.28515625" style="897" customWidth="1"/>
    <col min="12043" max="12043" width="10" style="897" bestFit="1" customWidth="1"/>
    <col min="12044" max="12288" width="9.140625" style="897"/>
    <col min="12289" max="12289" width="20.140625" style="897" customWidth="1"/>
    <col min="12290" max="12290" width="15.28515625" style="897" customWidth="1"/>
    <col min="12291" max="12291" width="15.140625" style="897" customWidth="1"/>
    <col min="12292" max="12292" width="14.140625" style="897" customWidth="1"/>
    <col min="12293" max="12293" width="18.7109375" style="897" customWidth="1"/>
    <col min="12294" max="12294" width="13.42578125" style="897" customWidth="1"/>
    <col min="12295" max="12295" width="12.5703125" style="897" customWidth="1"/>
    <col min="12296" max="12296" width="16.28515625" style="897" customWidth="1"/>
    <col min="12297" max="12297" width="13.42578125" style="897" customWidth="1"/>
    <col min="12298" max="12298" width="14.28515625" style="897" customWidth="1"/>
    <col min="12299" max="12299" width="10" style="897" bestFit="1" customWidth="1"/>
    <col min="12300" max="12544" width="9.140625" style="897"/>
    <col min="12545" max="12545" width="20.140625" style="897" customWidth="1"/>
    <col min="12546" max="12546" width="15.28515625" style="897" customWidth="1"/>
    <col min="12547" max="12547" width="15.140625" style="897" customWidth="1"/>
    <col min="12548" max="12548" width="14.140625" style="897" customWidth="1"/>
    <col min="12549" max="12549" width="18.7109375" style="897" customWidth="1"/>
    <col min="12550" max="12550" width="13.42578125" style="897" customWidth="1"/>
    <col min="12551" max="12551" width="12.5703125" style="897" customWidth="1"/>
    <col min="12552" max="12552" width="16.28515625" style="897" customWidth="1"/>
    <col min="12553" max="12553" width="13.42578125" style="897" customWidth="1"/>
    <col min="12554" max="12554" width="14.28515625" style="897" customWidth="1"/>
    <col min="12555" max="12555" width="10" style="897" bestFit="1" customWidth="1"/>
    <col min="12556" max="12800" width="9.140625" style="897"/>
    <col min="12801" max="12801" width="20.140625" style="897" customWidth="1"/>
    <col min="12802" max="12802" width="15.28515625" style="897" customWidth="1"/>
    <col min="12803" max="12803" width="15.140625" style="897" customWidth="1"/>
    <col min="12804" max="12804" width="14.140625" style="897" customWidth="1"/>
    <col min="12805" max="12805" width="18.7109375" style="897" customWidth="1"/>
    <col min="12806" max="12806" width="13.42578125" style="897" customWidth="1"/>
    <col min="12807" max="12807" width="12.5703125" style="897" customWidth="1"/>
    <col min="12808" max="12808" width="16.28515625" style="897" customWidth="1"/>
    <col min="12809" max="12809" width="13.42578125" style="897" customWidth="1"/>
    <col min="12810" max="12810" width="14.28515625" style="897" customWidth="1"/>
    <col min="12811" max="12811" width="10" style="897" bestFit="1" customWidth="1"/>
    <col min="12812" max="13056" width="9.140625" style="897"/>
    <col min="13057" max="13057" width="20.140625" style="897" customWidth="1"/>
    <col min="13058" max="13058" width="15.28515625" style="897" customWidth="1"/>
    <col min="13059" max="13059" width="15.140625" style="897" customWidth="1"/>
    <col min="13060" max="13060" width="14.140625" style="897" customWidth="1"/>
    <col min="13061" max="13061" width="18.7109375" style="897" customWidth="1"/>
    <col min="13062" max="13062" width="13.42578125" style="897" customWidth="1"/>
    <col min="13063" max="13063" width="12.5703125" style="897" customWidth="1"/>
    <col min="13064" max="13064" width="16.28515625" style="897" customWidth="1"/>
    <col min="13065" max="13065" width="13.42578125" style="897" customWidth="1"/>
    <col min="13066" max="13066" width="14.28515625" style="897" customWidth="1"/>
    <col min="13067" max="13067" width="10" style="897" bestFit="1" customWidth="1"/>
    <col min="13068" max="13312" width="9.140625" style="897"/>
    <col min="13313" max="13313" width="20.140625" style="897" customWidth="1"/>
    <col min="13314" max="13314" width="15.28515625" style="897" customWidth="1"/>
    <col min="13315" max="13315" width="15.140625" style="897" customWidth="1"/>
    <col min="13316" max="13316" width="14.140625" style="897" customWidth="1"/>
    <col min="13317" max="13317" width="18.7109375" style="897" customWidth="1"/>
    <col min="13318" max="13318" width="13.42578125" style="897" customWidth="1"/>
    <col min="13319" max="13319" width="12.5703125" style="897" customWidth="1"/>
    <col min="13320" max="13320" width="16.28515625" style="897" customWidth="1"/>
    <col min="13321" max="13321" width="13.42578125" style="897" customWidth="1"/>
    <col min="13322" max="13322" width="14.28515625" style="897" customWidth="1"/>
    <col min="13323" max="13323" width="10" style="897" bestFit="1" customWidth="1"/>
    <col min="13324" max="13568" width="9.140625" style="897"/>
    <col min="13569" max="13569" width="20.140625" style="897" customWidth="1"/>
    <col min="13570" max="13570" width="15.28515625" style="897" customWidth="1"/>
    <col min="13571" max="13571" width="15.140625" style="897" customWidth="1"/>
    <col min="13572" max="13572" width="14.140625" style="897" customWidth="1"/>
    <col min="13573" max="13573" width="18.7109375" style="897" customWidth="1"/>
    <col min="13574" max="13574" width="13.42578125" style="897" customWidth="1"/>
    <col min="13575" max="13575" width="12.5703125" style="897" customWidth="1"/>
    <col min="13576" max="13576" width="16.28515625" style="897" customWidth="1"/>
    <col min="13577" max="13577" width="13.42578125" style="897" customWidth="1"/>
    <col min="13578" max="13578" width="14.28515625" style="897" customWidth="1"/>
    <col min="13579" max="13579" width="10" style="897" bestFit="1" customWidth="1"/>
    <col min="13580" max="13824" width="9.140625" style="897"/>
    <col min="13825" max="13825" width="20.140625" style="897" customWidth="1"/>
    <col min="13826" max="13826" width="15.28515625" style="897" customWidth="1"/>
    <col min="13827" max="13827" width="15.140625" style="897" customWidth="1"/>
    <col min="13828" max="13828" width="14.140625" style="897" customWidth="1"/>
    <col min="13829" max="13829" width="18.7109375" style="897" customWidth="1"/>
    <col min="13830" max="13830" width="13.42578125" style="897" customWidth="1"/>
    <col min="13831" max="13831" width="12.5703125" style="897" customWidth="1"/>
    <col min="13832" max="13832" width="16.28515625" style="897" customWidth="1"/>
    <col min="13833" max="13833" width="13.42578125" style="897" customWidth="1"/>
    <col min="13834" max="13834" width="14.28515625" style="897" customWidth="1"/>
    <col min="13835" max="13835" width="10" style="897" bestFit="1" customWidth="1"/>
    <col min="13836" max="14080" width="9.140625" style="897"/>
    <col min="14081" max="14081" width="20.140625" style="897" customWidth="1"/>
    <col min="14082" max="14082" width="15.28515625" style="897" customWidth="1"/>
    <col min="14083" max="14083" width="15.140625" style="897" customWidth="1"/>
    <col min="14084" max="14084" width="14.140625" style="897" customWidth="1"/>
    <col min="14085" max="14085" width="18.7109375" style="897" customWidth="1"/>
    <col min="14086" max="14086" width="13.42578125" style="897" customWidth="1"/>
    <col min="14087" max="14087" width="12.5703125" style="897" customWidth="1"/>
    <col min="14088" max="14088" width="16.28515625" style="897" customWidth="1"/>
    <col min="14089" max="14089" width="13.42578125" style="897" customWidth="1"/>
    <col min="14090" max="14090" width="14.28515625" style="897" customWidth="1"/>
    <col min="14091" max="14091" width="10" style="897" bestFit="1" customWidth="1"/>
    <col min="14092" max="14336" width="9.140625" style="897"/>
    <col min="14337" max="14337" width="20.140625" style="897" customWidth="1"/>
    <col min="14338" max="14338" width="15.28515625" style="897" customWidth="1"/>
    <col min="14339" max="14339" width="15.140625" style="897" customWidth="1"/>
    <col min="14340" max="14340" width="14.140625" style="897" customWidth="1"/>
    <col min="14341" max="14341" width="18.7109375" style="897" customWidth="1"/>
    <col min="14342" max="14342" width="13.42578125" style="897" customWidth="1"/>
    <col min="14343" max="14343" width="12.5703125" style="897" customWidth="1"/>
    <col min="14344" max="14344" width="16.28515625" style="897" customWidth="1"/>
    <col min="14345" max="14345" width="13.42578125" style="897" customWidth="1"/>
    <col min="14346" max="14346" width="14.28515625" style="897" customWidth="1"/>
    <col min="14347" max="14347" width="10" style="897" bestFit="1" customWidth="1"/>
    <col min="14348" max="14592" width="9.140625" style="897"/>
    <col min="14593" max="14593" width="20.140625" style="897" customWidth="1"/>
    <col min="14594" max="14594" width="15.28515625" style="897" customWidth="1"/>
    <col min="14595" max="14595" width="15.140625" style="897" customWidth="1"/>
    <col min="14596" max="14596" width="14.140625" style="897" customWidth="1"/>
    <col min="14597" max="14597" width="18.7109375" style="897" customWidth="1"/>
    <col min="14598" max="14598" width="13.42578125" style="897" customWidth="1"/>
    <col min="14599" max="14599" width="12.5703125" style="897" customWidth="1"/>
    <col min="14600" max="14600" width="16.28515625" style="897" customWidth="1"/>
    <col min="14601" max="14601" width="13.42578125" style="897" customWidth="1"/>
    <col min="14602" max="14602" width="14.28515625" style="897" customWidth="1"/>
    <col min="14603" max="14603" width="10" style="897" bestFit="1" customWidth="1"/>
    <col min="14604" max="14848" width="9.140625" style="897"/>
    <col min="14849" max="14849" width="20.140625" style="897" customWidth="1"/>
    <col min="14850" max="14850" width="15.28515625" style="897" customWidth="1"/>
    <col min="14851" max="14851" width="15.140625" style="897" customWidth="1"/>
    <col min="14852" max="14852" width="14.140625" style="897" customWidth="1"/>
    <col min="14853" max="14853" width="18.7109375" style="897" customWidth="1"/>
    <col min="14854" max="14854" width="13.42578125" style="897" customWidth="1"/>
    <col min="14855" max="14855" width="12.5703125" style="897" customWidth="1"/>
    <col min="14856" max="14856" width="16.28515625" style="897" customWidth="1"/>
    <col min="14857" max="14857" width="13.42578125" style="897" customWidth="1"/>
    <col min="14858" max="14858" width="14.28515625" style="897" customWidth="1"/>
    <col min="14859" max="14859" width="10" style="897" bestFit="1" customWidth="1"/>
    <col min="14860" max="15104" width="9.140625" style="897"/>
    <col min="15105" max="15105" width="20.140625" style="897" customWidth="1"/>
    <col min="15106" max="15106" width="15.28515625" style="897" customWidth="1"/>
    <col min="15107" max="15107" width="15.140625" style="897" customWidth="1"/>
    <col min="15108" max="15108" width="14.140625" style="897" customWidth="1"/>
    <col min="15109" max="15109" width="18.7109375" style="897" customWidth="1"/>
    <col min="15110" max="15110" width="13.42578125" style="897" customWidth="1"/>
    <col min="15111" max="15111" width="12.5703125" style="897" customWidth="1"/>
    <col min="15112" max="15112" width="16.28515625" style="897" customWidth="1"/>
    <col min="15113" max="15113" width="13.42578125" style="897" customWidth="1"/>
    <col min="15114" max="15114" width="14.28515625" style="897" customWidth="1"/>
    <col min="15115" max="15115" width="10" style="897" bestFit="1" customWidth="1"/>
    <col min="15116" max="15360" width="9.140625" style="897"/>
    <col min="15361" max="15361" width="20.140625" style="897" customWidth="1"/>
    <col min="15362" max="15362" width="15.28515625" style="897" customWidth="1"/>
    <col min="15363" max="15363" width="15.140625" style="897" customWidth="1"/>
    <col min="15364" max="15364" width="14.140625" style="897" customWidth="1"/>
    <col min="15365" max="15365" width="18.7109375" style="897" customWidth="1"/>
    <col min="15366" max="15366" width="13.42578125" style="897" customWidth="1"/>
    <col min="15367" max="15367" width="12.5703125" style="897" customWidth="1"/>
    <col min="15368" max="15368" width="16.28515625" style="897" customWidth="1"/>
    <col min="15369" max="15369" width="13.42578125" style="897" customWidth="1"/>
    <col min="15370" max="15370" width="14.28515625" style="897" customWidth="1"/>
    <col min="15371" max="15371" width="10" style="897" bestFit="1" customWidth="1"/>
    <col min="15372" max="15616" width="9.140625" style="897"/>
    <col min="15617" max="15617" width="20.140625" style="897" customWidth="1"/>
    <col min="15618" max="15618" width="15.28515625" style="897" customWidth="1"/>
    <col min="15619" max="15619" width="15.140625" style="897" customWidth="1"/>
    <col min="15620" max="15620" width="14.140625" style="897" customWidth="1"/>
    <col min="15621" max="15621" width="18.7109375" style="897" customWidth="1"/>
    <col min="15622" max="15622" width="13.42578125" style="897" customWidth="1"/>
    <col min="15623" max="15623" width="12.5703125" style="897" customWidth="1"/>
    <col min="15624" max="15624" width="16.28515625" style="897" customWidth="1"/>
    <col min="15625" max="15625" width="13.42578125" style="897" customWidth="1"/>
    <col min="15626" max="15626" width="14.28515625" style="897" customWidth="1"/>
    <col min="15627" max="15627" width="10" style="897" bestFit="1" customWidth="1"/>
    <col min="15628" max="15872" width="9.140625" style="897"/>
    <col min="15873" max="15873" width="20.140625" style="897" customWidth="1"/>
    <col min="15874" max="15874" width="15.28515625" style="897" customWidth="1"/>
    <col min="15875" max="15875" width="15.140625" style="897" customWidth="1"/>
    <col min="15876" max="15876" width="14.140625" style="897" customWidth="1"/>
    <col min="15877" max="15877" width="18.7109375" style="897" customWidth="1"/>
    <col min="15878" max="15878" width="13.42578125" style="897" customWidth="1"/>
    <col min="15879" max="15879" width="12.5703125" style="897" customWidth="1"/>
    <col min="15880" max="15880" width="16.28515625" style="897" customWidth="1"/>
    <col min="15881" max="15881" width="13.42578125" style="897" customWidth="1"/>
    <col min="15882" max="15882" width="14.28515625" style="897" customWidth="1"/>
    <col min="15883" max="15883" width="10" style="897" bestFit="1" customWidth="1"/>
    <col min="15884" max="16128" width="9.140625" style="897"/>
    <col min="16129" max="16129" width="20.140625" style="897" customWidth="1"/>
    <col min="16130" max="16130" width="15.28515625" style="897" customWidth="1"/>
    <col min="16131" max="16131" width="15.140625" style="897" customWidth="1"/>
    <col min="16132" max="16132" width="14.140625" style="897" customWidth="1"/>
    <col min="16133" max="16133" width="18.7109375" style="897" customWidth="1"/>
    <col min="16134" max="16134" width="13.42578125" style="897" customWidth="1"/>
    <col min="16135" max="16135" width="12.5703125" style="897" customWidth="1"/>
    <col min="16136" max="16136" width="16.28515625" style="897" customWidth="1"/>
    <col min="16137" max="16137" width="13.42578125" style="897" customWidth="1"/>
    <col min="16138" max="16138" width="14.28515625" style="897" customWidth="1"/>
    <col min="16139" max="16139" width="10" style="897" bestFit="1" customWidth="1"/>
    <col min="16140" max="16384" width="9.140625" style="897"/>
  </cols>
  <sheetData>
    <row r="1" spans="1:10" ht="58.5" customHeight="1">
      <c r="A1" s="1204" t="s">
        <v>1236</v>
      </c>
      <c r="B1" s="1204"/>
      <c r="C1" s="1204"/>
      <c r="D1" s="1204"/>
      <c r="E1" s="1204"/>
      <c r="F1" s="1204"/>
      <c r="G1" s="1204"/>
      <c r="H1" s="1204"/>
      <c r="I1" s="1204"/>
      <c r="J1" s="1204"/>
    </row>
    <row r="2" spans="1:10" ht="17.25" customHeight="1" thickBot="1">
      <c r="A2" s="911"/>
      <c r="B2" s="911"/>
      <c r="C2" s="911"/>
      <c r="D2" s="911"/>
      <c r="E2" s="911"/>
      <c r="F2" s="911"/>
      <c r="G2" s="911"/>
      <c r="H2" s="911"/>
      <c r="I2" s="911"/>
      <c r="J2" s="912" t="s">
        <v>1237</v>
      </c>
    </row>
    <row r="3" spans="1:10" ht="64.5" customHeight="1" thickBot="1">
      <c r="A3" s="877" t="s">
        <v>1209</v>
      </c>
      <c r="B3" s="877" t="s">
        <v>32</v>
      </c>
      <c r="C3" s="913" t="s">
        <v>1238</v>
      </c>
      <c r="D3" s="913" t="s">
        <v>1225</v>
      </c>
      <c r="E3" s="913" t="s">
        <v>1226</v>
      </c>
      <c r="F3" s="913" t="s">
        <v>1227</v>
      </c>
      <c r="G3" s="913" t="s">
        <v>1228</v>
      </c>
      <c r="H3" s="913" t="s">
        <v>1229</v>
      </c>
      <c r="I3" s="914" t="s">
        <v>89</v>
      </c>
      <c r="J3" s="915" t="s">
        <v>1230</v>
      </c>
    </row>
    <row r="4" spans="1:10" ht="31.5" customHeight="1" thickBot="1">
      <c r="A4" s="916" t="s">
        <v>32</v>
      </c>
      <c r="B4" s="917">
        <v>5198631642</v>
      </c>
      <c r="C4" s="918">
        <v>3829939720</v>
      </c>
      <c r="D4" s="919">
        <v>180474473</v>
      </c>
      <c r="E4" s="917">
        <v>134736444</v>
      </c>
      <c r="F4" s="917">
        <v>72458335</v>
      </c>
      <c r="G4" s="917">
        <v>32789</v>
      </c>
      <c r="H4" s="917">
        <v>785900378</v>
      </c>
      <c r="I4" s="920">
        <v>203392671</v>
      </c>
      <c r="J4" s="921">
        <v>-8303168</v>
      </c>
    </row>
    <row r="5" spans="1:10" ht="21.95" customHeight="1" thickBot="1">
      <c r="A5" s="922" t="s">
        <v>1211</v>
      </c>
      <c r="B5" s="883">
        <v>987434099</v>
      </c>
      <c r="C5" s="923">
        <v>178880638</v>
      </c>
      <c r="D5" s="888">
        <v>45662447</v>
      </c>
      <c r="E5" s="923">
        <v>35553013</v>
      </c>
      <c r="F5" s="924">
        <v>-61716005</v>
      </c>
      <c r="G5" s="925">
        <v>-9837</v>
      </c>
      <c r="H5" s="888">
        <v>776088973</v>
      </c>
      <c r="I5" s="925">
        <v>12974870</v>
      </c>
      <c r="J5" s="926">
        <v>0</v>
      </c>
    </row>
    <row r="6" spans="1:10" ht="21.95" customHeight="1" thickBot="1">
      <c r="A6" s="922" t="s">
        <v>1212</v>
      </c>
      <c r="B6" s="927">
        <v>959253605</v>
      </c>
      <c r="C6" s="923">
        <v>810942810</v>
      </c>
      <c r="D6" s="888">
        <v>62223</v>
      </c>
      <c r="E6" s="923">
        <v>25974649</v>
      </c>
      <c r="F6" s="888">
        <v>66862032</v>
      </c>
      <c r="G6" s="923">
        <v>9837</v>
      </c>
      <c r="H6" s="888">
        <v>8420990</v>
      </c>
      <c r="I6" s="928">
        <v>46981064</v>
      </c>
      <c r="J6" s="926">
        <v>0</v>
      </c>
    </row>
    <row r="7" spans="1:10" ht="21.95" customHeight="1" thickBot="1">
      <c r="A7" s="894" t="s">
        <v>1214</v>
      </c>
      <c r="B7" s="927">
        <v>129338319</v>
      </c>
      <c r="C7" s="893">
        <v>105905761</v>
      </c>
      <c r="D7" s="889">
        <v>8547456</v>
      </c>
      <c r="E7" s="893">
        <v>4805699</v>
      </c>
      <c r="F7" s="889">
        <v>3252349</v>
      </c>
      <c r="G7" s="893">
        <v>280</v>
      </c>
      <c r="H7" s="889">
        <v>43872</v>
      </c>
      <c r="I7" s="929">
        <v>7166019</v>
      </c>
      <c r="J7" s="926">
        <v>-383117</v>
      </c>
    </row>
    <row r="8" spans="1:10" ht="21.95" customHeight="1" thickBot="1">
      <c r="A8" s="894" t="s">
        <v>1215</v>
      </c>
      <c r="B8" s="927">
        <v>64072992</v>
      </c>
      <c r="C8" s="893">
        <v>51047425</v>
      </c>
      <c r="D8" s="889">
        <v>4255989</v>
      </c>
      <c r="E8" s="893">
        <v>3542713</v>
      </c>
      <c r="F8" s="889">
        <v>1325028</v>
      </c>
      <c r="G8" s="893">
        <v>572</v>
      </c>
      <c r="H8" s="889">
        <v>57093</v>
      </c>
      <c r="I8" s="929">
        <v>4036845</v>
      </c>
      <c r="J8" s="926">
        <v>-192673</v>
      </c>
    </row>
    <row r="9" spans="1:10" ht="21.95" customHeight="1" thickBot="1">
      <c r="A9" s="894" t="s">
        <v>13</v>
      </c>
      <c r="B9" s="927">
        <v>30795441</v>
      </c>
      <c r="C9" s="893">
        <v>24618759</v>
      </c>
      <c r="D9" s="889">
        <v>1870655</v>
      </c>
      <c r="E9" s="893">
        <v>1670509</v>
      </c>
      <c r="F9" s="889">
        <v>748277</v>
      </c>
      <c r="G9" s="893">
        <v>0</v>
      </c>
      <c r="H9" s="889">
        <v>38998</v>
      </c>
      <c r="I9" s="929">
        <v>1947660</v>
      </c>
      <c r="J9" s="926">
        <v>-99417</v>
      </c>
    </row>
    <row r="10" spans="1:10" ht="21.95" customHeight="1" thickBot="1">
      <c r="A10" s="894" t="s">
        <v>1216</v>
      </c>
      <c r="B10" s="927">
        <v>235434801</v>
      </c>
      <c r="C10" s="893">
        <v>198674660</v>
      </c>
      <c r="D10" s="889">
        <v>14369582</v>
      </c>
      <c r="E10" s="893">
        <v>7233997</v>
      </c>
      <c r="F10" s="889">
        <v>6169364</v>
      </c>
      <c r="G10" s="893">
        <v>338</v>
      </c>
      <c r="H10" s="889">
        <v>12954</v>
      </c>
      <c r="I10" s="929">
        <v>9522954</v>
      </c>
      <c r="J10" s="926">
        <v>-549048</v>
      </c>
    </row>
    <row r="11" spans="1:10" ht="21.95" customHeight="1" thickBot="1">
      <c r="A11" s="894" t="s">
        <v>33</v>
      </c>
      <c r="B11" s="927">
        <v>111158582</v>
      </c>
      <c r="C11" s="893">
        <v>96445212</v>
      </c>
      <c r="D11" s="889">
        <v>5504516</v>
      </c>
      <c r="E11" s="893">
        <v>1755207</v>
      </c>
      <c r="F11" s="889">
        <v>3204081</v>
      </c>
      <c r="G11" s="893">
        <v>165</v>
      </c>
      <c r="H11" s="889">
        <v>35</v>
      </c>
      <c r="I11" s="929">
        <v>4890151</v>
      </c>
      <c r="J11" s="926">
        <v>-640785</v>
      </c>
    </row>
    <row r="12" spans="1:10" ht="21.95" customHeight="1" thickBot="1">
      <c r="A12" s="894" t="s">
        <v>15</v>
      </c>
      <c r="B12" s="927">
        <v>21252981</v>
      </c>
      <c r="C12" s="893">
        <v>19154842</v>
      </c>
      <c r="D12" s="889">
        <v>420777</v>
      </c>
      <c r="E12" s="893">
        <v>589596</v>
      </c>
      <c r="F12" s="889">
        <v>309018</v>
      </c>
      <c r="G12" s="893">
        <v>18</v>
      </c>
      <c r="H12" s="889">
        <v>1598</v>
      </c>
      <c r="I12" s="929">
        <v>842200</v>
      </c>
      <c r="J12" s="926">
        <v>-65068</v>
      </c>
    </row>
    <row r="13" spans="1:10" ht="21.95" customHeight="1" thickBot="1">
      <c r="A13" s="894" t="s">
        <v>16</v>
      </c>
      <c r="B13" s="927">
        <v>100478989</v>
      </c>
      <c r="C13" s="893">
        <v>96859399</v>
      </c>
      <c r="D13" s="889">
        <v>885096</v>
      </c>
      <c r="E13" s="893">
        <v>581851</v>
      </c>
      <c r="F13" s="889">
        <v>590515</v>
      </c>
      <c r="G13" s="893">
        <v>3463</v>
      </c>
      <c r="H13" s="889">
        <v>88275</v>
      </c>
      <c r="I13" s="929">
        <v>1535172</v>
      </c>
      <c r="J13" s="926">
        <v>-64782</v>
      </c>
    </row>
    <row r="14" spans="1:10" ht="21.95" customHeight="1" thickBot="1">
      <c r="A14" s="894" t="s">
        <v>1239</v>
      </c>
      <c r="B14" s="927">
        <v>25226126</v>
      </c>
      <c r="C14" s="893">
        <v>20417578</v>
      </c>
      <c r="D14" s="889">
        <v>1209013</v>
      </c>
      <c r="E14" s="893">
        <v>1936467</v>
      </c>
      <c r="F14" s="889">
        <v>621670</v>
      </c>
      <c r="G14" s="893">
        <v>0</v>
      </c>
      <c r="H14" s="889">
        <v>179</v>
      </c>
      <c r="I14" s="929">
        <v>1090954</v>
      </c>
      <c r="J14" s="926">
        <v>-49735</v>
      </c>
    </row>
    <row r="15" spans="1:10" ht="21.95" customHeight="1" thickBot="1">
      <c r="A15" s="894" t="s">
        <v>215</v>
      </c>
      <c r="B15" s="927">
        <v>23961809</v>
      </c>
      <c r="C15" s="893">
        <v>20866342</v>
      </c>
      <c r="D15" s="889">
        <v>618598</v>
      </c>
      <c r="E15" s="893">
        <v>881981</v>
      </c>
      <c r="F15" s="889">
        <v>413033</v>
      </c>
      <c r="G15" s="893">
        <v>0</v>
      </c>
      <c r="H15" s="889">
        <v>7007</v>
      </c>
      <c r="I15" s="929">
        <v>1241814</v>
      </c>
      <c r="J15" s="926">
        <v>-66966</v>
      </c>
    </row>
    <row r="16" spans="1:10" ht="21.95" customHeight="1" thickBot="1">
      <c r="A16" s="894" t="s">
        <v>30</v>
      </c>
      <c r="B16" s="927">
        <v>185789439</v>
      </c>
      <c r="C16" s="893">
        <v>157309122</v>
      </c>
      <c r="D16" s="889">
        <v>6060385</v>
      </c>
      <c r="E16" s="893">
        <v>5265362</v>
      </c>
      <c r="F16" s="889">
        <v>3756136</v>
      </c>
      <c r="G16" s="893">
        <v>1598</v>
      </c>
      <c r="H16" s="889">
        <v>34949</v>
      </c>
      <c r="I16" s="929">
        <v>13815546</v>
      </c>
      <c r="J16" s="926">
        <v>-453659</v>
      </c>
    </row>
    <row r="17" spans="1:10" ht="21.95" customHeight="1" thickBot="1">
      <c r="A17" s="894" t="s">
        <v>217</v>
      </c>
      <c r="B17" s="927">
        <v>20037263</v>
      </c>
      <c r="C17" s="893">
        <v>16956046</v>
      </c>
      <c r="D17" s="889">
        <v>523178</v>
      </c>
      <c r="E17" s="893">
        <v>800183</v>
      </c>
      <c r="F17" s="889">
        <v>364618</v>
      </c>
      <c r="G17" s="893">
        <v>0</v>
      </c>
      <c r="H17" s="889">
        <v>6754</v>
      </c>
      <c r="I17" s="929">
        <v>1423285</v>
      </c>
      <c r="J17" s="926">
        <v>-36801</v>
      </c>
    </row>
    <row r="18" spans="1:10" ht="21.95" customHeight="1" thickBot="1">
      <c r="A18" s="894" t="s">
        <v>17</v>
      </c>
      <c r="B18" s="927">
        <v>226682099</v>
      </c>
      <c r="C18" s="893">
        <v>207004457</v>
      </c>
      <c r="D18" s="889">
        <v>4583300</v>
      </c>
      <c r="E18" s="893">
        <v>3211781</v>
      </c>
      <c r="F18" s="889">
        <v>4352499</v>
      </c>
      <c r="G18" s="893">
        <v>76</v>
      </c>
      <c r="H18" s="889">
        <v>38149</v>
      </c>
      <c r="I18" s="929">
        <v>7998073</v>
      </c>
      <c r="J18" s="926">
        <v>-506236</v>
      </c>
    </row>
    <row r="19" spans="1:10" ht="21.95" customHeight="1" thickBot="1">
      <c r="A19" s="894" t="s">
        <v>18</v>
      </c>
      <c r="B19" s="927">
        <v>39600163</v>
      </c>
      <c r="C19" s="893">
        <v>33873708</v>
      </c>
      <c r="D19" s="889">
        <v>1606301</v>
      </c>
      <c r="E19" s="893">
        <v>1188778</v>
      </c>
      <c r="F19" s="889">
        <v>844116</v>
      </c>
      <c r="G19" s="893">
        <v>0</v>
      </c>
      <c r="H19" s="889">
        <v>11549</v>
      </c>
      <c r="I19" s="929">
        <v>2168470</v>
      </c>
      <c r="J19" s="926">
        <v>-92759</v>
      </c>
    </row>
    <row r="20" spans="1:10" ht="21.95" customHeight="1" thickBot="1">
      <c r="A20" s="894" t="s">
        <v>19</v>
      </c>
      <c r="B20" s="927">
        <v>34145951</v>
      </c>
      <c r="C20" s="893">
        <v>29945259</v>
      </c>
      <c r="D20" s="889">
        <v>1282702</v>
      </c>
      <c r="E20" s="893">
        <v>793556</v>
      </c>
      <c r="F20" s="889">
        <v>772523</v>
      </c>
      <c r="G20" s="893">
        <v>0</v>
      </c>
      <c r="H20" s="889">
        <v>4891</v>
      </c>
      <c r="I20" s="929">
        <v>1415297</v>
      </c>
      <c r="J20" s="926">
        <v>-68277</v>
      </c>
    </row>
    <row r="21" spans="1:10" ht="21.95" customHeight="1" thickBot="1">
      <c r="A21" s="894" t="s">
        <v>218</v>
      </c>
      <c r="B21" s="927">
        <v>45869186</v>
      </c>
      <c r="C21" s="893">
        <v>41898293</v>
      </c>
      <c r="D21" s="889">
        <v>825866</v>
      </c>
      <c r="E21" s="893">
        <v>1241006</v>
      </c>
      <c r="F21" s="889">
        <v>550196</v>
      </c>
      <c r="G21" s="893">
        <v>0</v>
      </c>
      <c r="H21" s="889">
        <v>9812</v>
      </c>
      <c r="I21" s="929">
        <v>1458382</v>
      </c>
      <c r="J21" s="926">
        <v>-114369</v>
      </c>
    </row>
    <row r="22" spans="1:10" ht="21.95" customHeight="1" thickBot="1">
      <c r="A22" s="894" t="s">
        <v>125</v>
      </c>
      <c r="B22" s="927">
        <v>370554651</v>
      </c>
      <c r="C22" s="893">
        <v>334402213</v>
      </c>
      <c r="D22" s="889">
        <v>17698550</v>
      </c>
      <c r="E22" s="893">
        <v>2293641</v>
      </c>
      <c r="F22" s="889">
        <v>6758126</v>
      </c>
      <c r="G22" s="893">
        <v>6825</v>
      </c>
      <c r="H22" s="889">
        <v>48036</v>
      </c>
      <c r="I22" s="929">
        <v>10240678</v>
      </c>
      <c r="J22" s="926">
        <v>-893418</v>
      </c>
    </row>
    <row r="23" spans="1:10" ht="21.95" customHeight="1" thickBot="1">
      <c r="A23" s="894" t="s">
        <v>1240</v>
      </c>
      <c r="B23" s="927">
        <v>148065744</v>
      </c>
      <c r="C23" s="893">
        <v>130122081</v>
      </c>
      <c r="D23" s="889">
        <v>6898578</v>
      </c>
      <c r="E23" s="893">
        <v>2371545</v>
      </c>
      <c r="F23" s="889">
        <v>3293258</v>
      </c>
      <c r="G23" s="893">
        <v>15</v>
      </c>
      <c r="H23" s="889">
        <v>1912</v>
      </c>
      <c r="I23" s="929">
        <v>5468384</v>
      </c>
      <c r="J23" s="926">
        <v>-90029</v>
      </c>
    </row>
    <row r="24" spans="1:10" ht="21.95" customHeight="1" thickBot="1">
      <c r="A24" s="894" t="s">
        <v>127</v>
      </c>
      <c r="B24" s="927">
        <v>429620541</v>
      </c>
      <c r="C24" s="893">
        <v>390209013</v>
      </c>
      <c r="D24" s="889">
        <v>15217347</v>
      </c>
      <c r="E24" s="893">
        <v>1404837</v>
      </c>
      <c r="F24" s="889">
        <v>6900659</v>
      </c>
      <c r="G24" s="893">
        <v>4980</v>
      </c>
      <c r="H24" s="889">
        <v>8059</v>
      </c>
      <c r="I24" s="929">
        <v>16564158</v>
      </c>
      <c r="J24" s="926">
        <v>-688512</v>
      </c>
    </row>
    <row r="25" spans="1:10" ht="21.95" customHeight="1" thickBot="1">
      <c r="A25" s="894" t="s">
        <v>20</v>
      </c>
      <c r="B25" s="927">
        <v>142108675</v>
      </c>
      <c r="C25" s="893">
        <v>118084666</v>
      </c>
      <c r="D25" s="889">
        <v>7192220</v>
      </c>
      <c r="E25" s="893">
        <v>6275546</v>
      </c>
      <c r="F25" s="889">
        <v>3662799</v>
      </c>
      <c r="G25" s="893">
        <v>0</v>
      </c>
      <c r="H25" s="889">
        <v>146242</v>
      </c>
      <c r="I25" s="929">
        <v>7095498</v>
      </c>
      <c r="J25" s="926">
        <v>-348296</v>
      </c>
    </row>
    <row r="26" spans="1:10" ht="21.95" customHeight="1" thickBot="1">
      <c r="A26" s="894" t="s">
        <v>21</v>
      </c>
      <c r="B26" s="927">
        <v>58259566</v>
      </c>
      <c r="C26" s="893">
        <v>50184765</v>
      </c>
      <c r="D26" s="889">
        <v>1974635</v>
      </c>
      <c r="E26" s="893">
        <v>1944520</v>
      </c>
      <c r="F26" s="889">
        <v>1469650</v>
      </c>
      <c r="G26" s="893">
        <v>4</v>
      </c>
      <c r="H26" s="889">
        <v>13970</v>
      </c>
      <c r="I26" s="929">
        <v>2762931</v>
      </c>
      <c r="J26" s="926">
        <v>-90909</v>
      </c>
    </row>
    <row r="27" spans="1:10" ht="21.95" customHeight="1" thickBot="1">
      <c r="A27" s="894" t="s">
        <v>22</v>
      </c>
      <c r="B27" s="927">
        <v>46408453</v>
      </c>
      <c r="C27" s="893">
        <v>40601776</v>
      </c>
      <c r="D27" s="889">
        <v>2131564</v>
      </c>
      <c r="E27" s="893">
        <v>982976</v>
      </c>
      <c r="F27" s="889">
        <v>868667</v>
      </c>
      <c r="G27" s="893">
        <v>0</v>
      </c>
      <c r="H27" s="889">
        <v>567</v>
      </c>
      <c r="I27" s="929">
        <v>2015542</v>
      </c>
      <c r="J27" s="926">
        <v>-192639</v>
      </c>
    </row>
    <row r="28" spans="1:10" ht="21.95" customHeight="1" thickBot="1">
      <c r="A28" s="894" t="s">
        <v>220</v>
      </c>
      <c r="B28" s="927">
        <v>32919379</v>
      </c>
      <c r="C28" s="893">
        <v>26932311</v>
      </c>
      <c r="D28" s="889">
        <v>1585388</v>
      </c>
      <c r="E28" s="893">
        <v>1668996</v>
      </c>
      <c r="F28" s="889">
        <v>758182</v>
      </c>
      <c r="G28" s="893">
        <v>0</v>
      </c>
      <c r="H28" s="889">
        <v>87231</v>
      </c>
      <c r="I28" s="929">
        <v>1960809</v>
      </c>
      <c r="J28" s="926">
        <v>-73538</v>
      </c>
    </row>
    <row r="29" spans="1:10" ht="21.95" customHeight="1" thickBot="1">
      <c r="A29" s="894" t="s">
        <v>221</v>
      </c>
      <c r="B29" s="927">
        <v>126124315</v>
      </c>
      <c r="C29" s="893">
        <v>113810046</v>
      </c>
      <c r="D29" s="889">
        <v>3077120</v>
      </c>
      <c r="E29" s="893">
        <v>2680877</v>
      </c>
      <c r="F29" s="889">
        <v>2055787</v>
      </c>
      <c r="G29" s="893">
        <v>0</v>
      </c>
      <c r="H29" s="889">
        <v>1104</v>
      </c>
      <c r="I29" s="929">
        <v>5185020</v>
      </c>
      <c r="J29" s="926">
        <v>-685639</v>
      </c>
    </row>
    <row r="30" spans="1:10" ht="21.95" customHeight="1" thickBot="1">
      <c r="A30" s="894" t="s">
        <v>222</v>
      </c>
      <c r="B30" s="927">
        <v>44817785</v>
      </c>
      <c r="C30" s="893">
        <v>36521536</v>
      </c>
      <c r="D30" s="889">
        <v>2936907</v>
      </c>
      <c r="E30" s="893">
        <v>2350998</v>
      </c>
      <c r="F30" s="889">
        <v>1106397</v>
      </c>
      <c r="G30" s="893">
        <v>0</v>
      </c>
      <c r="H30" s="889">
        <v>484</v>
      </c>
      <c r="I30" s="929">
        <v>2059880</v>
      </c>
      <c r="J30" s="926">
        <v>-158417</v>
      </c>
    </row>
    <row r="31" spans="1:10" ht="24.75" customHeight="1" thickBot="1">
      <c r="A31" s="894" t="s">
        <v>1219</v>
      </c>
      <c r="B31" s="927">
        <v>20073075</v>
      </c>
      <c r="C31" s="893">
        <v>18694775</v>
      </c>
      <c r="D31" s="889">
        <v>241288</v>
      </c>
      <c r="E31" s="893">
        <v>330669</v>
      </c>
      <c r="F31" s="889">
        <v>268990</v>
      </c>
      <c r="G31" s="893">
        <v>0</v>
      </c>
      <c r="H31" s="889">
        <v>3</v>
      </c>
      <c r="I31" s="929">
        <v>589212</v>
      </c>
      <c r="J31" s="926">
        <v>-51862</v>
      </c>
    </row>
    <row r="32" spans="1:10" ht="21.95" customHeight="1" thickBot="1">
      <c r="A32" s="894" t="s">
        <v>132</v>
      </c>
      <c r="B32" s="927">
        <v>41084676</v>
      </c>
      <c r="C32" s="893">
        <v>34632779</v>
      </c>
      <c r="D32" s="889">
        <v>1609013</v>
      </c>
      <c r="E32" s="893">
        <v>1463908</v>
      </c>
      <c r="F32" s="889">
        <v>876615</v>
      </c>
      <c r="G32" s="893">
        <v>0</v>
      </c>
      <c r="H32" s="889">
        <v>68583</v>
      </c>
      <c r="I32" s="929">
        <v>2549177</v>
      </c>
      <c r="J32" s="926">
        <v>-115399</v>
      </c>
    </row>
    <row r="33" spans="1:10" ht="21.95" customHeight="1" thickBot="1">
      <c r="A33" s="894" t="s">
        <v>23</v>
      </c>
      <c r="B33" s="927">
        <v>75500041</v>
      </c>
      <c r="C33" s="893">
        <v>60987087</v>
      </c>
      <c r="D33" s="889">
        <v>5866339</v>
      </c>
      <c r="E33" s="893">
        <v>1930173</v>
      </c>
      <c r="F33" s="889">
        <v>2657553</v>
      </c>
      <c r="G33" s="893">
        <v>10988</v>
      </c>
      <c r="H33" s="889">
        <v>9167</v>
      </c>
      <c r="I33" s="929">
        <v>4262318</v>
      </c>
      <c r="J33" s="926">
        <v>-223584</v>
      </c>
    </row>
    <row r="34" spans="1:10" ht="21.95" customHeight="1" thickBot="1">
      <c r="A34" s="894" t="s">
        <v>24</v>
      </c>
      <c r="B34" s="927">
        <v>37055156</v>
      </c>
      <c r="C34" s="893">
        <v>29537981</v>
      </c>
      <c r="D34" s="889">
        <v>1696328</v>
      </c>
      <c r="E34" s="893">
        <v>2184491</v>
      </c>
      <c r="F34" s="889">
        <v>1094421</v>
      </c>
      <c r="G34" s="893">
        <v>0</v>
      </c>
      <c r="H34" s="889">
        <v>7163</v>
      </c>
      <c r="I34" s="929">
        <v>2612597</v>
      </c>
      <c r="J34" s="926">
        <v>-77825</v>
      </c>
    </row>
    <row r="35" spans="1:10" ht="21.95" customHeight="1" thickBot="1">
      <c r="A35" s="894" t="s">
        <v>25</v>
      </c>
      <c r="B35" s="927">
        <v>106349486</v>
      </c>
      <c r="C35" s="893">
        <v>87007393</v>
      </c>
      <c r="D35" s="889">
        <v>5528660</v>
      </c>
      <c r="E35" s="893">
        <v>3622391</v>
      </c>
      <c r="F35" s="889">
        <v>3219868</v>
      </c>
      <c r="G35" s="893">
        <v>2886</v>
      </c>
      <c r="H35" s="889">
        <v>607348</v>
      </c>
      <c r="I35" s="929">
        <v>6673366</v>
      </c>
      <c r="J35" s="926">
        <v>-312426</v>
      </c>
    </row>
    <row r="36" spans="1:10" ht="21.95" customHeight="1" thickBot="1">
      <c r="A36" s="894" t="s">
        <v>224</v>
      </c>
      <c r="B36" s="927">
        <v>73316189</v>
      </c>
      <c r="C36" s="893">
        <v>63707431</v>
      </c>
      <c r="D36" s="889">
        <v>2978727</v>
      </c>
      <c r="E36" s="893">
        <v>1598252</v>
      </c>
      <c r="F36" s="889">
        <v>1726247</v>
      </c>
      <c r="G36" s="893">
        <v>68</v>
      </c>
      <c r="H36" s="889">
        <v>4158</v>
      </c>
      <c r="I36" s="929">
        <v>3481851</v>
      </c>
      <c r="J36" s="926">
        <v>-180545</v>
      </c>
    </row>
    <row r="37" spans="1:10" ht="21.95" customHeight="1" thickBot="1">
      <c r="A37" s="894" t="s">
        <v>1220</v>
      </c>
      <c r="B37" s="927">
        <v>89180557</v>
      </c>
      <c r="C37" s="893">
        <v>84165431</v>
      </c>
      <c r="D37" s="889">
        <v>1031647</v>
      </c>
      <c r="E37" s="893">
        <v>601116</v>
      </c>
      <c r="F37" s="889">
        <v>810512</v>
      </c>
      <c r="G37" s="893">
        <v>0</v>
      </c>
      <c r="H37" s="889">
        <v>7877</v>
      </c>
      <c r="I37" s="929">
        <v>3057012</v>
      </c>
      <c r="J37" s="926">
        <v>-493038</v>
      </c>
    </row>
    <row r="38" spans="1:10" ht="21.95" customHeight="1" thickBot="1">
      <c r="A38" s="894" t="s">
        <v>1221</v>
      </c>
      <c r="B38" s="927">
        <v>38237727</v>
      </c>
      <c r="C38" s="893">
        <v>30125273</v>
      </c>
      <c r="D38" s="889">
        <v>2270656</v>
      </c>
      <c r="E38" s="893">
        <v>2467124</v>
      </c>
      <c r="F38" s="889">
        <v>1043805</v>
      </c>
      <c r="G38" s="893">
        <v>513</v>
      </c>
      <c r="H38" s="889">
        <v>22396</v>
      </c>
      <c r="I38" s="929">
        <v>2413157</v>
      </c>
      <c r="J38" s="926">
        <v>-105197</v>
      </c>
    </row>
    <row r="39" spans="1:10" ht="21.95" customHeight="1" thickBot="1">
      <c r="A39" s="894" t="s">
        <v>12</v>
      </c>
      <c r="B39" s="927">
        <v>78423781</v>
      </c>
      <c r="C39" s="893">
        <v>69412852</v>
      </c>
      <c r="D39" s="889">
        <v>2251422</v>
      </c>
      <c r="E39" s="893">
        <v>1538036</v>
      </c>
      <c r="F39" s="889">
        <v>1467349</v>
      </c>
      <c r="G39" s="893">
        <v>0</v>
      </c>
      <c r="H39" s="889">
        <v>0</v>
      </c>
      <c r="I39" s="929">
        <v>3892325</v>
      </c>
      <c r="J39" s="926">
        <v>-138203</v>
      </c>
    </row>
    <row r="41" spans="1:10">
      <c r="D41" s="931"/>
    </row>
    <row r="42" spans="1:10">
      <c r="D42" s="931"/>
    </row>
  </sheetData>
  <mergeCells count="1">
    <mergeCell ref="A1:J1"/>
  </mergeCells>
  <printOptions horizontalCentered="1"/>
  <pageMargins left="0" right="0" top="0.98425196850393704" bottom="0.19685039370078741" header="0" footer="0"/>
  <pageSetup paperSize="9" scale="69" orientation="portrait" r:id="rId1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18C48-F073-41BC-8F8D-54DF56E3571B}">
  <sheetPr>
    <tabColor rgb="FFFFC000"/>
  </sheetPr>
  <dimension ref="A1:K13"/>
  <sheetViews>
    <sheetView rightToLeft="1" view="pageBreakPreview" zoomScale="60" zoomScaleNormal="60" workbookViewId="0">
      <selection activeCell="J2" sqref="J2"/>
    </sheetView>
  </sheetViews>
  <sheetFormatPr defaultColWidth="9.140625" defaultRowHeight="15.75"/>
  <cols>
    <col min="1" max="1" width="14.42578125" style="862" customWidth="1"/>
    <col min="2" max="2" width="23.42578125" style="862" customWidth="1"/>
    <col min="3" max="3" width="19.42578125" style="862" customWidth="1"/>
    <col min="4" max="4" width="15.28515625" style="862" customWidth="1"/>
    <col min="5" max="5" width="15" style="862" customWidth="1"/>
    <col min="6" max="6" width="15.28515625" style="862" customWidth="1"/>
    <col min="7" max="7" width="9.140625" style="862"/>
    <col min="8" max="8" width="20.85546875" style="862" customWidth="1"/>
    <col min="9" max="9" width="9.5703125" style="862" bestFit="1" customWidth="1"/>
    <col min="10" max="10" width="24.85546875" style="862" customWidth="1"/>
    <col min="11" max="11" width="19.7109375" style="862" customWidth="1"/>
    <col min="12" max="256" width="9.140625" style="862"/>
    <col min="257" max="257" width="14.42578125" style="862" customWidth="1"/>
    <col min="258" max="258" width="23.42578125" style="862" customWidth="1"/>
    <col min="259" max="259" width="19.42578125" style="862" customWidth="1"/>
    <col min="260" max="260" width="15.28515625" style="862" customWidth="1"/>
    <col min="261" max="261" width="15" style="862" customWidth="1"/>
    <col min="262" max="262" width="15.28515625" style="862" customWidth="1"/>
    <col min="263" max="263" width="9.140625" style="862"/>
    <col min="264" max="264" width="20.85546875" style="862" customWidth="1"/>
    <col min="265" max="265" width="9.5703125" style="862" bestFit="1" customWidth="1"/>
    <col min="266" max="266" width="24.85546875" style="862" customWidth="1"/>
    <col min="267" max="267" width="19.7109375" style="862" customWidth="1"/>
    <col min="268" max="512" width="9.140625" style="862"/>
    <col min="513" max="513" width="14.42578125" style="862" customWidth="1"/>
    <col min="514" max="514" width="23.42578125" style="862" customWidth="1"/>
    <col min="515" max="515" width="19.42578125" style="862" customWidth="1"/>
    <col min="516" max="516" width="15.28515625" style="862" customWidth="1"/>
    <col min="517" max="517" width="15" style="862" customWidth="1"/>
    <col min="518" max="518" width="15.28515625" style="862" customWidth="1"/>
    <col min="519" max="519" width="9.140625" style="862"/>
    <col min="520" max="520" width="20.85546875" style="862" customWidth="1"/>
    <col min="521" max="521" width="9.5703125" style="862" bestFit="1" customWidth="1"/>
    <col min="522" max="522" width="24.85546875" style="862" customWidth="1"/>
    <col min="523" max="523" width="19.7109375" style="862" customWidth="1"/>
    <col min="524" max="768" width="9.140625" style="862"/>
    <col min="769" max="769" width="14.42578125" style="862" customWidth="1"/>
    <col min="770" max="770" width="23.42578125" style="862" customWidth="1"/>
    <col min="771" max="771" width="19.42578125" style="862" customWidth="1"/>
    <col min="772" max="772" width="15.28515625" style="862" customWidth="1"/>
    <col min="773" max="773" width="15" style="862" customWidth="1"/>
    <col min="774" max="774" width="15.28515625" style="862" customWidth="1"/>
    <col min="775" max="775" width="9.140625" style="862"/>
    <col min="776" max="776" width="20.85546875" style="862" customWidth="1"/>
    <col min="777" max="777" width="9.5703125" style="862" bestFit="1" customWidth="1"/>
    <col min="778" max="778" width="24.85546875" style="862" customWidth="1"/>
    <col min="779" max="779" width="19.7109375" style="862" customWidth="1"/>
    <col min="780" max="1024" width="9.140625" style="862"/>
    <col min="1025" max="1025" width="14.42578125" style="862" customWidth="1"/>
    <col min="1026" max="1026" width="23.42578125" style="862" customWidth="1"/>
    <col min="1027" max="1027" width="19.42578125" style="862" customWidth="1"/>
    <col min="1028" max="1028" width="15.28515625" style="862" customWidth="1"/>
    <col min="1029" max="1029" width="15" style="862" customWidth="1"/>
    <col min="1030" max="1030" width="15.28515625" style="862" customWidth="1"/>
    <col min="1031" max="1031" width="9.140625" style="862"/>
    <col min="1032" max="1032" width="20.85546875" style="862" customWidth="1"/>
    <col min="1033" max="1033" width="9.5703125" style="862" bestFit="1" customWidth="1"/>
    <col min="1034" max="1034" width="24.85546875" style="862" customWidth="1"/>
    <col min="1035" max="1035" width="19.7109375" style="862" customWidth="1"/>
    <col min="1036" max="1280" width="9.140625" style="862"/>
    <col min="1281" max="1281" width="14.42578125" style="862" customWidth="1"/>
    <col min="1282" max="1282" width="23.42578125" style="862" customWidth="1"/>
    <col min="1283" max="1283" width="19.42578125" style="862" customWidth="1"/>
    <col min="1284" max="1284" width="15.28515625" style="862" customWidth="1"/>
    <col min="1285" max="1285" width="15" style="862" customWidth="1"/>
    <col min="1286" max="1286" width="15.28515625" style="862" customWidth="1"/>
    <col min="1287" max="1287" width="9.140625" style="862"/>
    <col min="1288" max="1288" width="20.85546875" style="862" customWidth="1"/>
    <col min="1289" max="1289" width="9.5703125" style="862" bestFit="1" customWidth="1"/>
    <col min="1290" max="1290" width="24.85546875" style="862" customWidth="1"/>
    <col min="1291" max="1291" width="19.7109375" style="862" customWidth="1"/>
    <col min="1292" max="1536" width="9.140625" style="862"/>
    <col min="1537" max="1537" width="14.42578125" style="862" customWidth="1"/>
    <col min="1538" max="1538" width="23.42578125" style="862" customWidth="1"/>
    <col min="1539" max="1539" width="19.42578125" style="862" customWidth="1"/>
    <col min="1540" max="1540" width="15.28515625" style="862" customWidth="1"/>
    <col min="1541" max="1541" width="15" style="862" customWidth="1"/>
    <col min="1542" max="1542" width="15.28515625" style="862" customWidth="1"/>
    <col min="1543" max="1543" width="9.140625" style="862"/>
    <col min="1544" max="1544" width="20.85546875" style="862" customWidth="1"/>
    <col min="1545" max="1545" width="9.5703125" style="862" bestFit="1" customWidth="1"/>
    <col min="1546" max="1546" width="24.85546875" style="862" customWidth="1"/>
    <col min="1547" max="1547" width="19.7109375" style="862" customWidth="1"/>
    <col min="1548" max="1792" width="9.140625" style="862"/>
    <col min="1793" max="1793" width="14.42578125" style="862" customWidth="1"/>
    <col min="1794" max="1794" width="23.42578125" style="862" customWidth="1"/>
    <col min="1795" max="1795" width="19.42578125" style="862" customWidth="1"/>
    <col min="1796" max="1796" width="15.28515625" style="862" customWidth="1"/>
    <col min="1797" max="1797" width="15" style="862" customWidth="1"/>
    <col min="1798" max="1798" width="15.28515625" style="862" customWidth="1"/>
    <col min="1799" max="1799" width="9.140625" style="862"/>
    <col min="1800" max="1800" width="20.85546875" style="862" customWidth="1"/>
    <col min="1801" max="1801" width="9.5703125" style="862" bestFit="1" customWidth="1"/>
    <col min="1802" max="1802" width="24.85546875" style="862" customWidth="1"/>
    <col min="1803" max="1803" width="19.7109375" style="862" customWidth="1"/>
    <col min="1804" max="2048" width="9.140625" style="862"/>
    <col min="2049" max="2049" width="14.42578125" style="862" customWidth="1"/>
    <col min="2050" max="2050" width="23.42578125" style="862" customWidth="1"/>
    <col min="2051" max="2051" width="19.42578125" style="862" customWidth="1"/>
    <col min="2052" max="2052" width="15.28515625" style="862" customWidth="1"/>
    <col min="2053" max="2053" width="15" style="862" customWidth="1"/>
    <col min="2054" max="2054" width="15.28515625" style="862" customWidth="1"/>
    <col min="2055" max="2055" width="9.140625" style="862"/>
    <col min="2056" max="2056" width="20.85546875" style="862" customWidth="1"/>
    <col min="2057" max="2057" width="9.5703125" style="862" bestFit="1" customWidth="1"/>
    <col min="2058" max="2058" width="24.85546875" style="862" customWidth="1"/>
    <col min="2059" max="2059" width="19.7109375" style="862" customWidth="1"/>
    <col min="2060" max="2304" width="9.140625" style="862"/>
    <col min="2305" max="2305" width="14.42578125" style="862" customWidth="1"/>
    <col min="2306" max="2306" width="23.42578125" style="862" customWidth="1"/>
    <col min="2307" max="2307" width="19.42578125" style="862" customWidth="1"/>
    <col min="2308" max="2308" width="15.28515625" style="862" customWidth="1"/>
    <col min="2309" max="2309" width="15" style="862" customWidth="1"/>
    <col min="2310" max="2310" width="15.28515625" style="862" customWidth="1"/>
    <col min="2311" max="2311" width="9.140625" style="862"/>
    <col min="2312" max="2312" width="20.85546875" style="862" customWidth="1"/>
    <col min="2313" max="2313" width="9.5703125" style="862" bestFit="1" customWidth="1"/>
    <col min="2314" max="2314" width="24.85546875" style="862" customWidth="1"/>
    <col min="2315" max="2315" width="19.7109375" style="862" customWidth="1"/>
    <col min="2316" max="2560" width="9.140625" style="862"/>
    <col min="2561" max="2561" width="14.42578125" style="862" customWidth="1"/>
    <col min="2562" max="2562" width="23.42578125" style="862" customWidth="1"/>
    <col min="2563" max="2563" width="19.42578125" style="862" customWidth="1"/>
    <col min="2564" max="2564" width="15.28515625" style="862" customWidth="1"/>
    <col min="2565" max="2565" width="15" style="862" customWidth="1"/>
    <col min="2566" max="2566" width="15.28515625" style="862" customWidth="1"/>
    <col min="2567" max="2567" width="9.140625" style="862"/>
    <col min="2568" max="2568" width="20.85546875" style="862" customWidth="1"/>
    <col min="2569" max="2569" width="9.5703125" style="862" bestFit="1" customWidth="1"/>
    <col min="2570" max="2570" width="24.85546875" style="862" customWidth="1"/>
    <col min="2571" max="2571" width="19.7109375" style="862" customWidth="1"/>
    <col min="2572" max="2816" width="9.140625" style="862"/>
    <col min="2817" max="2817" width="14.42578125" style="862" customWidth="1"/>
    <col min="2818" max="2818" width="23.42578125" style="862" customWidth="1"/>
    <col min="2819" max="2819" width="19.42578125" style="862" customWidth="1"/>
    <col min="2820" max="2820" width="15.28515625" style="862" customWidth="1"/>
    <col min="2821" max="2821" width="15" style="862" customWidth="1"/>
    <col min="2822" max="2822" width="15.28515625" style="862" customWidth="1"/>
    <col min="2823" max="2823" width="9.140625" style="862"/>
    <col min="2824" max="2824" width="20.85546875" style="862" customWidth="1"/>
    <col min="2825" max="2825" width="9.5703125" style="862" bestFit="1" customWidth="1"/>
    <col min="2826" max="2826" width="24.85546875" style="862" customWidth="1"/>
    <col min="2827" max="2827" width="19.7109375" style="862" customWidth="1"/>
    <col min="2828" max="3072" width="9.140625" style="862"/>
    <col min="3073" max="3073" width="14.42578125" style="862" customWidth="1"/>
    <col min="3074" max="3074" width="23.42578125" style="862" customWidth="1"/>
    <col min="3075" max="3075" width="19.42578125" style="862" customWidth="1"/>
    <col min="3076" max="3076" width="15.28515625" style="862" customWidth="1"/>
    <col min="3077" max="3077" width="15" style="862" customWidth="1"/>
    <col min="3078" max="3078" width="15.28515625" style="862" customWidth="1"/>
    <col min="3079" max="3079" width="9.140625" style="862"/>
    <col min="3080" max="3080" width="20.85546875" style="862" customWidth="1"/>
    <col min="3081" max="3081" width="9.5703125" style="862" bestFit="1" customWidth="1"/>
    <col min="3082" max="3082" width="24.85546875" style="862" customWidth="1"/>
    <col min="3083" max="3083" width="19.7109375" style="862" customWidth="1"/>
    <col min="3084" max="3328" width="9.140625" style="862"/>
    <col min="3329" max="3329" width="14.42578125" style="862" customWidth="1"/>
    <col min="3330" max="3330" width="23.42578125" style="862" customWidth="1"/>
    <col min="3331" max="3331" width="19.42578125" style="862" customWidth="1"/>
    <col min="3332" max="3332" width="15.28515625" style="862" customWidth="1"/>
    <col min="3333" max="3333" width="15" style="862" customWidth="1"/>
    <col min="3334" max="3334" width="15.28515625" style="862" customWidth="1"/>
    <col min="3335" max="3335" width="9.140625" style="862"/>
    <col min="3336" max="3336" width="20.85546875" style="862" customWidth="1"/>
    <col min="3337" max="3337" width="9.5703125" style="862" bestFit="1" customWidth="1"/>
    <col min="3338" max="3338" width="24.85546875" style="862" customWidth="1"/>
    <col min="3339" max="3339" width="19.7109375" style="862" customWidth="1"/>
    <col min="3340" max="3584" width="9.140625" style="862"/>
    <col min="3585" max="3585" width="14.42578125" style="862" customWidth="1"/>
    <col min="3586" max="3586" width="23.42578125" style="862" customWidth="1"/>
    <col min="3587" max="3587" width="19.42578125" style="862" customWidth="1"/>
    <col min="3588" max="3588" width="15.28515625" style="862" customWidth="1"/>
    <col min="3589" max="3589" width="15" style="862" customWidth="1"/>
    <col min="3590" max="3590" width="15.28515625" style="862" customWidth="1"/>
    <col min="3591" max="3591" width="9.140625" style="862"/>
    <col min="3592" max="3592" width="20.85546875" style="862" customWidth="1"/>
    <col min="3593" max="3593" width="9.5703125" style="862" bestFit="1" customWidth="1"/>
    <col min="3594" max="3594" width="24.85546875" style="862" customWidth="1"/>
    <col min="3595" max="3595" width="19.7109375" style="862" customWidth="1"/>
    <col min="3596" max="3840" width="9.140625" style="862"/>
    <col min="3841" max="3841" width="14.42578125" style="862" customWidth="1"/>
    <col min="3842" max="3842" width="23.42578125" style="862" customWidth="1"/>
    <col min="3843" max="3843" width="19.42578125" style="862" customWidth="1"/>
    <col min="3844" max="3844" width="15.28515625" style="862" customWidth="1"/>
    <col min="3845" max="3845" width="15" style="862" customWidth="1"/>
    <col min="3846" max="3846" width="15.28515625" style="862" customWidth="1"/>
    <col min="3847" max="3847" width="9.140625" style="862"/>
    <col min="3848" max="3848" width="20.85546875" style="862" customWidth="1"/>
    <col min="3849" max="3849" width="9.5703125" style="862" bestFit="1" customWidth="1"/>
    <col min="3850" max="3850" width="24.85546875" style="862" customWidth="1"/>
    <col min="3851" max="3851" width="19.7109375" style="862" customWidth="1"/>
    <col min="3852" max="4096" width="9.140625" style="862"/>
    <col min="4097" max="4097" width="14.42578125" style="862" customWidth="1"/>
    <col min="4098" max="4098" width="23.42578125" style="862" customWidth="1"/>
    <col min="4099" max="4099" width="19.42578125" style="862" customWidth="1"/>
    <col min="4100" max="4100" width="15.28515625" style="862" customWidth="1"/>
    <col min="4101" max="4101" width="15" style="862" customWidth="1"/>
    <col min="4102" max="4102" width="15.28515625" style="862" customWidth="1"/>
    <col min="4103" max="4103" width="9.140625" style="862"/>
    <col min="4104" max="4104" width="20.85546875" style="862" customWidth="1"/>
    <col min="4105" max="4105" width="9.5703125" style="862" bestFit="1" customWidth="1"/>
    <col min="4106" max="4106" width="24.85546875" style="862" customWidth="1"/>
    <col min="4107" max="4107" width="19.7109375" style="862" customWidth="1"/>
    <col min="4108" max="4352" width="9.140625" style="862"/>
    <col min="4353" max="4353" width="14.42578125" style="862" customWidth="1"/>
    <col min="4354" max="4354" width="23.42578125" style="862" customWidth="1"/>
    <col min="4355" max="4355" width="19.42578125" style="862" customWidth="1"/>
    <col min="4356" max="4356" width="15.28515625" style="862" customWidth="1"/>
    <col min="4357" max="4357" width="15" style="862" customWidth="1"/>
    <col min="4358" max="4358" width="15.28515625" style="862" customWidth="1"/>
    <col min="4359" max="4359" width="9.140625" style="862"/>
    <col min="4360" max="4360" width="20.85546875" style="862" customWidth="1"/>
    <col min="4361" max="4361" width="9.5703125" style="862" bestFit="1" customWidth="1"/>
    <col min="4362" max="4362" width="24.85546875" style="862" customWidth="1"/>
    <col min="4363" max="4363" width="19.7109375" style="862" customWidth="1"/>
    <col min="4364" max="4608" width="9.140625" style="862"/>
    <col min="4609" max="4609" width="14.42578125" style="862" customWidth="1"/>
    <col min="4610" max="4610" width="23.42578125" style="862" customWidth="1"/>
    <col min="4611" max="4611" width="19.42578125" style="862" customWidth="1"/>
    <col min="4612" max="4612" width="15.28515625" style="862" customWidth="1"/>
    <col min="4613" max="4613" width="15" style="862" customWidth="1"/>
    <col min="4614" max="4614" width="15.28515625" style="862" customWidth="1"/>
    <col min="4615" max="4615" width="9.140625" style="862"/>
    <col min="4616" max="4616" width="20.85546875" style="862" customWidth="1"/>
    <col min="4617" max="4617" width="9.5703125" style="862" bestFit="1" customWidth="1"/>
    <col min="4618" max="4618" width="24.85546875" style="862" customWidth="1"/>
    <col min="4619" max="4619" width="19.7109375" style="862" customWidth="1"/>
    <col min="4620" max="4864" width="9.140625" style="862"/>
    <col min="4865" max="4865" width="14.42578125" style="862" customWidth="1"/>
    <col min="4866" max="4866" width="23.42578125" style="862" customWidth="1"/>
    <col min="4867" max="4867" width="19.42578125" style="862" customWidth="1"/>
    <col min="4868" max="4868" width="15.28515625" style="862" customWidth="1"/>
    <col min="4869" max="4869" width="15" style="862" customWidth="1"/>
    <col min="4870" max="4870" width="15.28515625" style="862" customWidth="1"/>
    <col min="4871" max="4871" width="9.140625" style="862"/>
    <col min="4872" max="4872" width="20.85546875" style="862" customWidth="1"/>
    <col min="4873" max="4873" width="9.5703125" style="862" bestFit="1" customWidth="1"/>
    <col min="4874" max="4874" width="24.85546875" style="862" customWidth="1"/>
    <col min="4875" max="4875" width="19.7109375" style="862" customWidth="1"/>
    <col min="4876" max="5120" width="9.140625" style="862"/>
    <col min="5121" max="5121" width="14.42578125" style="862" customWidth="1"/>
    <col min="5122" max="5122" width="23.42578125" style="862" customWidth="1"/>
    <col min="5123" max="5123" width="19.42578125" style="862" customWidth="1"/>
    <col min="5124" max="5124" width="15.28515625" style="862" customWidth="1"/>
    <col min="5125" max="5125" width="15" style="862" customWidth="1"/>
    <col min="5126" max="5126" width="15.28515625" style="862" customWidth="1"/>
    <col min="5127" max="5127" width="9.140625" style="862"/>
    <col min="5128" max="5128" width="20.85546875" style="862" customWidth="1"/>
    <col min="5129" max="5129" width="9.5703125" style="862" bestFit="1" customWidth="1"/>
    <col min="5130" max="5130" width="24.85546875" style="862" customWidth="1"/>
    <col min="5131" max="5131" width="19.7109375" style="862" customWidth="1"/>
    <col min="5132" max="5376" width="9.140625" style="862"/>
    <col min="5377" max="5377" width="14.42578125" style="862" customWidth="1"/>
    <col min="5378" max="5378" width="23.42578125" style="862" customWidth="1"/>
    <col min="5379" max="5379" width="19.42578125" style="862" customWidth="1"/>
    <col min="5380" max="5380" width="15.28515625" style="862" customWidth="1"/>
    <col min="5381" max="5381" width="15" style="862" customWidth="1"/>
    <col min="5382" max="5382" width="15.28515625" style="862" customWidth="1"/>
    <col min="5383" max="5383" width="9.140625" style="862"/>
    <col min="5384" max="5384" width="20.85546875" style="862" customWidth="1"/>
    <col min="5385" max="5385" width="9.5703125" style="862" bestFit="1" customWidth="1"/>
    <col min="5386" max="5386" width="24.85546875" style="862" customWidth="1"/>
    <col min="5387" max="5387" width="19.7109375" style="862" customWidth="1"/>
    <col min="5388" max="5632" width="9.140625" style="862"/>
    <col min="5633" max="5633" width="14.42578125" style="862" customWidth="1"/>
    <col min="5634" max="5634" width="23.42578125" style="862" customWidth="1"/>
    <col min="5635" max="5635" width="19.42578125" style="862" customWidth="1"/>
    <col min="5636" max="5636" width="15.28515625" style="862" customWidth="1"/>
    <col min="5637" max="5637" width="15" style="862" customWidth="1"/>
    <col min="5638" max="5638" width="15.28515625" style="862" customWidth="1"/>
    <col min="5639" max="5639" width="9.140625" style="862"/>
    <col min="5640" max="5640" width="20.85546875" style="862" customWidth="1"/>
    <col min="5641" max="5641" width="9.5703125" style="862" bestFit="1" customWidth="1"/>
    <col min="5642" max="5642" width="24.85546875" style="862" customWidth="1"/>
    <col min="5643" max="5643" width="19.7109375" style="862" customWidth="1"/>
    <col min="5644" max="5888" width="9.140625" style="862"/>
    <col min="5889" max="5889" width="14.42578125" style="862" customWidth="1"/>
    <col min="5890" max="5890" width="23.42578125" style="862" customWidth="1"/>
    <col min="5891" max="5891" width="19.42578125" style="862" customWidth="1"/>
    <col min="5892" max="5892" width="15.28515625" style="862" customWidth="1"/>
    <col min="5893" max="5893" width="15" style="862" customWidth="1"/>
    <col min="5894" max="5894" width="15.28515625" style="862" customWidth="1"/>
    <col min="5895" max="5895" width="9.140625" style="862"/>
    <col min="5896" max="5896" width="20.85546875" style="862" customWidth="1"/>
    <col min="5897" max="5897" width="9.5703125" style="862" bestFit="1" customWidth="1"/>
    <col min="5898" max="5898" width="24.85546875" style="862" customWidth="1"/>
    <col min="5899" max="5899" width="19.7109375" style="862" customWidth="1"/>
    <col min="5900" max="6144" width="9.140625" style="862"/>
    <col min="6145" max="6145" width="14.42578125" style="862" customWidth="1"/>
    <col min="6146" max="6146" width="23.42578125" style="862" customWidth="1"/>
    <col min="6147" max="6147" width="19.42578125" style="862" customWidth="1"/>
    <col min="6148" max="6148" width="15.28515625" style="862" customWidth="1"/>
    <col min="6149" max="6149" width="15" style="862" customWidth="1"/>
    <col min="6150" max="6150" width="15.28515625" style="862" customWidth="1"/>
    <col min="6151" max="6151" width="9.140625" style="862"/>
    <col min="6152" max="6152" width="20.85546875" style="862" customWidth="1"/>
    <col min="6153" max="6153" width="9.5703125" style="862" bestFit="1" customWidth="1"/>
    <col min="6154" max="6154" width="24.85546875" style="862" customWidth="1"/>
    <col min="6155" max="6155" width="19.7109375" style="862" customWidth="1"/>
    <col min="6156" max="6400" width="9.140625" style="862"/>
    <col min="6401" max="6401" width="14.42578125" style="862" customWidth="1"/>
    <col min="6402" max="6402" width="23.42578125" style="862" customWidth="1"/>
    <col min="6403" max="6403" width="19.42578125" style="862" customWidth="1"/>
    <col min="6404" max="6404" width="15.28515625" style="862" customWidth="1"/>
    <col min="6405" max="6405" width="15" style="862" customWidth="1"/>
    <col min="6406" max="6406" width="15.28515625" style="862" customWidth="1"/>
    <col min="6407" max="6407" width="9.140625" style="862"/>
    <col min="6408" max="6408" width="20.85546875" style="862" customWidth="1"/>
    <col min="6409" max="6409" width="9.5703125" style="862" bestFit="1" customWidth="1"/>
    <col min="6410" max="6410" width="24.85546875" style="862" customWidth="1"/>
    <col min="6411" max="6411" width="19.7109375" style="862" customWidth="1"/>
    <col min="6412" max="6656" width="9.140625" style="862"/>
    <col min="6657" max="6657" width="14.42578125" style="862" customWidth="1"/>
    <col min="6658" max="6658" width="23.42578125" style="862" customWidth="1"/>
    <col min="6659" max="6659" width="19.42578125" style="862" customWidth="1"/>
    <col min="6660" max="6660" width="15.28515625" style="862" customWidth="1"/>
    <col min="6661" max="6661" width="15" style="862" customWidth="1"/>
    <col min="6662" max="6662" width="15.28515625" style="862" customWidth="1"/>
    <col min="6663" max="6663" width="9.140625" style="862"/>
    <col min="6664" max="6664" width="20.85546875" style="862" customWidth="1"/>
    <col min="6665" max="6665" width="9.5703125" style="862" bestFit="1" customWidth="1"/>
    <col min="6666" max="6666" width="24.85546875" style="862" customWidth="1"/>
    <col min="6667" max="6667" width="19.7109375" style="862" customWidth="1"/>
    <col min="6668" max="6912" width="9.140625" style="862"/>
    <col min="6913" max="6913" width="14.42578125" style="862" customWidth="1"/>
    <col min="6914" max="6914" width="23.42578125" style="862" customWidth="1"/>
    <col min="6915" max="6915" width="19.42578125" style="862" customWidth="1"/>
    <col min="6916" max="6916" width="15.28515625" style="862" customWidth="1"/>
    <col min="6917" max="6917" width="15" style="862" customWidth="1"/>
    <col min="6918" max="6918" width="15.28515625" style="862" customWidth="1"/>
    <col min="6919" max="6919" width="9.140625" style="862"/>
    <col min="6920" max="6920" width="20.85546875" style="862" customWidth="1"/>
    <col min="6921" max="6921" width="9.5703125" style="862" bestFit="1" customWidth="1"/>
    <col min="6922" max="6922" width="24.85546875" style="862" customWidth="1"/>
    <col min="6923" max="6923" width="19.7109375" style="862" customWidth="1"/>
    <col min="6924" max="7168" width="9.140625" style="862"/>
    <col min="7169" max="7169" width="14.42578125" style="862" customWidth="1"/>
    <col min="7170" max="7170" width="23.42578125" style="862" customWidth="1"/>
    <col min="7171" max="7171" width="19.42578125" style="862" customWidth="1"/>
    <col min="7172" max="7172" width="15.28515625" style="862" customWidth="1"/>
    <col min="7173" max="7173" width="15" style="862" customWidth="1"/>
    <col min="7174" max="7174" width="15.28515625" style="862" customWidth="1"/>
    <col min="7175" max="7175" width="9.140625" style="862"/>
    <col min="7176" max="7176" width="20.85546875" style="862" customWidth="1"/>
    <col min="7177" max="7177" width="9.5703125" style="862" bestFit="1" customWidth="1"/>
    <col min="7178" max="7178" width="24.85546875" style="862" customWidth="1"/>
    <col min="7179" max="7179" width="19.7109375" style="862" customWidth="1"/>
    <col min="7180" max="7424" width="9.140625" style="862"/>
    <col min="7425" max="7425" width="14.42578125" style="862" customWidth="1"/>
    <col min="7426" max="7426" width="23.42578125" style="862" customWidth="1"/>
    <col min="7427" max="7427" width="19.42578125" style="862" customWidth="1"/>
    <col min="7428" max="7428" width="15.28515625" style="862" customWidth="1"/>
    <col min="7429" max="7429" width="15" style="862" customWidth="1"/>
    <col min="7430" max="7430" width="15.28515625" style="862" customWidth="1"/>
    <col min="7431" max="7431" width="9.140625" style="862"/>
    <col min="7432" max="7432" width="20.85546875" style="862" customWidth="1"/>
    <col min="7433" max="7433" width="9.5703125" style="862" bestFit="1" customWidth="1"/>
    <col min="7434" max="7434" width="24.85546875" style="862" customWidth="1"/>
    <col min="7435" max="7435" width="19.7109375" style="862" customWidth="1"/>
    <col min="7436" max="7680" width="9.140625" style="862"/>
    <col min="7681" max="7681" width="14.42578125" style="862" customWidth="1"/>
    <col min="7682" max="7682" width="23.42578125" style="862" customWidth="1"/>
    <col min="7683" max="7683" width="19.42578125" style="862" customWidth="1"/>
    <col min="7684" max="7684" width="15.28515625" style="862" customWidth="1"/>
    <col min="7685" max="7685" width="15" style="862" customWidth="1"/>
    <col min="7686" max="7686" width="15.28515625" style="862" customWidth="1"/>
    <col min="7687" max="7687" width="9.140625" style="862"/>
    <col min="7688" max="7688" width="20.85546875" style="862" customWidth="1"/>
    <col min="7689" max="7689" width="9.5703125" style="862" bestFit="1" customWidth="1"/>
    <col min="7690" max="7690" width="24.85546875" style="862" customWidth="1"/>
    <col min="7691" max="7691" width="19.7109375" style="862" customWidth="1"/>
    <col min="7692" max="7936" width="9.140625" style="862"/>
    <col min="7937" max="7937" width="14.42578125" style="862" customWidth="1"/>
    <col min="7938" max="7938" width="23.42578125" style="862" customWidth="1"/>
    <col min="7939" max="7939" width="19.42578125" style="862" customWidth="1"/>
    <col min="7940" max="7940" width="15.28515625" style="862" customWidth="1"/>
    <col min="7941" max="7941" width="15" style="862" customWidth="1"/>
    <col min="7942" max="7942" width="15.28515625" style="862" customWidth="1"/>
    <col min="7943" max="7943" width="9.140625" style="862"/>
    <col min="7944" max="7944" width="20.85546875" style="862" customWidth="1"/>
    <col min="7945" max="7945" width="9.5703125" style="862" bestFit="1" customWidth="1"/>
    <col min="7946" max="7946" width="24.85546875" style="862" customWidth="1"/>
    <col min="7947" max="7947" width="19.7109375" style="862" customWidth="1"/>
    <col min="7948" max="8192" width="9.140625" style="862"/>
    <col min="8193" max="8193" width="14.42578125" style="862" customWidth="1"/>
    <col min="8194" max="8194" width="23.42578125" style="862" customWidth="1"/>
    <col min="8195" max="8195" width="19.42578125" style="862" customWidth="1"/>
    <col min="8196" max="8196" width="15.28515625" style="862" customWidth="1"/>
    <col min="8197" max="8197" width="15" style="862" customWidth="1"/>
    <col min="8198" max="8198" width="15.28515625" style="862" customWidth="1"/>
    <col min="8199" max="8199" width="9.140625" style="862"/>
    <col min="8200" max="8200" width="20.85546875" style="862" customWidth="1"/>
    <col min="8201" max="8201" width="9.5703125" style="862" bestFit="1" customWidth="1"/>
    <col min="8202" max="8202" width="24.85546875" style="862" customWidth="1"/>
    <col min="8203" max="8203" width="19.7109375" style="862" customWidth="1"/>
    <col min="8204" max="8448" width="9.140625" style="862"/>
    <col min="8449" max="8449" width="14.42578125" style="862" customWidth="1"/>
    <col min="8450" max="8450" width="23.42578125" style="862" customWidth="1"/>
    <col min="8451" max="8451" width="19.42578125" style="862" customWidth="1"/>
    <col min="8452" max="8452" width="15.28515625" style="862" customWidth="1"/>
    <col min="8453" max="8453" width="15" style="862" customWidth="1"/>
    <col min="8454" max="8454" width="15.28515625" style="862" customWidth="1"/>
    <col min="8455" max="8455" width="9.140625" style="862"/>
    <col min="8456" max="8456" width="20.85546875" style="862" customWidth="1"/>
    <col min="8457" max="8457" width="9.5703125" style="862" bestFit="1" customWidth="1"/>
    <col min="8458" max="8458" width="24.85546875" style="862" customWidth="1"/>
    <col min="8459" max="8459" width="19.7109375" style="862" customWidth="1"/>
    <col min="8460" max="8704" width="9.140625" style="862"/>
    <col min="8705" max="8705" width="14.42578125" style="862" customWidth="1"/>
    <col min="8706" max="8706" width="23.42578125" style="862" customWidth="1"/>
    <col min="8707" max="8707" width="19.42578125" style="862" customWidth="1"/>
    <col min="8708" max="8708" width="15.28515625" style="862" customWidth="1"/>
    <col min="8709" max="8709" width="15" style="862" customWidth="1"/>
    <col min="8710" max="8710" width="15.28515625" style="862" customWidth="1"/>
    <col min="8711" max="8711" width="9.140625" style="862"/>
    <col min="8712" max="8712" width="20.85546875" style="862" customWidth="1"/>
    <col min="8713" max="8713" width="9.5703125" style="862" bestFit="1" customWidth="1"/>
    <col min="8714" max="8714" width="24.85546875" style="862" customWidth="1"/>
    <col min="8715" max="8715" width="19.7109375" style="862" customWidth="1"/>
    <col min="8716" max="8960" width="9.140625" style="862"/>
    <col min="8961" max="8961" width="14.42578125" style="862" customWidth="1"/>
    <col min="8962" max="8962" width="23.42578125" style="862" customWidth="1"/>
    <col min="8963" max="8963" width="19.42578125" style="862" customWidth="1"/>
    <col min="8964" max="8964" width="15.28515625" style="862" customWidth="1"/>
    <col min="8965" max="8965" width="15" style="862" customWidth="1"/>
    <col min="8966" max="8966" width="15.28515625" style="862" customWidth="1"/>
    <col min="8967" max="8967" width="9.140625" style="862"/>
    <col min="8968" max="8968" width="20.85546875" style="862" customWidth="1"/>
    <col min="8969" max="8969" width="9.5703125" style="862" bestFit="1" customWidth="1"/>
    <col min="8970" max="8970" width="24.85546875" style="862" customWidth="1"/>
    <col min="8971" max="8971" width="19.7109375" style="862" customWidth="1"/>
    <col min="8972" max="9216" width="9.140625" style="862"/>
    <col min="9217" max="9217" width="14.42578125" style="862" customWidth="1"/>
    <col min="9218" max="9218" width="23.42578125" style="862" customWidth="1"/>
    <col min="9219" max="9219" width="19.42578125" style="862" customWidth="1"/>
    <col min="9220" max="9220" width="15.28515625" style="862" customWidth="1"/>
    <col min="9221" max="9221" width="15" style="862" customWidth="1"/>
    <col min="9222" max="9222" width="15.28515625" style="862" customWidth="1"/>
    <col min="9223" max="9223" width="9.140625" style="862"/>
    <col min="9224" max="9224" width="20.85546875" style="862" customWidth="1"/>
    <col min="9225" max="9225" width="9.5703125" style="862" bestFit="1" customWidth="1"/>
    <col min="9226" max="9226" width="24.85546875" style="862" customWidth="1"/>
    <col min="9227" max="9227" width="19.7109375" style="862" customWidth="1"/>
    <col min="9228" max="9472" width="9.140625" style="862"/>
    <col min="9473" max="9473" width="14.42578125" style="862" customWidth="1"/>
    <col min="9474" max="9474" width="23.42578125" style="862" customWidth="1"/>
    <col min="9475" max="9475" width="19.42578125" style="862" customWidth="1"/>
    <col min="9476" max="9476" width="15.28515625" style="862" customWidth="1"/>
    <col min="9477" max="9477" width="15" style="862" customWidth="1"/>
    <col min="9478" max="9478" width="15.28515625" style="862" customWidth="1"/>
    <col min="9479" max="9479" width="9.140625" style="862"/>
    <col min="9480" max="9480" width="20.85546875" style="862" customWidth="1"/>
    <col min="9481" max="9481" width="9.5703125" style="862" bestFit="1" customWidth="1"/>
    <col min="9482" max="9482" width="24.85546875" style="862" customWidth="1"/>
    <col min="9483" max="9483" width="19.7109375" style="862" customWidth="1"/>
    <col min="9484" max="9728" width="9.140625" style="862"/>
    <col min="9729" max="9729" width="14.42578125" style="862" customWidth="1"/>
    <col min="9730" max="9730" width="23.42578125" style="862" customWidth="1"/>
    <col min="9731" max="9731" width="19.42578125" style="862" customWidth="1"/>
    <col min="9732" max="9732" width="15.28515625" style="862" customWidth="1"/>
    <col min="9733" max="9733" width="15" style="862" customWidth="1"/>
    <col min="9734" max="9734" width="15.28515625" style="862" customWidth="1"/>
    <col min="9735" max="9735" width="9.140625" style="862"/>
    <col min="9736" max="9736" width="20.85546875" style="862" customWidth="1"/>
    <col min="9737" max="9737" width="9.5703125" style="862" bestFit="1" customWidth="1"/>
    <col min="9738" max="9738" width="24.85546875" style="862" customWidth="1"/>
    <col min="9739" max="9739" width="19.7109375" style="862" customWidth="1"/>
    <col min="9740" max="9984" width="9.140625" style="862"/>
    <col min="9985" max="9985" width="14.42578125" style="862" customWidth="1"/>
    <col min="9986" max="9986" width="23.42578125" style="862" customWidth="1"/>
    <col min="9987" max="9987" width="19.42578125" style="862" customWidth="1"/>
    <col min="9988" max="9988" width="15.28515625" style="862" customWidth="1"/>
    <col min="9989" max="9989" width="15" style="862" customWidth="1"/>
    <col min="9990" max="9990" width="15.28515625" style="862" customWidth="1"/>
    <col min="9991" max="9991" width="9.140625" style="862"/>
    <col min="9992" max="9992" width="20.85546875" style="862" customWidth="1"/>
    <col min="9993" max="9993" width="9.5703125" style="862" bestFit="1" customWidth="1"/>
    <col min="9994" max="9994" width="24.85546875" style="862" customWidth="1"/>
    <col min="9995" max="9995" width="19.7109375" style="862" customWidth="1"/>
    <col min="9996" max="10240" width="9.140625" style="862"/>
    <col min="10241" max="10241" width="14.42578125" style="862" customWidth="1"/>
    <col min="10242" max="10242" width="23.42578125" style="862" customWidth="1"/>
    <col min="10243" max="10243" width="19.42578125" style="862" customWidth="1"/>
    <col min="10244" max="10244" width="15.28515625" style="862" customWidth="1"/>
    <col min="10245" max="10245" width="15" style="862" customWidth="1"/>
    <col min="10246" max="10246" width="15.28515625" style="862" customWidth="1"/>
    <col min="10247" max="10247" width="9.140625" style="862"/>
    <col min="10248" max="10248" width="20.85546875" style="862" customWidth="1"/>
    <col min="10249" max="10249" width="9.5703125" style="862" bestFit="1" customWidth="1"/>
    <col min="10250" max="10250" width="24.85546875" style="862" customWidth="1"/>
    <col min="10251" max="10251" width="19.7109375" style="862" customWidth="1"/>
    <col min="10252" max="10496" width="9.140625" style="862"/>
    <col min="10497" max="10497" width="14.42578125" style="862" customWidth="1"/>
    <col min="10498" max="10498" width="23.42578125" style="862" customWidth="1"/>
    <col min="10499" max="10499" width="19.42578125" style="862" customWidth="1"/>
    <col min="10500" max="10500" width="15.28515625" style="862" customWidth="1"/>
    <col min="10501" max="10501" width="15" style="862" customWidth="1"/>
    <col min="10502" max="10502" width="15.28515625" style="862" customWidth="1"/>
    <col min="10503" max="10503" width="9.140625" style="862"/>
    <col min="10504" max="10504" width="20.85546875" style="862" customWidth="1"/>
    <col min="10505" max="10505" width="9.5703125" style="862" bestFit="1" customWidth="1"/>
    <col min="10506" max="10506" width="24.85546875" style="862" customWidth="1"/>
    <col min="10507" max="10507" width="19.7109375" style="862" customWidth="1"/>
    <col min="10508" max="10752" width="9.140625" style="862"/>
    <col min="10753" max="10753" width="14.42578125" style="862" customWidth="1"/>
    <col min="10754" max="10754" width="23.42578125" style="862" customWidth="1"/>
    <col min="10755" max="10755" width="19.42578125" style="862" customWidth="1"/>
    <col min="10756" max="10756" width="15.28515625" style="862" customWidth="1"/>
    <col min="10757" max="10757" width="15" style="862" customWidth="1"/>
    <col min="10758" max="10758" width="15.28515625" style="862" customWidth="1"/>
    <col min="10759" max="10759" width="9.140625" style="862"/>
    <col min="10760" max="10760" width="20.85546875" style="862" customWidth="1"/>
    <col min="10761" max="10761" width="9.5703125" style="862" bestFit="1" customWidth="1"/>
    <col min="10762" max="10762" width="24.85546875" style="862" customWidth="1"/>
    <col min="10763" max="10763" width="19.7109375" style="862" customWidth="1"/>
    <col min="10764" max="11008" width="9.140625" style="862"/>
    <col min="11009" max="11009" width="14.42578125" style="862" customWidth="1"/>
    <col min="11010" max="11010" width="23.42578125" style="862" customWidth="1"/>
    <col min="11011" max="11011" width="19.42578125" style="862" customWidth="1"/>
    <col min="11012" max="11012" width="15.28515625" style="862" customWidth="1"/>
    <col min="11013" max="11013" width="15" style="862" customWidth="1"/>
    <col min="11014" max="11014" width="15.28515625" style="862" customWidth="1"/>
    <col min="11015" max="11015" width="9.140625" style="862"/>
    <col min="11016" max="11016" width="20.85546875" style="862" customWidth="1"/>
    <col min="11017" max="11017" width="9.5703125" style="862" bestFit="1" customWidth="1"/>
    <col min="11018" max="11018" width="24.85546875" style="862" customWidth="1"/>
    <col min="11019" max="11019" width="19.7109375" style="862" customWidth="1"/>
    <col min="11020" max="11264" width="9.140625" style="862"/>
    <col min="11265" max="11265" width="14.42578125" style="862" customWidth="1"/>
    <col min="11266" max="11266" width="23.42578125" style="862" customWidth="1"/>
    <col min="11267" max="11267" width="19.42578125" style="862" customWidth="1"/>
    <col min="11268" max="11268" width="15.28515625" style="862" customWidth="1"/>
    <col min="11269" max="11269" width="15" style="862" customWidth="1"/>
    <col min="11270" max="11270" width="15.28515625" style="862" customWidth="1"/>
    <col min="11271" max="11271" width="9.140625" style="862"/>
    <col min="11272" max="11272" width="20.85546875" style="862" customWidth="1"/>
    <col min="11273" max="11273" width="9.5703125" style="862" bestFit="1" customWidth="1"/>
    <col min="11274" max="11274" width="24.85546875" style="862" customWidth="1"/>
    <col min="11275" max="11275" width="19.7109375" style="862" customWidth="1"/>
    <col min="11276" max="11520" width="9.140625" style="862"/>
    <col min="11521" max="11521" width="14.42578125" style="862" customWidth="1"/>
    <col min="11522" max="11522" width="23.42578125" style="862" customWidth="1"/>
    <col min="11523" max="11523" width="19.42578125" style="862" customWidth="1"/>
    <col min="11524" max="11524" width="15.28515625" style="862" customWidth="1"/>
    <col min="11525" max="11525" width="15" style="862" customWidth="1"/>
    <col min="11526" max="11526" width="15.28515625" style="862" customWidth="1"/>
    <col min="11527" max="11527" width="9.140625" style="862"/>
    <col min="11528" max="11528" width="20.85546875" style="862" customWidth="1"/>
    <col min="11529" max="11529" width="9.5703125" style="862" bestFit="1" customWidth="1"/>
    <col min="11530" max="11530" width="24.85546875" style="862" customWidth="1"/>
    <col min="11531" max="11531" width="19.7109375" style="862" customWidth="1"/>
    <col min="11532" max="11776" width="9.140625" style="862"/>
    <col min="11777" max="11777" width="14.42578125" style="862" customWidth="1"/>
    <col min="11778" max="11778" width="23.42578125" style="862" customWidth="1"/>
    <col min="11779" max="11779" width="19.42578125" style="862" customWidth="1"/>
    <col min="11780" max="11780" width="15.28515625" style="862" customWidth="1"/>
    <col min="11781" max="11781" width="15" style="862" customWidth="1"/>
    <col min="11782" max="11782" width="15.28515625" style="862" customWidth="1"/>
    <col min="11783" max="11783" width="9.140625" style="862"/>
    <col min="11784" max="11784" width="20.85546875" style="862" customWidth="1"/>
    <col min="11785" max="11785" width="9.5703125" style="862" bestFit="1" customWidth="1"/>
    <col min="11786" max="11786" width="24.85546875" style="862" customWidth="1"/>
    <col min="11787" max="11787" width="19.7109375" style="862" customWidth="1"/>
    <col min="11788" max="12032" width="9.140625" style="862"/>
    <col min="12033" max="12033" width="14.42578125" style="862" customWidth="1"/>
    <col min="12034" max="12034" width="23.42578125" style="862" customWidth="1"/>
    <col min="12035" max="12035" width="19.42578125" style="862" customWidth="1"/>
    <col min="12036" max="12036" width="15.28515625" style="862" customWidth="1"/>
    <col min="12037" max="12037" width="15" style="862" customWidth="1"/>
    <col min="12038" max="12038" width="15.28515625" style="862" customWidth="1"/>
    <col min="12039" max="12039" width="9.140625" style="862"/>
    <col min="12040" max="12040" width="20.85546875" style="862" customWidth="1"/>
    <col min="12041" max="12041" width="9.5703125" style="862" bestFit="1" customWidth="1"/>
    <col min="12042" max="12042" width="24.85546875" style="862" customWidth="1"/>
    <col min="12043" max="12043" width="19.7109375" style="862" customWidth="1"/>
    <col min="12044" max="12288" width="9.140625" style="862"/>
    <col min="12289" max="12289" width="14.42578125" style="862" customWidth="1"/>
    <col min="12290" max="12290" width="23.42578125" style="862" customWidth="1"/>
    <col min="12291" max="12291" width="19.42578125" style="862" customWidth="1"/>
    <col min="12292" max="12292" width="15.28515625" style="862" customWidth="1"/>
    <col min="12293" max="12293" width="15" style="862" customWidth="1"/>
    <col min="12294" max="12294" width="15.28515625" style="862" customWidth="1"/>
    <col min="12295" max="12295" width="9.140625" style="862"/>
    <col min="12296" max="12296" width="20.85546875" style="862" customWidth="1"/>
    <col min="12297" max="12297" width="9.5703125" style="862" bestFit="1" customWidth="1"/>
    <col min="12298" max="12298" width="24.85546875" style="862" customWidth="1"/>
    <col min="12299" max="12299" width="19.7109375" style="862" customWidth="1"/>
    <col min="12300" max="12544" width="9.140625" style="862"/>
    <col min="12545" max="12545" width="14.42578125" style="862" customWidth="1"/>
    <col min="12546" max="12546" width="23.42578125" style="862" customWidth="1"/>
    <col min="12547" max="12547" width="19.42578125" style="862" customWidth="1"/>
    <col min="12548" max="12548" width="15.28515625" style="862" customWidth="1"/>
    <col min="12549" max="12549" width="15" style="862" customWidth="1"/>
    <col min="12550" max="12550" width="15.28515625" style="862" customWidth="1"/>
    <col min="12551" max="12551" width="9.140625" style="862"/>
    <col min="12552" max="12552" width="20.85546875" style="862" customWidth="1"/>
    <col min="12553" max="12553" width="9.5703125" style="862" bestFit="1" customWidth="1"/>
    <col min="12554" max="12554" width="24.85546875" style="862" customWidth="1"/>
    <col min="12555" max="12555" width="19.7109375" style="862" customWidth="1"/>
    <col min="12556" max="12800" width="9.140625" style="862"/>
    <col min="12801" max="12801" width="14.42578125" style="862" customWidth="1"/>
    <col min="12802" max="12802" width="23.42578125" style="862" customWidth="1"/>
    <col min="12803" max="12803" width="19.42578125" style="862" customWidth="1"/>
    <col min="12804" max="12804" width="15.28515625" style="862" customWidth="1"/>
    <col min="12805" max="12805" width="15" style="862" customWidth="1"/>
    <col min="12806" max="12806" width="15.28515625" style="862" customWidth="1"/>
    <col min="12807" max="12807" width="9.140625" style="862"/>
    <col min="12808" max="12808" width="20.85546875" style="862" customWidth="1"/>
    <col min="12809" max="12809" width="9.5703125" style="862" bestFit="1" customWidth="1"/>
    <col min="12810" max="12810" width="24.85546875" style="862" customWidth="1"/>
    <col min="12811" max="12811" width="19.7109375" style="862" customWidth="1"/>
    <col min="12812" max="13056" width="9.140625" style="862"/>
    <col min="13057" max="13057" width="14.42578125" style="862" customWidth="1"/>
    <col min="13058" max="13058" width="23.42578125" style="862" customWidth="1"/>
    <col min="13059" max="13059" width="19.42578125" style="862" customWidth="1"/>
    <col min="13060" max="13060" width="15.28515625" style="862" customWidth="1"/>
    <col min="13061" max="13061" width="15" style="862" customWidth="1"/>
    <col min="13062" max="13062" width="15.28515625" style="862" customWidth="1"/>
    <col min="13063" max="13063" width="9.140625" style="862"/>
    <col min="13064" max="13064" width="20.85546875" style="862" customWidth="1"/>
    <col min="13065" max="13065" width="9.5703125" style="862" bestFit="1" customWidth="1"/>
    <col min="13066" max="13066" width="24.85546875" style="862" customWidth="1"/>
    <col min="13067" max="13067" width="19.7109375" style="862" customWidth="1"/>
    <col min="13068" max="13312" width="9.140625" style="862"/>
    <col min="13313" max="13313" width="14.42578125" style="862" customWidth="1"/>
    <col min="13314" max="13314" width="23.42578125" style="862" customWidth="1"/>
    <col min="13315" max="13315" width="19.42578125" style="862" customWidth="1"/>
    <col min="13316" max="13316" width="15.28515625" style="862" customWidth="1"/>
    <col min="13317" max="13317" width="15" style="862" customWidth="1"/>
    <col min="13318" max="13318" width="15.28515625" style="862" customWidth="1"/>
    <col min="13319" max="13319" width="9.140625" style="862"/>
    <col min="13320" max="13320" width="20.85546875" style="862" customWidth="1"/>
    <col min="13321" max="13321" width="9.5703125" style="862" bestFit="1" customWidth="1"/>
    <col min="13322" max="13322" width="24.85546875" style="862" customWidth="1"/>
    <col min="13323" max="13323" width="19.7109375" style="862" customWidth="1"/>
    <col min="13324" max="13568" width="9.140625" style="862"/>
    <col min="13569" max="13569" width="14.42578125" style="862" customWidth="1"/>
    <col min="13570" max="13570" width="23.42578125" style="862" customWidth="1"/>
    <col min="13571" max="13571" width="19.42578125" style="862" customWidth="1"/>
    <col min="13572" max="13572" width="15.28515625" style="862" customWidth="1"/>
    <col min="13573" max="13573" width="15" style="862" customWidth="1"/>
    <col min="13574" max="13574" width="15.28515625" style="862" customWidth="1"/>
    <col min="13575" max="13575" width="9.140625" style="862"/>
    <col min="13576" max="13576" width="20.85546875" style="862" customWidth="1"/>
    <col min="13577" max="13577" width="9.5703125" style="862" bestFit="1" customWidth="1"/>
    <col min="13578" max="13578" width="24.85546875" style="862" customWidth="1"/>
    <col min="13579" max="13579" width="19.7109375" style="862" customWidth="1"/>
    <col min="13580" max="13824" width="9.140625" style="862"/>
    <col min="13825" max="13825" width="14.42578125" style="862" customWidth="1"/>
    <col min="13826" max="13826" width="23.42578125" style="862" customWidth="1"/>
    <col min="13827" max="13827" width="19.42578125" style="862" customWidth="1"/>
    <col min="13828" max="13828" width="15.28515625" style="862" customWidth="1"/>
    <col min="13829" max="13829" width="15" style="862" customWidth="1"/>
    <col min="13830" max="13830" width="15.28515625" style="862" customWidth="1"/>
    <col min="13831" max="13831" width="9.140625" style="862"/>
    <col min="13832" max="13832" width="20.85546875" style="862" customWidth="1"/>
    <col min="13833" max="13833" width="9.5703125" style="862" bestFit="1" customWidth="1"/>
    <col min="13834" max="13834" width="24.85546875" style="862" customWidth="1"/>
    <col min="13835" max="13835" width="19.7109375" style="862" customWidth="1"/>
    <col min="13836" max="14080" width="9.140625" style="862"/>
    <col min="14081" max="14081" width="14.42578125" style="862" customWidth="1"/>
    <col min="14082" max="14082" width="23.42578125" style="862" customWidth="1"/>
    <col min="14083" max="14083" width="19.42578125" style="862" customWidth="1"/>
    <col min="14084" max="14084" width="15.28515625" style="862" customWidth="1"/>
    <col min="14085" max="14085" width="15" style="862" customWidth="1"/>
    <col min="14086" max="14086" width="15.28515625" style="862" customWidth="1"/>
    <col min="14087" max="14087" width="9.140625" style="862"/>
    <col min="14088" max="14088" width="20.85546875" style="862" customWidth="1"/>
    <col min="14089" max="14089" width="9.5703125" style="862" bestFit="1" customWidth="1"/>
    <col min="14090" max="14090" width="24.85546875" style="862" customWidth="1"/>
    <col min="14091" max="14091" width="19.7109375" style="862" customWidth="1"/>
    <col min="14092" max="14336" width="9.140625" style="862"/>
    <col min="14337" max="14337" width="14.42578125" style="862" customWidth="1"/>
    <col min="14338" max="14338" width="23.42578125" style="862" customWidth="1"/>
    <col min="14339" max="14339" width="19.42578125" style="862" customWidth="1"/>
    <col min="14340" max="14340" width="15.28515625" style="862" customWidth="1"/>
    <col min="14341" max="14341" width="15" style="862" customWidth="1"/>
    <col min="14342" max="14342" width="15.28515625" style="862" customWidth="1"/>
    <col min="14343" max="14343" width="9.140625" style="862"/>
    <col min="14344" max="14344" width="20.85546875" style="862" customWidth="1"/>
    <col min="14345" max="14345" width="9.5703125" style="862" bestFit="1" customWidth="1"/>
    <col min="14346" max="14346" width="24.85546875" style="862" customWidth="1"/>
    <col min="14347" max="14347" width="19.7109375" style="862" customWidth="1"/>
    <col min="14348" max="14592" width="9.140625" style="862"/>
    <col min="14593" max="14593" width="14.42578125" style="862" customWidth="1"/>
    <col min="14594" max="14594" width="23.42578125" style="862" customWidth="1"/>
    <col min="14595" max="14595" width="19.42578125" style="862" customWidth="1"/>
    <col min="14596" max="14596" width="15.28515625" style="862" customWidth="1"/>
    <col min="14597" max="14597" width="15" style="862" customWidth="1"/>
    <col min="14598" max="14598" width="15.28515625" style="862" customWidth="1"/>
    <col min="14599" max="14599" width="9.140625" style="862"/>
    <col min="14600" max="14600" width="20.85546875" style="862" customWidth="1"/>
    <col min="14601" max="14601" width="9.5703125" style="862" bestFit="1" customWidth="1"/>
    <col min="14602" max="14602" width="24.85546875" style="862" customWidth="1"/>
    <col min="14603" max="14603" width="19.7109375" style="862" customWidth="1"/>
    <col min="14604" max="14848" width="9.140625" style="862"/>
    <col min="14849" max="14849" width="14.42578125" style="862" customWidth="1"/>
    <col min="14850" max="14850" width="23.42578125" style="862" customWidth="1"/>
    <col min="14851" max="14851" width="19.42578125" style="862" customWidth="1"/>
    <col min="14852" max="14852" width="15.28515625" style="862" customWidth="1"/>
    <col min="14853" max="14853" width="15" style="862" customWidth="1"/>
    <col min="14854" max="14854" width="15.28515625" style="862" customWidth="1"/>
    <col min="14855" max="14855" width="9.140625" style="862"/>
    <col min="14856" max="14856" width="20.85546875" style="862" customWidth="1"/>
    <col min="14857" max="14857" width="9.5703125" style="862" bestFit="1" customWidth="1"/>
    <col min="14858" max="14858" width="24.85546875" style="862" customWidth="1"/>
    <col min="14859" max="14859" width="19.7109375" style="862" customWidth="1"/>
    <col min="14860" max="15104" width="9.140625" style="862"/>
    <col min="15105" max="15105" width="14.42578125" style="862" customWidth="1"/>
    <col min="15106" max="15106" width="23.42578125" style="862" customWidth="1"/>
    <col min="15107" max="15107" width="19.42578125" style="862" customWidth="1"/>
    <col min="15108" max="15108" width="15.28515625" style="862" customWidth="1"/>
    <col min="15109" max="15109" width="15" style="862" customWidth="1"/>
    <col min="15110" max="15110" width="15.28515625" style="862" customWidth="1"/>
    <col min="15111" max="15111" width="9.140625" style="862"/>
    <col min="15112" max="15112" width="20.85546875" style="862" customWidth="1"/>
    <col min="15113" max="15113" width="9.5703125" style="862" bestFit="1" customWidth="1"/>
    <col min="15114" max="15114" width="24.85546875" style="862" customWidth="1"/>
    <col min="15115" max="15115" width="19.7109375" style="862" customWidth="1"/>
    <col min="15116" max="15360" width="9.140625" style="862"/>
    <col min="15361" max="15361" width="14.42578125" style="862" customWidth="1"/>
    <col min="15362" max="15362" width="23.42578125" style="862" customWidth="1"/>
    <col min="15363" max="15363" width="19.42578125" style="862" customWidth="1"/>
    <col min="15364" max="15364" width="15.28515625" style="862" customWidth="1"/>
    <col min="15365" max="15365" width="15" style="862" customWidth="1"/>
    <col min="15366" max="15366" width="15.28515625" style="862" customWidth="1"/>
    <col min="15367" max="15367" width="9.140625" style="862"/>
    <col min="15368" max="15368" width="20.85546875" style="862" customWidth="1"/>
    <col min="15369" max="15369" width="9.5703125" style="862" bestFit="1" customWidth="1"/>
    <col min="15370" max="15370" width="24.85546875" style="862" customWidth="1"/>
    <col min="15371" max="15371" width="19.7109375" style="862" customWidth="1"/>
    <col min="15372" max="15616" width="9.140625" style="862"/>
    <col min="15617" max="15617" width="14.42578125" style="862" customWidth="1"/>
    <col min="15618" max="15618" width="23.42578125" style="862" customWidth="1"/>
    <col min="15619" max="15619" width="19.42578125" style="862" customWidth="1"/>
    <col min="15620" max="15620" width="15.28515625" style="862" customWidth="1"/>
    <col min="15621" max="15621" width="15" style="862" customWidth="1"/>
    <col min="15622" max="15622" width="15.28515625" style="862" customWidth="1"/>
    <col min="15623" max="15623" width="9.140625" style="862"/>
    <col min="15624" max="15624" width="20.85546875" style="862" customWidth="1"/>
    <col min="15625" max="15625" width="9.5703125" style="862" bestFit="1" customWidth="1"/>
    <col min="15626" max="15626" width="24.85546875" style="862" customWidth="1"/>
    <col min="15627" max="15627" width="19.7109375" style="862" customWidth="1"/>
    <col min="15628" max="15872" width="9.140625" style="862"/>
    <col min="15873" max="15873" width="14.42578125" style="862" customWidth="1"/>
    <col min="15874" max="15874" width="23.42578125" style="862" customWidth="1"/>
    <col min="15875" max="15875" width="19.42578125" style="862" customWidth="1"/>
    <col min="15876" max="15876" width="15.28515625" style="862" customWidth="1"/>
    <col min="15877" max="15877" width="15" style="862" customWidth="1"/>
    <col min="15878" max="15878" width="15.28515625" style="862" customWidth="1"/>
    <col min="15879" max="15879" width="9.140625" style="862"/>
    <col min="15880" max="15880" width="20.85546875" style="862" customWidth="1"/>
    <col min="15881" max="15881" width="9.5703125" style="862" bestFit="1" customWidth="1"/>
    <col min="15882" max="15882" width="24.85546875" style="862" customWidth="1"/>
    <col min="15883" max="15883" width="19.7109375" style="862" customWidth="1"/>
    <col min="15884" max="16128" width="9.140625" style="862"/>
    <col min="16129" max="16129" width="14.42578125" style="862" customWidth="1"/>
    <col min="16130" max="16130" width="23.42578125" style="862" customWidth="1"/>
    <col min="16131" max="16131" width="19.42578125" style="862" customWidth="1"/>
    <col min="16132" max="16132" width="15.28515625" style="862" customWidth="1"/>
    <col min="16133" max="16133" width="15" style="862" customWidth="1"/>
    <col min="16134" max="16134" width="15.28515625" style="862" customWidth="1"/>
    <col min="16135" max="16135" width="9.140625" style="862"/>
    <col min="16136" max="16136" width="20.85546875" style="862" customWidth="1"/>
    <col min="16137" max="16137" width="9.5703125" style="862" bestFit="1" customWidth="1"/>
    <col min="16138" max="16138" width="24.85546875" style="862" customWidth="1"/>
    <col min="16139" max="16139" width="19.7109375" style="862" customWidth="1"/>
    <col min="16140" max="16384" width="9.140625" style="862"/>
  </cols>
  <sheetData>
    <row r="1" spans="1:11" ht="51.75" customHeight="1">
      <c r="A1" s="1204" t="s">
        <v>1241</v>
      </c>
      <c r="B1" s="1204"/>
      <c r="C1" s="1204"/>
      <c r="D1" s="1204"/>
      <c r="E1" s="1204"/>
      <c r="F1" s="1204"/>
    </row>
    <row r="2" spans="1:11" ht="20.25" customHeight="1" thickBot="1">
      <c r="A2" s="863"/>
      <c r="B2" s="863"/>
      <c r="C2" s="863"/>
      <c r="F2" s="898" t="s">
        <v>1200</v>
      </c>
    </row>
    <row r="3" spans="1:11" ht="70.5" customHeight="1" thickBot="1">
      <c r="A3" s="865" t="s">
        <v>1201</v>
      </c>
      <c r="B3" s="866" t="s">
        <v>32</v>
      </c>
      <c r="C3" s="866" t="s">
        <v>1242</v>
      </c>
      <c r="D3" s="866" t="s">
        <v>1243</v>
      </c>
      <c r="E3" s="866" t="s">
        <v>1244</v>
      </c>
      <c r="F3" s="932" t="s">
        <v>1245</v>
      </c>
    </row>
    <row r="4" spans="1:11" ht="22.5" customHeight="1" thickBot="1">
      <c r="A4" s="933">
        <v>1395</v>
      </c>
      <c r="B4" s="934">
        <v>625809878</v>
      </c>
      <c r="C4" s="935">
        <v>396588712</v>
      </c>
      <c r="D4" s="936">
        <v>196222804</v>
      </c>
      <c r="E4" s="935">
        <v>1346047</v>
      </c>
      <c r="F4" s="936">
        <v>31652315</v>
      </c>
    </row>
    <row r="5" spans="1:11" ht="21.75" thickBot="1">
      <c r="A5" s="933">
        <v>1396</v>
      </c>
      <c r="B5" s="934">
        <v>735780559</v>
      </c>
      <c r="C5" s="935">
        <v>481980526</v>
      </c>
      <c r="D5" s="936">
        <v>226897150</v>
      </c>
      <c r="E5" s="935">
        <v>1527714</v>
      </c>
      <c r="F5" s="936">
        <v>25375169</v>
      </c>
      <c r="H5" s="872"/>
      <c r="I5" s="872"/>
      <c r="J5" s="872"/>
    </row>
    <row r="6" spans="1:11" ht="21.75" thickBot="1">
      <c r="A6" s="933">
        <v>1397</v>
      </c>
      <c r="B6" s="934">
        <v>881577175</v>
      </c>
      <c r="C6" s="935">
        <v>598049378</v>
      </c>
      <c r="D6" s="936">
        <v>252692181</v>
      </c>
      <c r="E6" s="935">
        <v>1756585</v>
      </c>
      <c r="F6" s="936">
        <v>29079031</v>
      </c>
      <c r="H6" s="907"/>
      <c r="I6" s="872"/>
      <c r="J6" s="872"/>
    </row>
    <row r="7" spans="1:11" ht="21.75" thickBot="1">
      <c r="A7" s="933">
        <v>1398</v>
      </c>
      <c r="B7" s="934">
        <v>1083887697</v>
      </c>
      <c r="C7" s="935">
        <v>818200667</v>
      </c>
      <c r="D7" s="936">
        <v>225230546</v>
      </c>
      <c r="E7" s="935">
        <v>1871987</v>
      </c>
      <c r="F7" s="936">
        <v>38584497</v>
      </c>
      <c r="H7" s="907"/>
      <c r="I7" s="872"/>
      <c r="J7" s="872"/>
    </row>
    <row r="8" spans="1:11" ht="21.75" thickBot="1">
      <c r="A8" s="933">
        <v>1399</v>
      </c>
      <c r="B8" s="934">
        <v>1513292354</v>
      </c>
      <c r="C8" s="935">
        <v>1141059832</v>
      </c>
      <c r="D8" s="936">
        <v>324445284</v>
      </c>
      <c r="E8" s="935">
        <v>1498728</v>
      </c>
      <c r="F8" s="936">
        <v>46288510</v>
      </c>
      <c r="H8" s="872"/>
      <c r="I8" s="872"/>
      <c r="J8" s="872"/>
    </row>
    <row r="9" spans="1:11" ht="21.75" thickBot="1">
      <c r="A9" s="933">
        <v>1400</v>
      </c>
      <c r="B9" s="934">
        <v>2244201315</v>
      </c>
      <c r="C9" s="935">
        <v>1594146779</v>
      </c>
      <c r="D9" s="936">
        <v>566192728</v>
      </c>
      <c r="E9" s="935">
        <v>3266609</v>
      </c>
      <c r="F9" s="936">
        <v>80595199</v>
      </c>
      <c r="H9" s="937"/>
      <c r="I9" s="872"/>
      <c r="J9" s="872"/>
    </row>
    <row r="10" spans="1:11" ht="21.75" thickBot="1">
      <c r="A10" s="933">
        <v>1401</v>
      </c>
      <c r="B10" s="934">
        <v>3944100884</v>
      </c>
      <c r="C10" s="935">
        <v>3090022782</v>
      </c>
      <c r="D10" s="936">
        <v>745074591</v>
      </c>
      <c r="E10" s="935">
        <v>2670290</v>
      </c>
      <c r="F10" s="936">
        <v>106333221</v>
      </c>
      <c r="H10" s="937"/>
    </row>
    <row r="11" spans="1:11">
      <c r="J11" s="938"/>
      <c r="K11" s="938"/>
    </row>
    <row r="12" spans="1:11" ht="20.25">
      <c r="A12" s="1208" t="s">
        <v>1246</v>
      </c>
      <c r="B12" s="1208"/>
      <c r="C12" s="1208"/>
      <c r="D12" s="1208"/>
      <c r="E12" s="1208"/>
      <c r="F12" s="1208"/>
    </row>
    <row r="13" spans="1:11">
      <c r="A13" s="910"/>
      <c r="B13" s="910"/>
      <c r="C13" s="910"/>
      <c r="D13" s="910"/>
      <c r="E13" s="910"/>
      <c r="F13" s="910"/>
    </row>
  </sheetData>
  <mergeCells count="2">
    <mergeCell ref="A1:F1"/>
    <mergeCell ref="A12:F12"/>
  </mergeCells>
  <printOptions horizontalCentered="1"/>
  <pageMargins left="0.19685039370078741" right="0.59055118110236227" top="0.98425196850393704" bottom="0.19685039370078741" header="0" footer="0"/>
  <pageSetup paperSize="9" scale="95" orientation="portrait" r:id="rId1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268F9-3650-4F59-836D-F2C4424363F1}">
  <sheetPr>
    <tabColor rgb="FFFFC000"/>
  </sheetPr>
  <dimension ref="A1:K43"/>
  <sheetViews>
    <sheetView rightToLeft="1" view="pageBreakPreview" topLeftCell="A4" zoomScale="60" zoomScaleNormal="60" workbookViewId="0">
      <selection activeCell="J2" sqref="J2"/>
    </sheetView>
  </sheetViews>
  <sheetFormatPr defaultColWidth="9.140625" defaultRowHeight="15.75"/>
  <cols>
    <col min="1" max="1" width="19" style="862" customWidth="1"/>
    <col min="2" max="2" width="17.28515625" style="862" customWidth="1"/>
    <col min="3" max="3" width="17" style="862" customWidth="1"/>
    <col min="4" max="4" width="16.28515625" style="862" customWidth="1"/>
    <col min="5" max="5" width="16.85546875" style="862" customWidth="1"/>
    <col min="6" max="6" width="16.42578125" style="862" customWidth="1"/>
    <col min="7" max="8" width="9.5703125" style="862" bestFit="1" customWidth="1"/>
    <col min="9" max="9" width="12.7109375" style="862" customWidth="1"/>
    <col min="10" max="10" width="9.140625" style="862"/>
    <col min="11" max="11" width="9.5703125" style="862" bestFit="1" customWidth="1"/>
    <col min="12" max="256" width="9.140625" style="862"/>
    <col min="257" max="257" width="19" style="862" customWidth="1"/>
    <col min="258" max="258" width="17.28515625" style="862" customWidth="1"/>
    <col min="259" max="259" width="17" style="862" customWidth="1"/>
    <col min="260" max="260" width="16.28515625" style="862" customWidth="1"/>
    <col min="261" max="261" width="16.85546875" style="862" customWidth="1"/>
    <col min="262" max="262" width="16.42578125" style="862" customWidth="1"/>
    <col min="263" max="264" width="9.5703125" style="862" bestFit="1" customWidth="1"/>
    <col min="265" max="265" width="12.7109375" style="862" customWidth="1"/>
    <col min="266" max="266" width="9.140625" style="862"/>
    <col min="267" max="267" width="9.5703125" style="862" bestFit="1" customWidth="1"/>
    <col min="268" max="512" width="9.140625" style="862"/>
    <col min="513" max="513" width="19" style="862" customWidth="1"/>
    <col min="514" max="514" width="17.28515625" style="862" customWidth="1"/>
    <col min="515" max="515" width="17" style="862" customWidth="1"/>
    <col min="516" max="516" width="16.28515625" style="862" customWidth="1"/>
    <col min="517" max="517" width="16.85546875" style="862" customWidth="1"/>
    <col min="518" max="518" width="16.42578125" style="862" customWidth="1"/>
    <col min="519" max="520" width="9.5703125" style="862" bestFit="1" customWidth="1"/>
    <col min="521" max="521" width="12.7109375" style="862" customWidth="1"/>
    <col min="522" max="522" width="9.140625" style="862"/>
    <col min="523" max="523" width="9.5703125" style="862" bestFit="1" customWidth="1"/>
    <col min="524" max="768" width="9.140625" style="862"/>
    <col min="769" max="769" width="19" style="862" customWidth="1"/>
    <col min="770" max="770" width="17.28515625" style="862" customWidth="1"/>
    <col min="771" max="771" width="17" style="862" customWidth="1"/>
    <col min="772" max="772" width="16.28515625" style="862" customWidth="1"/>
    <col min="773" max="773" width="16.85546875" style="862" customWidth="1"/>
    <col min="774" max="774" width="16.42578125" style="862" customWidth="1"/>
    <col min="775" max="776" width="9.5703125" style="862" bestFit="1" customWidth="1"/>
    <col min="777" max="777" width="12.7109375" style="862" customWidth="1"/>
    <col min="778" max="778" width="9.140625" style="862"/>
    <col min="779" max="779" width="9.5703125" style="862" bestFit="1" customWidth="1"/>
    <col min="780" max="1024" width="9.140625" style="862"/>
    <col min="1025" max="1025" width="19" style="862" customWidth="1"/>
    <col min="1026" max="1026" width="17.28515625" style="862" customWidth="1"/>
    <col min="1027" max="1027" width="17" style="862" customWidth="1"/>
    <col min="1028" max="1028" width="16.28515625" style="862" customWidth="1"/>
    <col min="1029" max="1029" width="16.85546875" style="862" customWidth="1"/>
    <col min="1030" max="1030" width="16.42578125" style="862" customWidth="1"/>
    <col min="1031" max="1032" width="9.5703125" style="862" bestFit="1" customWidth="1"/>
    <col min="1033" max="1033" width="12.7109375" style="862" customWidth="1"/>
    <col min="1034" max="1034" width="9.140625" style="862"/>
    <col min="1035" max="1035" width="9.5703125" style="862" bestFit="1" customWidth="1"/>
    <col min="1036" max="1280" width="9.140625" style="862"/>
    <col min="1281" max="1281" width="19" style="862" customWidth="1"/>
    <col min="1282" max="1282" width="17.28515625" style="862" customWidth="1"/>
    <col min="1283" max="1283" width="17" style="862" customWidth="1"/>
    <col min="1284" max="1284" width="16.28515625" style="862" customWidth="1"/>
    <col min="1285" max="1285" width="16.85546875" style="862" customWidth="1"/>
    <col min="1286" max="1286" width="16.42578125" style="862" customWidth="1"/>
    <col min="1287" max="1288" width="9.5703125" style="862" bestFit="1" customWidth="1"/>
    <col min="1289" max="1289" width="12.7109375" style="862" customWidth="1"/>
    <col min="1290" max="1290" width="9.140625" style="862"/>
    <col min="1291" max="1291" width="9.5703125" style="862" bestFit="1" customWidth="1"/>
    <col min="1292" max="1536" width="9.140625" style="862"/>
    <col min="1537" max="1537" width="19" style="862" customWidth="1"/>
    <col min="1538" max="1538" width="17.28515625" style="862" customWidth="1"/>
    <col min="1539" max="1539" width="17" style="862" customWidth="1"/>
    <col min="1540" max="1540" width="16.28515625" style="862" customWidth="1"/>
    <col min="1541" max="1541" width="16.85546875" style="862" customWidth="1"/>
    <col min="1542" max="1542" width="16.42578125" style="862" customWidth="1"/>
    <col min="1543" max="1544" width="9.5703125" style="862" bestFit="1" customWidth="1"/>
    <col min="1545" max="1545" width="12.7109375" style="862" customWidth="1"/>
    <col min="1546" max="1546" width="9.140625" style="862"/>
    <col min="1547" max="1547" width="9.5703125" style="862" bestFit="1" customWidth="1"/>
    <col min="1548" max="1792" width="9.140625" style="862"/>
    <col min="1793" max="1793" width="19" style="862" customWidth="1"/>
    <col min="1794" max="1794" width="17.28515625" style="862" customWidth="1"/>
    <col min="1795" max="1795" width="17" style="862" customWidth="1"/>
    <col min="1796" max="1796" width="16.28515625" style="862" customWidth="1"/>
    <col min="1797" max="1797" width="16.85546875" style="862" customWidth="1"/>
    <col min="1798" max="1798" width="16.42578125" style="862" customWidth="1"/>
    <col min="1799" max="1800" width="9.5703125" style="862" bestFit="1" customWidth="1"/>
    <col min="1801" max="1801" width="12.7109375" style="862" customWidth="1"/>
    <col min="1802" max="1802" width="9.140625" style="862"/>
    <col min="1803" max="1803" width="9.5703125" style="862" bestFit="1" customWidth="1"/>
    <col min="1804" max="2048" width="9.140625" style="862"/>
    <col min="2049" max="2049" width="19" style="862" customWidth="1"/>
    <col min="2050" max="2050" width="17.28515625" style="862" customWidth="1"/>
    <col min="2051" max="2051" width="17" style="862" customWidth="1"/>
    <col min="2052" max="2052" width="16.28515625" style="862" customWidth="1"/>
    <col min="2053" max="2053" width="16.85546875" style="862" customWidth="1"/>
    <col min="2054" max="2054" width="16.42578125" style="862" customWidth="1"/>
    <col min="2055" max="2056" width="9.5703125" style="862" bestFit="1" customWidth="1"/>
    <col min="2057" max="2057" width="12.7109375" style="862" customWidth="1"/>
    <col min="2058" max="2058" width="9.140625" style="862"/>
    <col min="2059" max="2059" width="9.5703125" style="862" bestFit="1" customWidth="1"/>
    <col min="2060" max="2304" width="9.140625" style="862"/>
    <col min="2305" max="2305" width="19" style="862" customWidth="1"/>
    <col min="2306" max="2306" width="17.28515625" style="862" customWidth="1"/>
    <col min="2307" max="2307" width="17" style="862" customWidth="1"/>
    <col min="2308" max="2308" width="16.28515625" style="862" customWidth="1"/>
    <col min="2309" max="2309" width="16.85546875" style="862" customWidth="1"/>
    <col min="2310" max="2310" width="16.42578125" style="862" customWidth="1"/>
    <col min="2311" max="2312" width="9.5703125" style="862" bestFit="1" customWidth="1"/>
    <col min="2313" max="2313" width="12.7109375" style="862" customWidth="1"/>
    <col min="2314" max="2314" width="9.140625" style="862"/>
    <col min="2315" max="2315" width="9.5703125" style="862" bestFit="1" customWidth="1"/>
    <col min="2316" max="2560" width="9.140625" style="862"/>
    <col min="2561" max="2561" width="19" style="862" customWidth="1"/>
    <col min="2562" max="2562" width="17.28515625" style="862" customWidth="1"/>
    <col min="2563" max="2563" width="17" style="862" customWidth="1"/>
    <col min="2564" max="2564" width="16.28515625" style="862" customWidth="1"/>
    <col min="2565" max="2565" width="16.85546875" style="862" customWidth="1"/>
    <col min="2566" max="2566" width="16.42578125" style="862" customWidth="1"/>
    <col min="2567" max="2568" width="9.5703125" style="862" bestFit="1" customWidth="1"/>
    <col min="2569" max="2569" width="12.7109375" style="862" customWidth="1"/>
    <col min="2570" max="2570" width="9.140625" style="862"/>
    <col min="2571" max="2571" width="9.5703125" style="862" bestFit="1" customWidth="1"/>
    <col min="2572" max="2816" width="9.140625" style="862"/>
    <col min="2817" max="2817" width="19" style="862" customWidth="1"/>
    <col min="2818" max="2818" width="17.28515625" style="862" customWidth="1"/>
    <col min="2819" max="2819" width="17" style="862" customWidth="1"/>
    <col min="2820" max="2820" width="16.28515625" style="862" customWidth="1"/>
    <col min="2821" max="2821" width="16.85546875" style="862" customWidth="1"/>
    <col min="2822" max="2822" width="16.42578125" style="862" customWidth="1"/>
    <col min="2823" max="2824" width="9.5703125" style="862" bestFit="1" customWidth="1"/>
    <col min="2825" max="2825" width="12.7109375" style="862" customWidth="1"/>
    <col min="2826" max="2826" width="9.140625" style="862"/>
    <col min="2827" max="2827" width="9.5703125" style="862" bestFit="1" customWidth="1"/>
    <col min="2828" max="3072" width="9.140625" style="862"/>
    <col min="3073" max="3073" width="19" style="862" customWidth="1"/>
    <col min="3074" max="3074" width="17.28515625" style="862" customWidth="1"/>
    <col min="3075" max="3075" width="17" style="862" customWidth="1"/>
    <col min="3076" max="3076" width="16.28515625" style="862" customWidth="1"/>
    <col min="3077" max="3077" width="16.85546875" style="862" customWidth="1"/>
    <col min="3078" max="3078" width="16.42578125" style="862" customWidth="1"/>
    <col min="3079" max="3080" width="9.5703125" style="862" bestFit="1" customWidth="1"/>
    <col min="3081" max="3081" width="12.7109375" style="862" customWidth="1"/>
    <col min="3082" max="3082" width="9.140625" style="862"/>
    <col min="3083" max="3083" width="9.5703125" style="862" bestFit="1" customWidth="1"/>
    <col min="3084" max="3328" width="9.140625" style="862"/>
    <col min="3329" max="3329" width="19" style="862" customWidth="1"/>
    <col min="3330" max="3330" width="17.28515625" style="862" customWidth="1"/>
    <col min="3331" max="3331" width="17" style="862" customWidth="1"/>
    <col min="3332" max="3332" width="16.28515625" style="862" customWidth="1"/>
    <col min="3333" max="3333" width="16.85546875" style="862" customWidth="1"/>
    <col min="3334" max="3334" width="16.42578125" style="862" customWidth="1"/>
    <col min="3335" max="3336" width="9.5703125" style="862" bestFit="1" customWidth="1"/>
    <col min="3337" max="3337" width="12.7109375" style="862" customWidth="1"/>
    <col min="3338" max="3338" width="9.140625" style="862"/>
    <col min="3339" max="3339" width="9.5703125" style="862" bestFit="1" customWidth="1"/>
    <col min="3340" max="3584" width="9.140625" style="862"/>
    <col min="3585" max="3585" width="19" style="862" customWidth="1"/>
    <col min="3586" max="3586" width="17.28515625" style="862" customWidth="1"/>
    <col min="3587" max="3587" width="17" style="862" customWidth="1"/>
    <col min="3588" max="3588" width="16.28515625" style="862" customWidth="1"/>
    <col min="3589" max="3589" width="16.85546875" style="862" customWidth="1"/>
    <col min="3590" max="3590" width="16.42578125" style="862" customWidth="1"/>
    <col min="3591" max="3592" width="9.5703125" style="862" bestFit="1" customWidth="1"/>
    <col min="3593" max="3593" width="12.7109375" style="862" customWidth="1"/>
    <col min="3594" max="3594" width="9.140625" style="862"/>
    <col min="3595" max="3595" width="9.5703125" style="862" bestFit="1" customWidth="1"/>
    <col min="3596" max="3840" width="9.140625" style="862"/>
    <col min="3841" max="3841" width="19" style="862" customWidth="1"/>
    <col min="3842" max="3842" width="17.28515625" style="862" customWidth="1"/>
    <col min="3843" max="3843" width="17" style="862" customWidth="1"/>
    <col min="3844" max="3844" width="16.28515625" style="862" customWidth="1"/>
    <col min="3845" max="3845" width="16.85546875" style="862" customWidth="1"/>
    <col min="3846" max="3846" width="16.42578125" style="862" customWidth="1"/>
    <col min="3847" max="3848" width="9.5703125" style="862" bestFit="1" customWidth="1"/>
    <col min="3849" max="3849" width="12.7109375" style="862" customWidth="1"/>
    <col min="3850" max="3850" width="9.140625" style="862"/>
    <col min="3851" max="3851" width="9.5703125" style="862" bestFit="1" customWidth="1"/>
    <col min="3852" max="4096" width="9.140625" style="862"/>
    <col min="4097" max="4097" width="19" style="862" customWidth="1"/>
    <col min="4098" max="4098" width="17.28515625" style="862" customWidth="1"/>
    <col min="4099" max="4099" width="17" style="862" customWidth="1"/>
    <col min="4100" max="4100" width="16.28515625" style="862" customWidth="1"/>
    <col min="4101" max="4101" width="16.85546875" style="862" customWidth="1"/>
    <col min="4102" max="4102" width="16.42578125" style="862" customWidth="1"/>
    <col min="4103" max="4104" width="9.5703125" style="862" bestFit="1" customWidth="1"/>
    <col min="4105" max="4105" width="12.7109375" style="862" customWidth="1"/>
    <col min="4106" max="4106" width="9.140625" style="862"/>
    <col min="4107" max="4107" width="9.5703125" style="862" bestFit="1" customWidth="1"/>
    <col min="4108" max="4352" width="9.140625" style="862"/>
    <col min="4353" max="4353" width="19" style="862" customWidth="1"/>
    <col min="4354" max="4354" width="17.28515625" style="862" customWidth="1"/>
    <col min="4355" max="4355" width="17" style="862" customWidth="1"/>
    <col min="4356" max="4356" width="16.28515625" style="862" customWidth="1"/>
    <col min="4357" max="4357" width="16.85546875" style="862" customWidth="1"/>
    <col min="4358" max="4358" width="16.42578125" style="862" customWidth="1"/>
    <col min="4359" max="4360" width="9.5703125" style="862" bestFit="1" customWidth="1"/>
    <col min="4361" max="4361" width="12.7109375" style="862" customWidth="1"/>
    <col min="4362" max="4362" width="9.140625" style="862"/>
    <col min="4363" max="4363" width="9.5703125" style="862" bestFit="1" customWidth="1"/>
    <col min="4364" max="4608" width="9.140625" style="862"/>
    <col min="4609" max="4609" width="19" style="862" customWidth="1"/>
    <col min="4610" max="4610" width="17.28515625" style="862" customWidth="1"/>
    <col min="4611" max="4611" width="17" style="862" customWidth="1"/>
    <col min="4612" max="4612" width="16.28515625" style="862" customWidth="1"/>
    <col min="4613" max="4613" width="16.85546875" style="862" customWidth="1"/>
    <col min="4614" max="4614" width="16.42578125" style="862" customWidth="1"/>
    <col min="4615" max="4616" width="9.5703125" style="862" bestFit="1" customWidth="1"/>
    <col min="4617" max="4617" width="12.7109375" style="862" customWidth="1"/>
    <col min="4618" max="4618" width="9.140625" style="862"/>
    <col min="4619" max="4619" width="9.5703125" style="862" bestFit="1" customWidth="1"/>
    <col min="4620" max="4864" width="9.140625" style="862"/>
    <col min="4865" max="4865" width="19" style="862" customWidth="1"/>
    <col min="4866" max="4866" width="17.28515625" style="862" customWidth="1"/>
    <col min="4867" max="4867" width="17" style="862" customWidth="1"/>
    <col min="4868" max="4868" width="16.28515625" style="862" customWidth="1"/>
    <col min="4869" max="4869" width="16.85546875" style="862" customWidth="1"/>
    <col min="4870" max="4870" width="16.42578125" style="862" customWidth="1"/>
    <col min="4871" max="4872" width="9.5703125" style="862" bestFit="1" customWidth="1"/>
    <col min="4873" max="4873" width="12.7109375" style="862" customWidth="1"/>
    <col min="4874" max="4874" width="9.140625" style="862"/>
    <col min="4875" max="4875" width="9.5703125" style="862" bestFit="1" customWidth="1"/>
    <col min="4876" max="5120" width="9.140625" style="862"/>
    <col min="5121" max="5121" width="19" style="862" customWidth="1"/>
    <col min="5122" max="5122" width="17.28515625" style="862" customWidth="1"/>
    <col min="5123" max="5123" width="17" style="862" customWidth="1"/>
    <col min="5124" max="5124" width="16.28515625" style="862" customWidth="1"/>
    <col min="5125" max="5125" width="16.85546875" style="862" customWidth="1"/>
    <col min="5126" max="5126" width="16.42578125" style="862" customWidth="1"/>
    <col min="5127" max="5128" width="9.5703125" style="862" bestFit="1" customWidth="1"/>
    <col min="5129" max="5129" width="12.7109375" style="862" customWidth="1"/>
    <col min="5130" max="5130" width="9.140625" style="862"/>
    <col min="5131" max="5131" width="9.5703125" style="862" bestFit="1" customWidth="1"/>
    <col min="5132" max="5376" width="9.140625" style="862"/>
    <col min="5377" max="5377" width="19" style="862" customWidth="1"/>
    <col min="5378" max="5378" width="17.28515625" style="862" customWidth="1"/>
    <col min="5379" max="5379" width="17" style="862" customWidth="1"/>
    <col min="5380" max="5380" width="16.28515625" style="862" customWidth="1"/>
    <col min="5381" max="5381" width="16.85546875" style="862" customWidth="1"/>
    <col min="5382" max="5382" width="16.42578125" style="862" customWidth="1"/>
    <col min="5383" max="5384" width="9.5703125" style="862" bestFit="1" customWidth="1"/>
    <col min="5385" max="5385" width="12.7109375" style="862" customWidth="1"/>
    <col min="5386" max="5386" width="9.140625" style="862"/>
    <col min="5387" max="5387" width="9.5703125" style="862" bestFit="1" customWidth="1"/>
    <col min="5388" max="5632" width="9.140625" style="862"/>
    <col min="5633" max="5633" width="19" style="862" customWidth="1"/>
    <col min="5634" max="5634" width="17.28515625" style="862" customWidth="1"/>
    <col min="5635" max="5635" width="17" style="862" customWidth="1"/>
    <col min="5636" max="5636" width="16.28515625" style="862" customWidth="1"/>
    <col min="5637" max="5637" width="16.85546875" style="862" customWidth="1"/>
    <col min="5638" max="5638" width="16.42578125" style="862" customWidth="1"/>
    <col min="5639" max="5640" width="9.5703125" style="862" bestFit="1" customWidth="1"/>
    <col min="5641" max="5641" width="12.7109375" style="862" customWidth="1"/>
    <col min="5642" max="5642" width="9.140625" style="862"/>
    <col min="5643" max="5643" width="9.5703125" style="862" bestFit="1" customWidth="1"/>
    <col min="5644" max="5888" width="9.140625" style="862"/>
    <col min="5889" max="5889" width="19" style="862" customWidth="1"/>
    <col min="5890" max="5890" width="17.28515625" style="862" customWidth="1"/>
    <col min="5891" max="5891" width="17" style="862" customWidth="1"/>
    <col min="5892" max="5892" width="16.28515625" style="862" customWidth="1"/>
    <col min="5893" max="5893" width="16.85546875" style="862" customWidth="1"/>
    <col min="5894" max="5894" width="16.42578125" style="862" customWidth="1"/>
    <col min="5895" max="5896" width="9.5703125" style="862" bestFit="1" customWidth="1"/>
    <col min="5897" max="5897" width="12.7109375" style="862" customWidth="1"/>
    <col min="5898" max="5898" width="9.140625" style="862"/>
    <col min="5899" max="5899" width="9.5703125" style="862" bestFit="1" customWidth="1"/>
    <col min="5900" max="6144" width="9.140625" style="862"/>
    <col min="6145" max="6145" width="19" style="862" customWidth="1"/>
    <col min="6146" max="6146" width="17.28515625" style="862" customWidth="1"/>
    <col min="6147" max="6147" width="17" style="862" customWidth="1"/>
    <col min="6148" max="6148" width="16.28515625" style="862" customWidth="1"/>
    <col min="6149" max="6149" width="16.85546875" style="862" customWidth="1"/>
    <col min="6150" max="6150" width="16.42578125" style="862" customWidth="1"/>
    <col min="6151" max="6152" width="9.5703125" style="862" bestFit="1" customWidth="1"/>
    <col min="6153" max="6153" width="12.7109375" style="862" customWidth="1"/>
    <col min="6154" max="6154" width="9.140625" style="862"/>
    <col min="6155" max="6155" width="9.5703125" style="862" bestFit="1" customWidth="1"/>
    <col min="6156" max="6400" width="9.140625" style="862"/>
    <col min="6401" max="6401" width="19" style="862" customWidth="1"/>
    <col min="6402" max="6402" width="17.28515625" style="862" customWidth="1"/>
    <col min="6403" max="6403" width="17" style="862" customWidth="1"/>
    <col min="6404" max="6404" width="16.28515625" style="862" customWidth="1"/>
    <col min="6405" max="6405" width="16.85546875" style="862" customWidth="1"/>
    <col min="6406" max="6406" width="16.42578125" style="862" customWidth="1"/>
    <col min="6407" max="6408" width="9.5703125" style="862" bestFit="1" customWidth="1"/>
    <col min="6409" max="6409" width="12.7109375" style="862" customWidth="1"/>
    <col min="6410" max="6410" width="9.140625" style="862"/>
    <col min="6411" max="6411" width="9.5703125" style="862" bestFit="1" customWidth="1"/>
    <col min="6412" max="6656" width="9.140625" style="862"/>
    <col min="6657" max="6657" width="19" style="862" customWidth="1"/>
    <col min="6658" max="6658" width="17.28515625" style="862" customWidth="1"/>
    <col min="6659" max="6659" width="17" style="862" customWidth="1"/>
    <col min="6660" max="6660" width="16.28515625" style="862" customWidth="1"/>
    <col min="6661" max="6661" width="16.85546875" style="862" customWidth="1"/>
    <col min="6662" max="6662" width="16.42578125" style="862" customWidth="1"/>
    <col min="6663" max="6664" width="9.5703125" style="862" bestFit="1" customWidth="1"/>
    <col min="6665" max="6665" width="12.7109375" style="862" customWidth="1"/>
    <col min="6666" max="6666" width="9.140625" style="862"/>
    <col min="6667" max="6667" width="9.5703125" style="862" bestFit="1" customWidth="1"/>
    <col min="6668" max="6912" width="9.140625" style="862"/>
    <col min="6913" max="6913" width="19" style="862" customWidth="1"/>
    <col min="6914" max="6914" width="17.28515625" style="862" customWidth="1"/>
    <col min="6915" max="6915" width="17" style="862" customWidth="1"/>
    <col min="6916" max="6916" width="16.28515625" style="862" customWidth="1"/>
    <col min="6917" max="6917" width="16.85546875" style="862" customWidth="1"/>
    <col min="6918" max="6918" width="16.42578125" style="862" customWidth="1"/>
    <col min="6919" max="6920" width="9.5703125" style="862" bestFit="1" customWidth="1"/>
    <col min="6921" max="6921" width="12.7109375" style="862" customWidth="1"/>
    <col min="6922" max="6922" width="9.140625" style="862"/>
    <col min="6923" max="6923" width="9.5703125" style="862" bestFit="1" customWidth="1"/>
    <col min="6924" max="7168" width="9.140625" style="862"/>
    <col min="7169" max="7169" width="19" style="862" customWidth="1"/>
    <col min="7170" max="7170" width="17.28515625" style="862" customWidth="1"/>
    <col min="7171" max="7171" width="17" style="862" customWidth="1"/>
    <col min="7172" max="7172" width="16.28515625" style="862" customWidth="1"/>
    <col min="7173" max="7173" width="16.85546875" style="862" customWidth="1"/>
    <col min="7174" max="7174" width="16.42578125" style="862" customWidth="1"/>
    <col min="7175" max="7176" width="9.5703125" style="862" bestFit="1" customWidth="1"/>
    <col min="7177" max="7177" width="12.7109375" style="862" customWidth="1"/>
    <col min="7178" max="7178" width="9.140625" style="862"/>
    <col min="7179" max="7179" width="9.5703125" style="862" bestFit="1" customWidth="1"/>
    <col min="7180" max="7424" width="9.140625" style="862"/>
    <col min="7425" max="7425" width="19" style="862" customWidth="1"/>
    <col min="7426" max="7426" width="17.28515625" style="862" customWidth="1"/>
    <col min="7427" max="7427" width="17" style="862" customWidth="1"/>
    <col min="7428" max="7428" width="16.28515625" style="862" customWidth="1"/>
    <col min="7429" max="7429" width="16.85546875" style="862" customWidth="1"/>
    <col min="7430" max="7430" width="16.42578125" style="862" customWidth="1"/>
    <col min="7431" max="7432" width="9.5703125" style="862" bestFit="1" customWidth="1"/>
    <col min="7433" max="7433" width="12.7109375" style="862" customWidth="1"/>
    <col min="7434" max="7434" width="9.140625" style="862"/>
    <col min="7435" max="7435" width="9.5703125" style="862" bestFit="1" customWidth="1"/>
    <col min="7436" max="7680" width="9.140625" style="862"/>
    <col min="7681" max="7681" width="19" style="862" customWidth="1"/>
    <col min="7682" max="7682" width="17.28515625" style="862" customWidth="1"/>
    <col min="7683" max="7683" width="17" style="862" customWidth="1"/>
    <col min="7684" max="7684" width="16.28515625" style="862" customWidth="1"/>
    <col min="7685" max="7685" width="16.85546875" style="862" customWidth="1"/>
    <col min="7686" max="7686" width="16.42578125" style="862" customWidth="1"/>
    <col min="7687" max="7688" width="9.5703125" style="862" bestFit="1" customWidth="1"/>
    <col min="7689" max="7689" width="12.7109375" style="862" customWidth="1"/>
    <col min="7690" max="7690" width="9.140625" style="862"/>
    <col min="7691" max="7691" width="9.5703125" style="862" bestFit="1" customWidth="1"/>
    <col min="7692" max="7936" width="9.140625" style="862"/>
    <col min="7937" max="7937" width="19" style="862" customWidth="1"/>
    <col min="7938" max="7938" width="17.28515625" style="862" customWidth="1"/>
    <col min="7939" max="7939" width="17" style="862" customWidth="1"/>
    <col min="7940" max="7940" width="16.28515625" style="862" customWidth="1"/>
    <col min="7941" max="7941" width="16.85546875" style="862" customWidth="1"/>
    <col min="7942" max="7942" width="16.42578125" style="862" customWidth="1"/>
    <col min="7943" max="7944" width="9.5703125" style="862" bestFit="1" customWidth="1"/>
    <col min="7945" max="7945" width="12.7109375" style="862" customWidth="1"/>
    <col min="7946" max="7946" width="9.140625" style="862"/>
    <col min="7947" max="7947" width="9.5703125" style="862" bestFit="1" customWidth="1"/>
    <col min="7948" max="8192" width="9.140625" style="862"/>
    <col min="8193" max="8193" width="19" style="862" customWidth="1"/>
    <col min="8194" max="8194" width="17.28515625" style="862" customWidth="1"/>
    <col min="8195" max="8195" width="17" style="862" customWidth="1"/>
    <col min="8196" max="8196" width="16.28515625" style="862" customWidth="1"/>
    <col min="8197" max="8197" width="16.85546875" style="862" customWidth="1"/>
    <col min="8198" max="8198" width="16.42578125" style="862" customWidth="1"/>
    <col min="8199" max="8200" width="9.5703125" style="862" bestFit="1" customWidth="1"/>
    <col min="8201" max="8201" width="12.7109375" style="862" customWidth="1"/>
    <col min="8202" max="8202" width="9.140625" style="862"/>
    <col min="8203" max="8203" width="9.5703125" style="862" bestFit="1" customWidth="1"/>
    <col min="8204" max="8448" width="9.140625" style="862"/>
    <col min="8449" max="8449" width="19" style="862" customWidth="1"/>
    <col min="8450" max="8450" width="17.28515625" style="862" customWidth="1"/>
    <col min="8451" max="8451" width="17" style="862" customWidth="1"/>
    <col min="8452" max="8452" width="16.28515625" style="862" customWidth="1"/>
    <col min="8453" max="8453" width="16.85546875" style="862" customWidth="1"/>
    <col min="8454" max="8454" width="16.42578125" style="862" customWidth="1"/>
    <col min="8455" max="8456" width="9.5703125" style="862" bestFit="1" customWidth="1"/>
    <col min="8457" max="8457" width="12.7109375" style="862" customWidth="1"/>
    <col min="8458" max="8458" width="9.140625" style="862"/>
    <col min="8459" max="8459" width="9.5703125" style="862" bestFit="1" customWidth="1"/>
    <col min="8460" max="8704" width="9.140625" style="862"/>
    <col min="8705" max="8705" width="19" style="862" customWidth="1"/>
    <col min="8706" max="8706" width="17.28515625" style="862" customWidth="1"/>
    <col min="8707" max="8707" width="17" style="862" customWidth="1"/>
    <col min="8708" max="8708" width="16.28515625" style="862" customWidth="1"/>
    <col min="8709" max="8709" width="16.85546875" style="862" customWidth="1"/>
    <col min="8710" max="8710" width="16.42578125" style="862" customWidth="1"/>
    <col min="8711" max="8712" width="9.5703125" style="862" bestFit="1" customWidth="1"/>
    <col min="8713" max="8713" width="12.7109375" style="862" customWidth="1"/>
    <col min="8714" max="8714" width="9.140625" style="862"/>
    <col min="8715" max="8715" width="9.5703125" style="862" bestFit="1" customWidth="1"/>
    <col min="8716" max="8960" width="9.140625" style="862"/>
    <col min="8961" max="8961" width="19" style="862" customWidth="1"/>
    <col min="8962" max="8962" width="17.28515625" style="862" customWidth="1"/>
    <col min="8963" max="8963" width="17" style="862" customWidth="1"/>
    <col min="8964" max="8964" width="16.28515625" style="862" customWidth="1"/>
    <col min="8965" max="8965" width="16.85546875" style="862" customWidth="1"/>
    <col min="8966" max="8966" width="16.42578125" style="862" customWidth="1"/>
    <col min="8967" max="8968" width="9.5703125" style="862" bestFit="1" customWidth="1"/>
    <col min="8969" max="8969" width="12.7109375" style="862" customWidth="1"/>
    <col min="8970" max="8970" width="9.140625" style="862"/>
    <col min="8971" max="8971" width="9.5703125" style="862" bestFit="1" customWidth="1"/>
    <col min="8972" max="9216" width="9.140625" style="862"/>
    <col min="9217" max="9217" width="19" style="862" customWidth="1"/>
    <col min="9218" max="9218" width="17.28515625" style="862" customWidth="1"/>
    <col min="9219" max="9219" width="17" style="862" customWidth="1"/>
    <col min="9220" max="9220" width="16.28515625" style="862" customWidth="1"/>
    <col min="9221" max="9221" width="16.85546875" style="862" customWidth="1"/>
    <col min="9222" max="9222" width="16.42578125" style="862" customWidth="1"/>
    <col min="9223" max="9224" width="9.5703125" style="862" bestFit="1" customWidth="1"/>
    <col min="9225" max="9225" width="12.7109375" style="862" customWidth="1"/>
    <col min="9226" max="9226" width="9.140625" style="862"/>
    <col min="9227" max="9227" width="9.5703125" style="862" bestFit="1" customWidth="1"/>
    <col min="9228" max="9472" width="9.140625" style="862"/>
    <col min="9473" max="9473" width="19" style="862" customWidth="1"/>
    <col min="9474" max="9474" width="17.28515625" style="862" customWidth="1"/>
    <col min="9475" max="9475" width="17" style="862" customWidth="1"/>
    <col min="9476" max="9476" width="16.28515625" style="862" customWidth="1"/>
    <col min="9477" max="9477" width="16.85546875" style="862" customWidth="1"/>
    <col min="9478" max="9478" width="16.42578125" style="862" customWidth="1"/>
    <col min="9479" max="9480" width="9.5703125" style="862" bestFit="1" customWidth="1"/>
    <col min="9481" max="9481" width="12.7109375" style="862" customWidth="1"/>
    <col min="9482" max="9482" width="9.140625" style="862"/>
    <col min="9483" max="9483" width="9.5703125" style="862" bestFit="1" customWidth="1"/>
    <col min="9484" max="9728" width="9.140625" style="862"/>
    <col min="9729" max="9729" width="19" style="862" customWidth="1"/>
    <col min="9730" max="9730" width="17.28515625" style="862" customWidth="1"/>
    <col min="9731" max="9731" width="17" style="862" customWidth="1"/>
    <col min="9732" max="9732" width="16.28515625" style="862" customWidth="1"/>
    <col min="9733" max="9733" width="16.85546875" style="862" customWidth="1"/>
    <col min="9734" max="9734" width="16.42578125" style="862" customWidth="1"/>
    <col min="9735" max="9736" width="9.5703125" style="862" bestFit="1" customWidth="1"/>
    <col min="9737" max="9737" width="12.7109375" style="862" customWidth="1"/>
    <col min="9738" max="9738" width="9.140625" style="862"/>
    <col min="9739" max="9739" width="9.5703125" style="862" bestFit="1" customWidth="1"/>
    <col min="9740" max="9984" width="9.140625" style="862"/>
    <col min="9985" max="9985" width="19" style="862" customWidth="1"/>
    <col min="9986" max="9986" width="17.28515625" style="862" customWidth="1"/>
    <col min="9987" max="9987" width="17" style="862" customWidth="1"/>
    <col min="9988" max="9988" width="16.28515625" style="862" customWidth="1"/>
    <col min="9989" max="9989" width="16.85546875" style="862" customWidth="1"/>
    <col min="9990" max="9990" width="16.42578125" style="862" customWidth="1"/>
    <col min="9991" max="9992" width="9.5703125" style="862" bestFit="1" customWidth="1"/>
    <col min="9993" max="9993" width="12.7109375" style="862" customWidth="1"/>
    <col min="9994" max="9994" width="9.140625" style="862"/>
    <col min="9995" max="9995" width="9.5703125" style="862" bestFit="1" customWidth="1"/>
    <col min="9996" max="10240" width="9.140625" style="862"/>
    <col min="10241" max="10241" width="19" style="862" customWidth="1"/>
    <col min="10242" max="10242" width="17.28515625" style="862" customWidth="1"/>
    <col min="10243" max="10243" width="17" style="862" customWidth="1"/>
    <col min="10244" max="10244" width="16.28515625" style="862" customWidth="1"/>
    <col min="10245" max="10245" width="16.85546875" style="862" customWidth="1"/>
    <col min="10246" max="10246" width="16.42578125" style="862" customWidth="1"/>
    <col min="10247" max="10248" width="9.5703125" style="862" bestFit="1" customWidth="1"/>
    <col min="10249" max="10249" width="12.7109375" style="862" customWidth="1"/>
    <col min="10250" max="10250" width="9.140625" style="862"/>
    <col min="10251" max="10251" width="9.5703125" style="862" bestFit="1" customWidth="1"/>
    <col min="10252" max="10496" width="9.140625" style="862"/>
    <col min="10497" max="10497" width="19" style="862" customWidth="1"/>
    <col min="10498" max="10498" width="17.28515625" style="862" customWidth="1"/>
    <col min="10499" max="10499" width="17" style="862" customWidth="1"/>
    <col min="10500" max="10500" width="16.28515625" style="862" customWidth="1"/>
    <col min="10501" max="10501" width="16.85546875" style="862" customWidth="1"/>
    <col min="10502" max="10502" width="16.42578125" style="862" customWidth="1"/>
    <col min="10503" max="10504" width="9.5703125" style="862" bestFit="1" customWidth="1"/>
    <col min="10505" max="10505" width="12.7109375" style="862" customWidth="1"/>
    <col min="10506" max="10506" width="9.140625" style="862"/>
    <col min="10507" max="10507" width="9.5703125" style="862" bestFit="1" customWidth="1"/>
    <col min="10508" max="10752" width="9.140625" style="862"/>
    <col min="10753" max="10753" width="19" style="862" customWidth="1"/>
    <col min="10754" max="10754" width="17.28515625" style="862" customWidth="1"/>
    <col min="10755" max="10755" width="17" style="862" customWidth="1"/>
    <col min="10756" max="10756" width="16.28515625" style="862" customWidth="1"/>
    <col min="10757" max="10757" width="16.85546875" style="862" customWidth="1"/>
    <col min="10758" max="10758" width="16.42578125" style="862" customWidth="1"/>
    <col min="10759" max="10760" width="9.5703125" style="862" bestFit="1" customWidth="1"/>
    <col min="10761" max="10761" width="12.7109375" style="862" customWidth="1"/>
    <col min="10762" max="10762" width="9.140625" style="862"/>
    <col min="10763" max="10763" width="9.5703125" style="862" bestFit="1" customWidth="1"/>
    <col min="10764" max="11008" width="9.140625" style="862"/>
    <col min="11009" max="11009" width="19" style="862" customWidth="1"/>
    <col min="11010" max="11010" width="17.28515625" style="862" customWidth="1"/>
    <col min="11011" max="11011" width="17" style="862" customWidth="1"/>
    <col min="11012" max="11012" width="16.28515625" style="862" customWidth="1"/>
    <col min="11013" max="11013" width="16.85546875" style="862" customWidth="1"/>
    <col min="11014" max="11014" width="16.42578125" style="862" customWidth="1"/>
    <col min="11015" max="11016" width="9.5703125" style="862" bestFit="1" customWidth="1"/>
    <col min="11017" max="11017" width="12.7109375" style="862" customWidth="1"/>
    <col min="11018" max="11018" width="9.140625" style="862"/>
    <col min="11019" max="11019" width="9.5703125" style="862" bestFit="1" customWidth="1"/>
    <col min="11020" max="11264" width="9.140625" style="862"/>
    <col min="11265" max="11265" width="19" style="862" customWidth="1"/>
    <col min="11266" max="11266" width="17.28515625" style="862" customWidth="1"/>
    <col min="11267" max="11267" width="17" style="862" customWidth="1"/>
    <col min="11268" max="11268" width="16.28515625" style="862" customWidth="1"/>
    <col min="11269" max="11269" width="16.85546875" style="862" customWidth="1"/>
    <col min="11270" max="11270" width="16.42578125" style="862" customWidth="1"/>
    <col min="11271" max="11272" width="9.5703125" style="862" bestFit="1" customWidth="1"/>
    <col min="11273" max="11273" width="12.7109375" style="862" customWidth="1"/>
    <col min="11274" max="11274" width="9.140625" style="862"/>
    <col min="11275" max="11275" width="9.5703125" style="862" bestFit="1" customWidth="1"/>
    <col min="11276" max="11520" width="9.140625" style="862"/>
    <col min="11521" max="11521" width="19" style="862" customWidth="1"/>
    <col min="11522" max="11522" width="17.28515625" style="862" customWidth="1"/>
    <col min="11523" max="11523" width="17" style="862" customWidth="1"/>
    <col min="11524" max="11524" width="16.28515625" style="862" customWidth="1"/>
    <col min="11525" max="11525" width="16.85546875" style="862" customWidth="1"/>
    <col min="11526" max="11526" width="16.42578125" style="862" customWidth="1"/>
    <col min="11527" max="11528" width="9.5703125" style="862" bestFit="1" customWidth="1"/>
    <col min="11529" max="11529" width="12.7109375" style="862" customWidth="1"/>
    <col min="11530" max="11530" width="9.140625" style="862"/>
    <col min="11531" max="11531" width="9.5703125" style="862" bestFit="1" customWidth="1"/>
    <col min="11532" max="11776" width="9.140625" style="862"/>
    <col min="11777" max="11777" width="19" style="862" customWidth="1"/>
    <col min="11778" max="11778" width="17.28515625" style="862" customWidth="1"/>
    <col min="11779" max="11779" width="17" style="862" customWidth="1"/>
    <col min="11780" max="11780" width="16.28515625" style="862" customWidth="1"/>
    <col min="11781" max="11781" width="16.85546875" style="862" customWidth="1"/>
    <col min="11782" max="11782" width="16.42578125" style="862" customWidth="1"/>
    <col min="11783" max="11784" width="9.5703125" style="862" bestFit="1" customWidth="1"/>
    <col min="11785" max="11785" width="12.7109375" style="862" customWidth="1"/>
    <col min="11786" max="11786" width="9.140625" style="862"/>
    <col min="11787" max="11787" width="9.5703125" style="862" bestFit="1" customWidth="1"/>
    <col min="11788" max="12032" width="9.140625" style="862"/>
    <col min="12033" max="12033" width="19" style="862" customWidth="1"/>
    <col min="12034" max="12034" width="17.28515625" style="862" customWidth="1"/>
    <col min="12035" max="12035" width="17" style="862" customWidth="1"/>
    <col min="12036" max="12036" width="16.28515625" style="862" customWidth="1"/>
    <col min="12037" max="12037" width="16.85546875" style="862" customWidth="1"/>
    <col min="12038" max="12038" width="16.42578125" style="862" customWidth="1"/>
    <col min="12039" max="12040" width="9.5703125" style="862" bestFit="1" customWidth="1"/>
    <col min="12041" max="12041" width="12.7109375" style="862" customWidth="1"/>
    <col min="12042" max="12042" width="9.140625" style="862"/>
    <col min="12043" max="12043" width="9.5703125" style="862" bestFit="1" customWidth="1"/>
    <col min="12044" max="12288" width="9.140625" style="862"/>
    <col min="12289" max="12289" width="19" style="862" customWidth="1"/>
    <col min="12290" max="12290" width="17.28515625" style="862" customWidth="1"/>
    <col min="12291" max="12291" width="17" style="862" customWidth="1"/>
    <col min="12292" max="12292" width="16.28515625" style="862" customWidth="1"/>
    <col min="12293" max="12293" width="16.85546875" style="862" customWidth="1"/>
    <col min="12294" max="12294" width="16.42578125" style="862" customWidth="1"/>
    <col min="12295" max="12296" width="9.5703125" style="862" bestFit="1" customWidth="1"/>
    <col min="12297" max="12297" width="12.7109375" style="862" customWidth="1"/>
    <col min="12298" max="12298" width="9.140625" style="862"/>
    <col min="12299" max="12299" width="9.5703125" style="862" bestFit="1" customWidth="1"/>
    <col min="12300" max="12544" width="9.140625" style="862"/>
    <col min="12545" max="12545" width="19" style="862" customWidth="1"/>
    <col min="12546" max="12546" width="17.28515625" style="862" customWidth="1"/>
    <col min="12547" max="12547" width="17" style="862" customWidth="1"/>
    <col min="12548" max="12548" width="16.28515625" style="862" customWidth="1"/>
    <col min="12549" max="12549" width="16.85546875" style="862" customWidth="1"/>
    <col min="12550" max="12550" width="16.42578125" style="862" customWidth="1"/>
    <col min="12551" max="12552" width="9.5703125" style="862" bestFit="1" customWidth="1"/>
    <col min="12553" max="12553" width="12.7109375" style="862" customWidth="1"/>
    <col min="12554" max="12554" width="9.140625" style="862"/>
    <col min="12555" max="12555" width="9.5703125" style="862" bestFit="1" customWidth="1"/>
    <col min="12556" max="12800" width="9.140625" style="862"/>
    <col min="12801" max="12801" width="19" style="862" customWidth="1"/>
    <col min="12802" max="12802" width="17.28515625" style="862" customWidth="1"/>
    <col min="12803" max="12803" width="17" style="862" customWidth="1"/>
    <col min="12804" max="12804" width="16.28515625" style="862" customWidth="1"/>
    <col min="12805" max="12805" width="16.85546875" style="862" customWidth="1"/>
    <col min="12806" max="12806" width="16.42578125" style="862" customWidth="1"/>
    <col min="12807" max="12808" width="9.5703125" style="862" bestFit="1" customWidth="1"/>
    <col min="12809" max="12809" width="12.7109375" style="862" customWidth="1"/>
    <col min="12810" max="12810" width="9.140625" style="862"/>
    <col min="12811" max="12811" width="9.5703125" style="862" bestFit="1" customWidth="1"/>
    <col min="12812" max="13056" width="9.140625" style="862"/>
    <col min="13057" max="13057" width="19" style="862" customWidth="1"/>
    <col min="13058" max="13058" width="17.28515625" style="862" customWidth="1"/>
    <col min="13059" max="13059" width="17" style="862" customWidth="1"/>
    <col min="13060" max="13060" width="16.28515625" style="862" customWidth="1"/>
    <col min="13061" max="13061" width="16.85546875" style="862" customWidth="1"/>
    <col min="13062" max="13062" width="16.42578125" style="862" customWidth="1"/>
    <col min="13063" max="13064" width="9.5703125" style="862" bestFit="1" customWidth="1"/>
    <col min="13065" max="13065" width="12.7109375" style="862" customWidth="1"/>
    <col min="13066" max="13066" width="9.140625" style="862"/>
    <col min="13067" max="13067" width="9.5703125" style="862" bestFit="1" customWidth="1"/>
    <col min="13068" max="13312" width="9.140625" style="862"/>
    <col min="13313" max="13313" width="19" style="862" customWidth="1"/>
    <col min="13314" max="13314" width="17.28515625" style="862" customWidth="1"/>
    <col min="13315" max="13315" width="17" style="862" customWidth="1"/>
    <col min="13316" max="13316" width="16.28515625" style="862" customWidth="1"/>
    <col min="13317" max="13317" width="16.85546875" style="862" customWidth="1"/>
    <col min="13318" max="13318" width="16.42578125" style="862" customWidth="1"/>
    <col min="13319" max="13320" width="9.5703125" style="862" bestFit="1" customWidth="1"/>
    <col min="13321" max="13321" width="12.7109375" style="862" customWidth="1"/>
    <col min="13322" max="13322" width="9.140625" style="862"/>
    <col min="13323" max="13323" width="9.5703125" style="862" bestFit="1" customWidth="1"/>
    <col min="13324" max="13568" width="9.140625" style="862"/>
    <col min="13569" max="13569" width="19" style="862" customWidth="1"/>
    <col min="13570" max="13570" width="17.28515625" style="862" customWidth="1"/>
    <col min="13571" max="13571" width="17" style="862" customWidth="1"/>
    <col min="13572" max="13572" width="16.28515625" style="862" customWidth="1"/>
    <col min="13573" max="13573" width="16.85546875" style="862" customWidth="1"/>
    <col min="13574" max="13574" width="16.42578125" style="862" customWidth="1"/>
    <col min="13575" max="13576" width="9.5703125" style="862" bestFit="1" customWidth="1"/>
    <col min="13577" max="13577" width="12.7109375" style="862" customWidth="1"/>
    <col min="13578" max="13578" width="9.140625" style="862"/>
    <col min="13579" max="13579" width="9.5703125" style="862" bestFit="1" customWidth="1"/>
    <col min="13580" max="13824" width="9.140625" style="862"/>
    <col min="13825" max="13825" width="19" style="862" customWidth="1"/>
    <col min="13826" max="13826" width="17.28515625" style="862" customWidth="1"/>
    <col min="13827" max="13827" width="17" style="862" customWidth="1"/>
    <col min="13828" max="13828" width="16.28515625" style="862" customWidth="1"/>
    <col min="13829" max="13829" width="16.85546875" style="862" customWidth="1"/>
    <col min="13830" max="13830" width="16.42578125" style="862" customWidth="1"/>
    <col min="13831" max="13832" width="9.5703125" style="862" bestFit="1" customWidth="1"/>
    <col min="13833" max="13833" width="12.7109375" style="862" customWidth="1"/>
    <col min="13834" max="13834" width="9.140625" style="862"/>
    <col min="13835" max="13835" width="9.5703125" style="862" bestFit="1" customWidth="1"/>
    <col min="13836" max="14080" width="9.140625" style="862"/>
    <col min="14081" max="14081" width="19" style="862" customWidth="1"/>
    <col min="14082" max="14082" width="17.28515625" style="862" customWidth="1"/>
    <col min="14083" max="14083" width="17" style="862" customWidth="1"/>
    <col min="14084" max="14084" width="16.28515625" style="862" customWidth="1"/>
    <col min="14085" max="14085" width="16.85546875" style="862" customWidth="1"/>
    <col min="14086" max="14086" width="16.42578125" style="862" customWidth="1"/>
    <col min="14087" max="14088" width="9.5703125" style="862" bestFit="1" customWidth="1"/>
    <col min="14089" max="14089" width="12.7109375" style="862" customWidth="1"/>
    <col min="14090" max="14090" width="9.140625" style="862"/>
    <col min="14091" max="14091" width="9.5703125" style="862" bestFit="1" customWidth="1"/>
    <col min="14092" max="14336" width="9.140625" style="862"/>
    <col min="14337" max="14337" width="19" style="862" customWidth="1"/>
    <col min="14338" max="14338" width="17.28515625" style="862" customWidth="1"/>
    <col min="14339" max="14339" width="17" style="862" customWidth="1"/>
    <col min="14340" max="14340" width="16.28515625" style="862" customWidth="1"/>
    <col min="14341" max="14341" width="16.85546875" style="862" customWidth="1"/>
    <col min="14342" max="14342" width="16.42578125" style="862" customWidth="1"/>
    <col min="14343" max="14344" width="9.5703125" style="862" bestFit="1" customWidth="1"/>
    <col min="14345" max="14345" width="12.7109375" style="862" customWidth="1"/>
    <col min="14346" max="14346" width="9.140625" style="862"/>
    <col min="14347" max="14347" width="9.5703125" style="862" bestFit="1" customWidth="1"/>
    <col min="14348" max="14592" width="9.140625" style="862"/>
    <col min="14593" max="14593" width="19" style="862" customWidth="1"/>
    <col min="14594" max="14594" width="17.28515625" style="862" customWidth="1"/>
    <col min="14595" max="14595" width="17" style="862" customWidth="1"/>
    <col min="14596" max="14596" width="16.28515625" style="862" customWidth="1"/>
    <col min="14597" max="14597" width="16.85546875" style="862" customWidth="1"/>
    <col min="14598" max="14598" width="16.42578125" style="862" customWidth="1"/>
    <col min="14599" max="14600" width="9.5703125" style="862" bestFit="1" customWidth="1"/>
    <col min="14601" max="14601" width="12.7109375" style="862" customWidth="1"/>
    <col min="14602" max="14602" width="9.140625" style="862"/>
    <col min="14603" max="14603" width="9.5703125" style="862" bestFit="1" customWidth="1"/>
    <col min="14604" max="14848" width="9.140625" style="862"/>
    <col min="14849" max="14849" width="19" style="862" customWidth="1"/>
    <col min="14850" max="14850" width="17.28515625" style="862" customWidth="1"/>
    <col min="14851" max="14851" width="17" style="862" customWidth="1"/>
    <col min="14852" max="14852" width="16.28515625" style="862" customWidth="1"/>
    <col min="14853" max="14853" width="16.85546875" style="862" customWidth="1"/>
    <col min="14854" max="14854" width="16.42578125" style="862" customWidth="1"/>
    <col min="14855" max="14856" width="9.5703125" style="862" bestFit="1" customWidth="1"/>
    <col min="14857" max="14857" width="12.7109375" style="862" customWidth="1"/>
    <col min="14858" max="14858" width="9.140625" style="862"/>
    <col min="14859" max="14859" width="9.5703125" style="862" bestFit="1" customWidth="1"/>
    <col min="14860" max="15104" width="9.140625" style="862"/>
    <col min="15105" max="15105" width="19" style="862" customWidth="1"/>
    <col min="15106" max="15106" width="17.28515625" style="862" customWidth="1"/>
    <col min="15107" max="15107" width="17" style="862" customWidth="1"/>
    <col min="15108" max="15108" width="16.28515625" style="862" customWidth="1"/>
    <col min="15109" max="15109" width="16.85546875" style="862" customWidth="1"/>
    <col min="15110" max="15110" width="16.42578125" style="862" customWidth="1"/>
    <col min="15111" max="15112" width="9.5703125" style="862" bestFit="1" customWidth="1"/>
    <col min="15113" max="15113" width="12.7109375" style="862" customWidth="1"/>
    <col min="15114" max="15114" width="9.140625" style="862"/>
    <col min="15115" max="15115" width="9.5703125" style="862" bestFit="1" customWidth="1"/>
    <col min="15116" max="15360" width="9.140625" style="862"/>
    <col min="15361" max="15361" width="19" style="862" customWidth="1"/>
    <col min="15362" max="15362" width="17.28515625" style="862" customWidth="1"/>
    <col min="15363" max="15363" width="17" style="862" customWidth="1"/>
    <col min="15364" max="15364" width="16.28515625" style="862" customWidth="1"/>
    <col min="15365" max="15365" width="16.85546875" style="862" customWidth="1"/>
    <col min="15366" max="15366" width="16.42578125" style="862" customWidth="1"/>
    <col min="15367" max="15368" width="9.5703125" style="862" bestFit="1" customWidth="1"/>
    <col min="15369" max="15369" width="12.7109375" style="862" customWidth="1"/>
    <col min="15370" max="15370" width="9.140625" style="862"/>
    <col min="15371" max="15371" width="9.5703125" style="862" bestFit="1" customWidth="1"/>
    <col min="15372" max="15616" width="9.140625" style="862"/>
    <col min="15617" max="15617" width="19" style="862" customWidth="1"/>
    <col min="15618" max="15618" width="17.28515625" style="862" customWidth="1"/>
    <col min="15619" max="15619" width="17" style="862" customWidth="1"/>
    <col min="15620" max="15620" width="16.28515625" style="862" customWidth="1"/>
    <col min="15621" max="15621" width="16.85546875" style="862" customWidth="1"/>
    <col min="15622" max="15622" width="16.42578125" style="862" customWidth="1"/>
    <col min="15623" max="15624" width="9.5703125" style="862" bestFit="1" customWidth="1"/>
    <col min="15625" max="15625" width="12.7109375" style="862" customWidth="1"/>
    <col min="15626" max="15626" width="9.140625" style="862"/>
    <col min="15627" max="15627" width="9.5703125" style="862" bestFit="1" customWidth="1"/>
    <col min="15628" max="15872" width="9.140625" style="862"/>
    <col min="15873" max="15873" width="19" style="862" customWidth="1"/>
    <col min="15874" max="15874" width="17.28515625" style="862" customWidth="1"/>
    <col min="15875" max="15875" width="17" style="862" customWidth="1"/>
    <col min="15876" max="15876" width="16.28515625" style="862" customWidth="1"/>
    <col min="15877" max="15877" width="16.85546875" style="862" customWidth="1"/>
    <col min="15878" max="15878" width="16.42578125" style="862" customWidth="1"/>
    <col min="15879" max="15880" width="9.5703125" style="862" bestFit="1" customWidth="1"/>
    <col min="15881" max="15881" width="12.7109375" style="862" customWidth="1"/>
    <col min="15882" max="15882" width="9.140625" style="862"/>
    <col min="15883" max="15883" width="9.5703125" style="862" bestFit="1" customWidth="1"/>
    <col min="15884" max="16128" width="9.140625" style="862"/>
    <col min="16129" max="16129" width="19" style="862" customWidth="1"/>
    <col min="16130" max="16130" width="17.28515625" style="862" customWidth="1"/>
    <col min="16131" max="16131" width="17" style="862" customWidth="1"/>
    <col min="16132" max="16132" width="16.28515625" style="862" customWidth="1"/>
    <col min="16133" max="16133" width="16.85546875" style="862" customWidth="1"/>
    <col min="16134" max="16134" width="16.42578125" style="862" customWidth="1"/>
    <col min="16135" max="16136" width="9.5703125" style="862" bestFit="1" customWidth="1"/>
    <col min="16137" max="16137" width="12.7109375" style="862" customWidth="1"/>
    <col min="16138" max="16138" width="9.140625" style="862"/>
    <col min="16139" max="16139" width="9.5703125" style="862" bestFit="1" customWidth="1"/>
    <col min="16140" max="16384" width="9.140625" style="862"/>
  </cols>
  <sheetData>
    <row r="1" spans="1:11" ht="37.5" customHeight="1">
      <c r="A1" s="1204" t="s">
        <v>1247</v>
      </c>
      <c r="B1" s="1204"/>
      <c r="C1" s="1204"/>
      <c r="D1" s="1204"/>
      <c r="E1" s="1204"/>
      <c r="F1" s="1204"/>
    </row>
    <row r="2" spans="1:11" ht="15.75" customHeight="1" thickBot="1">
      <c r="A2" s="863"/>
      <c r="B2" s="863"/>
      <c r="C2" s="863"/>
      <c r="F2" s="912" t="s">
        <v>1237</v>
      </c>
    </row>
    <row r="3" spans="1:11" ht="54.75" customHeight="1" thickBot="1">
      <c r="A3" s="877" t="s">
        <v>1209</v>
      </c>
      <c r="B3" s="879" t="s">
        <v>32</v>
      </c>
      <c r="C3" s="879" t="s">
        <v>1242</v>
      </c>
      <c r="D3" s="879" t="s">
        <v>1243</v>
      </c>
      <c r="E3" s="879" t="s">
        <v>1244</v>
      </c>
      <c r="F3" s="879" t="s">
        <v>1245</v>
      </c>
    </row>
    <row r="4" spans="1:11" ht="26.25" customHeight="1" thickBot="1">
      <c r="A4" s="939" t="s">
        <v>32</v>
      </c>
      <c r="B4" s="940">
        <v>3944100884</v>
      </c>
      <c r="C4" s="940">
        <v>3090022782</v>
      </c>
      <c r="D4" s="940">
        <v>745074591</v>
      </c>
      <c r="E4" s="940">
        <v>2670290</v>
      </c>
      <c r="F4" s="941">
        <v>106333221</v>
      </c>
      <c r="G4" s="872"/>
      <c r="K4" s="872"/>
    </row>
    <row r="5" spans="1:11" ht="18.95" customHeight="1" thickBot="1">
      <c r="A5" s="885" t="s">
        <v>1211</v>
      </c>
      <c r="B5" s="942">
        <v>3070086929</v>
      </c>
      <c r="C5" s="923">
        <v>3063003571</v>
      </c>
      <c r="D5" s="888">
        <v>0</v>
      </c>
      <c r="E5" s="923">
        <v>0</v>
      </c>
      <c r="F5" s="926">
        <v>7083358</v>
      </c>
    </row>
    <row r="6" spans="1:11" ht="18.95" customHeight="1" thickBot="1">
      <c r="A6" s="891" t="s">
        <v>1248</v>
      </c>
      <c r="B6" s="942">
        <v>745074591</v>
      </c>
      <c r="C6" s="893">
        <v>0</v>
      </c>
      <c r="D6" s="888" t="s">
        <v>1249</v>
      </c>
      <c r="E6" s="893">
        <v>0</v>
      </c>
      <c r="F6" s="889">
        <v>0</v>
      </c>
      <c r="H6" s="872"/>
      <c r="I6" s="872"/>
    </row>
    <row r="7" spans="1:11" ht="18.95" customHeight="1" thickBot="1">
      <c r="A7" s="891" t="s">
        <v>1214</v>
      </c>
      <c r="B7" s="942">
        <v>5796088</v>
      </c>
      <c r="C7" s="893">
        <v>1477495</v>
      </c>
      <c r="D7" s="889">
        <v>0</v>
      </c>
      <c r="E7" s="893">
        <v>83075</v>
      </c>
      <c r="F7" s="889">
        <v>4235518</v>
      </c>
      <c r="H7" s="872"/>
    </row>
    <row r="8" spans="1:11" ht="18.95" customHeight="1" thickBot="1">
      <c r="A8" s="891" t="s">
        <v>1215</v>
      </c>
      <c r="B8" s="942">
        <v>3104845</v>
      </c>
      <c r="C8" s="893">
        <v>425542</v>
      </c>
      <c r="D8" s="889">
        <v>0</v>
      </c>
      <c r="E8" s="893">
        <v>59043</v>
      </c>
      <c r="F8" s="889">
        <v>2620260</v>
      </c>
      <c r="H8" s="872"/>
    </row>
    <row r="9" spans="1:11" ht="18.95" customHeight="1" thickBot="1">
      <c r="A9" s="891" t="s">
        <v>13</v>
      </c>
      <c r="B9" s="942">
        <v>1964992</v>
      </c>
      <c r="C9" s="893">
        <v>334711</v>
      </c>
      <c r="D9" s="889">
        <v>0</v>
      </c>
      <c r="E9" s="893">
        <v>24519</v>
      </c>
      <c r="F9" s="889">
        <v>1605762</v>
      </c>
      <c r="H9" s="872"/>
    </row>
    <row r="10" spans="1:11" ht="18.95" customHeight="1" thickBot="1">
      <c r="A10" s="891" t="s">
        <v>1216</v>
      </c>
      <c r="B10" s="942">
        <v>9014108</v>
      </c>
      <c r="C10" s="893">
        <v>2631630</v>
      </c>
      <c r="D10" s="889">
        <v>0</v>
      </c>
      <c r="E10" s="893">
        <v>249561</v>
      </c>
      <c r="F10" s="889">
        <v>6132917</v>
      </c>
    </row>
    <row r="11" spans="1:11" ht="18.95" customHeight="1" thickBot="1">
      <c r="A11" s="891" t="s">
        <v>33</v>
      </c>
      <c r="B11" s="942">
        <v>4301223</v>
      </c>
      <c r="C11" s="893">
        <v>1488342</v>
      </c>
      <c r="D11" s="889">
        <v>0</v>
      </c>
      <c r="E11" s="893">
        <v>17576</v>
      </c>
      <c r="F11" s="889">
        <v>2795305</v>
      </c>
    </row>
    <row r="12" spans="1:11" ht="18.95" customHeight="1" thickBot="1">
      <c r="A12" s="891" t="s">
        <v>15</v>
      </c>
      <c r="B12" s="942">
        <v>1199666</v>
      </c>
      <c r="C12" s="893">
        <v>116198</v>
      </c>
      <c r="D12" s="889">
        <v>0</v>
      </c>
      <c r="E12" s="893">
        <v>34600</v>
      </c>
      <c r="F12" s="889">
        <v>1048868</v>
      </c>
      <c r="G12" s="872"/>
      <c r="H12" s="872"/>
    </row>
    <row r="13" spans="1:11" ht="18.95" customHeight="1" thickBot="1">
      <c r="A13" s="891" t="s">
        <v>16</v>
      </c>
      <c r="B13" s="942">
        <v>3614313</v>
      </c>
      <c r="C13" s="893">
        <v>229199</v>
      </c>
      <c r="D13" s="889">
        <v>0</v>
      </c>
      <c r="E13" s="893">
        <v>40142</v>
      </c>
      <c r="F13" s="889">
        <v>3344972</v>
      </c>
      <c r="G13" s="872"/>
    </row>
    <row r="14" spans="1:11" ht="18.95" customHeight="1" thickBot="1">
      <c r="A14" s="891" t="s">
        <v>1217</v>
      </c>
      <c r="B14" s="942">
        <v>1703419</v>
      </c>
      <c r="C14" s="893">
        <v>269771</v>
      </c>
      <c r="D14" s="889">
        <v>0</v>
      </c>
      <c r="E14" s="893">
        <v>10177</v>
      </c>
      <c r="F14" s="889">
        <v>1423471</v>
      </c>
      <c r="G14" s="872"/>
    </row>
    <row r="15" spans="1:11" ht="18.95" customHeight="1" thickBot="1">
      <c r="A15" s="891" t="s">
        <v>215</v>
      </c>
      <c r="B15" s="942">
        <v>1187892</v>
      </c>
      <c r="C15" s="893">
        <v>123270</v>
      </c>
      <c r="D15" s="889">
        <v>0</v>
      </c>
      <c r="E15" s="893">
        <v>26409</v>
      </c>
      <c r="F15" s="889">
        <v>1038213</v>
      </c>
      <c r="G15" s="872"/>
    </row>
    <row r="16" spans="1:11" ht="18.95" customHeight="1" thickBot="1">
      <c r="A16" s="891" t="s">
        <v>30</v>
      </c>
      <c r="B16" s="942">
        <v>7442547</v>
      </c>
      <c r="C16" s="893">
        <v>1579993</v>
      </c>
      <c r="D16" s="889">
        <v>0</v>
      </c>
      <c r="E16" s="893">
        <v>157521</v>
      </c>
      <c r="F16" s="889">
        <v>5705033</v>
      </c>
      <c r="G16" s="872"/>
    </row>
    <row r="17" spans="1:9" ht="18.95" customHeight="1" thickBot="1">
      <c r="A17" s="891" t="s">
        <v>217</v>
      </c>
      <c r="B17" s="942">
        <v>1168439</v>
      </c>
      <c r="C17" s="893">
        <v>122022</v>
      </c>
      <c r="D17" s="889">
        <v>0</v>
      </c>
      <c r="E17" s="893">
        <v>17887</v>
      </c>
      <c r="F17" s="889">
        <v>1028530</v>
      </c>
      <c r="G17" s="872"/>
    </row>
    <row r="18" spans="1:9" ht="18.95" customHeight="1" thickBot="1">
      <c r="A18" s="891" t="s">
        <v>17</v>
      </c>
      <c r="B18" s="942">
        <v>9265995</v>
      </c>
      <c r="C18" s="893">
        <v>1711375</v>
      </c>
      <c r="D18" s="889">
        <v>0</v>
      </c>
      <c r="E18" s="893">
        <v>89065</v>
      </c>
      <c r="F18" s="889">
        <v>7465555</v>
      </c>
      <c r="G18" s="872"/>
      <c r="I18" s="872"/>
    </row>
    <row r="19" spans="1:9" ht="18.95" customHeight="1" thickBot="1">
      <c r="A19" s="891" t="s">
        <v>18</v>
      </c>
      <c r="B19" s="942">
        <v>1536307</v>
      </c>
      <c r="C19" s="893">
        <v>239415</v>
      </c>
      <c r="D19" s="889">
        <v>0</v>
      </c>
      <c r="E19" s="893">
        <v>30427</v>
      </c>
      <c r="F19" s="889">
        <v>1266465</v>
      </c>
      <c r="G19" s="872"/>
    </row>
    <row r="20" spans="1:9" ht="18.95" customHeight="1" thickBot="1">
      <c r="A20" s="891" t="s">
        <v>19</v>
      </c>
      <c r="B20" s="942">
        <v>1719747</v>
      </c>
      <c r="C20" s="893">
        <v>199846</v>
      </c>
      <c r="D20" s="889">
        <v>0</v>
      </c>
      <c r="E20" s="893">
        <v>50147</v>
      </c>
      <c r="F20" s="889">
        <v>1469754</v>
      </c>
      <c r="G20" s="872"/>
    </row>
    <row r="21" spans="1:9" ht="18.95" customHeight="1" thickBot="1">
      <c r="A21" s="891" t="s">
        <v>1250</v>
      </c>
      <c r="B21" s="942">
        <v>1879609</v>
      </c>
      <c r="C21" s="893">
        <v>53961</v>
      </c>
      <c r="D21" s="889">
        <v>0</v>
      </c>
      <c r="E21" s="893">
        <v>87013</v>
      </c>
      <c r="F21" s="889">
        <v>1738635</v>
      </c>
      <c r="G21" s="872"/>
    </row>
    <row r="22" spans="1:9" ht="18.95" customHeight="1" thickBot="1">
      <c r="A22" s="891" t="s">
        <v>125</v>
      </c>
      <c r="B22" s="942">
        <v>9730462</v>
      </c>
      <c r="C22" s="893">
        <v>2258080</v>
      </c>
      <c r="D22" s="889">
        <v>0</v>
      </c>
      <c r="E22" s="893">
        <v>396203</v>
      </c>
      <c r="F22" s="889">
        <v>7076179</v>
      </c>
      <c r="G22" s="872"/>
    </row>
    <row r="23" spans="1:9" ht="18.95" customHeight="1" thickBot="1">
      <c r="A23" s="891" t="s">
        <v>1218</v>
      </c>
      <c r="B23" s="942">
        <v>5279899</v>
      </c>
      <c r="C23" s="893">
        <v>1347015</v>
      </c>
      <c r="D23" s="889">
        <v>0</v>
      </c>
      <c r="E23" s="893">
        <v>56014</v>
      </c>
      <c r="F23" s="889">
        <v>3876870</v>
      </c>
      <c r="G23" s="872"/>
    </row>
    <row r="24" spans="1:9" ht="18.95" customHeight="1" thickBot="1">
      <c r="A24" s="891" t="s">
        <v>127</v>
      </c>
      <c r="B24" s="942">
        <v>9690122</v>
      </c>
      <c r="C24" s="893">
        <v>2453468</v>
      </c>
      <c r="D24" s="889">
        <v>0</v>
      </c>
      <c r="E24" s="893">
        <v>507114</v>
      </c>
      <c r="F24" s="889">
        <v>6729540</v>
      </c>
      <c r="G24" s="872"/>
    </row>
    <row r="25" spans="1:9" ht="18.95" customHeight="1" thickBot="1">
      <c r="A25" s="891" t="s">
        <v>20</v>
      </c>
      <c r="B25" s="942">
        <v>7106668</v>
      </c>
      <c r="C25" s="893">
        <v>1781771</v>
      </c>
      <c r="D25" s="889">
        <v>0</v>
      </c>
      <c r="E25" s="893">
        <v>94387</v>
      </c>
      <c r="F25" s="889">
        <v>5230510</v>
      </c>
      <c r="G25" s="872"/>
    </row>
    <row r="26" spans="1:9" ht="18.95" customHeight="1" thickBot="1">
      <c r="A26" s="891" t="s">
        <v>21</v>
      </c>
      <c r="B26" s="942">
        <v>2989201</v>
      </c>
      <c r="C26" s="893">
        <v>900277</v>
      </c>
      <c r="D26" s="889">
        <v>0</v>
      </c>
      <c r="E26" s="893">
        <v>16964</v>
      </c>
      <c r="F26" s="889">
        <v>2071960</v>
      </c>
      <c r="G26" s="872"/>
    </row>
    <row r="27" spans="1:9" ht="18.95" customHeight="1" thickBot="1">
      <c r="A27" s="891" t="s">
        <v>22</v>
      </c>
      <c r="B27" s="942">
        <v>1508750</v>
      </c>
      <c r="C27" s="893">
        <v>263642</v>
      </c>
      <c r="D27" s="889">
        <v>0</v>
      </c>
      <c r="E27" s="893">
        <v>27943</v>
      </c>
      <c r="F27" s="889">
        <v>1217165</v>
      </c>
      <c r="G27" s="872"/>
    </row>
    <row r="28" spans="1:9" ht="18.95" customHeight="1" thickBot="1">
      <c r="A28" s="891" t="s">
        <v>220</v>
      </c>
      <c r="B28" s="942">
        <v>1620882</v>
      </c>
      <c r="C28" s="893">
        <v>159943</v>
      </c>
      <c r="D28" s="889">
        <v>0</v>
      </c>
      <c r="E28" s="893">
        <v>16913</v>
      </c>
      <c r="F28" s="889">
        <v>1444026</v>
      </c>
      <c r="G28" s="872"/>
    </row>
    <row r="29" spans="1:9" ht="18.95" customHeight="1" thickBot="1">
      <c r="A29" s="891" t="s">
        <v>221</v>
      </c>
      <c r="B29" s="942">
        <v>4531395</v>
      </c>
      <c r="C29" s="893">
        <v>903140</v>
      </c>
      <c r="D29" s="889">
        <v>0</v>
      </c>
      <c r="E29" s="893">
        <v>126972</v>
      </c>
      <c r="F29" s="889">
        <v>3501283</v>
      </c>
      <c r="G29" s="872"/>
    </row>
    <row r="30" spans="1:9" ht="18.95" customHeight="1" thickBot="1">
      <c r="A30" s="891" t="s">
        <v>222</v>
      </c>
      <c r="B30" s="942">
        <v>2849208</v>
      </c>
      <c r="C30" s="893">
        <v>370542</v>
      </c>
      <c r="D30" s="889">
        <v>0</v>
      </c>
      <c r="E30" s="893">
        <v>53209</v>
      </c>
      <c r="F30" s="889">
        <v>2425457</v>
      </c>
      <c r="G30" s="872"/>
    </row>
    <row r="31" spans="1:9" ht="18.95" customHeight="1" thickBot="1">
      <c r="A31" s="891" t="s">
        <v>1251</v>
      </c>
      <c r="B31" s="942">
        <v>1173105</v>
      </c>
      <c r="C31" s="893">
        <v>124399</v>
      </c>
      <c r="D31" s="889">
        <v>0</v>
      </c>
      <c r="E31" s="893">
        <v>11269</v>
      </c>
      <c r="F31" s="889">
        <v>1037437</v>
      </c>
      <c r="G31" s="872"/>
    </row>
    <row r="32" spans="1:9" ht="18.95" customHeight="1" thickBot="1">
      <c r="A32" s="891" t="s">
        <v>132</v>
      </c>
      <c r="B32" s="942">
        <v>2615592</v>
      </c>
      <c r="C32" s="893">
        <v>447312</v>
      </c>
      <c r="D32" s="889">
        <v>0</v>
      </c>
      <c r="E32" s="893">
        <v>44318</v>
      </c>
      <c r="F32" s="889">
        <v>2123962</v>
      </c>
      <c r="G32" s="872"/>
    </row>
    <row r="33" spans="1:7" ht="18.95" customHeight="1" thickBot="1">
      <c r="A33" s="891" t="s">
        <v>23</v>
      </c>
      <c r="B33" s="942">
        <v>5226321</v>
      </c>
      <c r="C33" s="893">
        <v>1437178</v>
      </c>
      <c r="D33" s="889">
        <v>0</v>
      </c>
      <c r="E33" s="893">
        <v>27180</v>
      </c>
      <c r="F33" s="889">
        <v>3761963</v>
      </c>
      <c r="G33" s="872"/>
    </row>
    <row r="34" spans="1:7" ht="18.95" customHeight="1" thickBot="1">
      <c r="A34" s="891" t="s">
        <v>24</v>
      </c>
      <c r="B34" s="942">
        <v>2483129</v>
      </c>
      <c r="C34" s="893">
        <v>465732</v>
      </c>
      <c r="D34" s="889">
        <v>0</v>
      </c>
      <c r="E34" s="893">
        <v>50347</v>
      </c>
      <c r="F34" s="889">
        <v>1967050</v>
      </c>
      <c r="G34" s="872"/>
    </row>
    <row r="35" spans="1:7" ht="18.95" customHeight="1" thickBot="1">
      <c r="A35" s="891" t="s">
        <v>25</v>
      </c>
      <c r="B35" s="942">
        <v>6259345</v>
      </c>
      <c r="C35" s="893">
        <v>1463939</v>
      </c>
      <c r="D35" s="889">
        <v>0</v>
      </c>
      <c r="E35" s="893">
        <v>79326</v>
      </c>
      <c r="F35" s="889">
        <v>4716080</v>
      </c>
      <c r="G35" s="872"/>
    </row>
    <row r="36" spans="1:7" ht="18.95" customHeight="1" thickBot="1">
      <c r="A36" s="891" t="s">
        <v>224</v>
      </c>
      <c r="B36" s="942">
        <v>3017792</v>
      </c>
      <c r="C36" s="893">
        <v>716170</v>
      </c>
      <c r="D36" s="889">
        <v>0</v>
      </c>
      <c r="E36" s="893">
        <v>19839</v>
      </c>
      <c r="F36" s="889">
        <v>2281783</v>
      </c>
      <c r="G36" s="872"/>
    </row>
    <row r="37" spans="1:7" ht="18.95" customHeight="1" thickBot="1">
      <c r="A37" s="891" t="s">
        <v>1220</v>
      </c>
      <c r="B37" s="942">
        <v>2905912</v>
      </c>
      <c r="C37" s="893">
        <v>251371</v>
      </c>
      <c r="D37" s="889">
        <v>0</v>
      </c>
      <c r="E37" s="893">
        <v>69375</v>
      </c>
      <c r="F37" s="889">
        <v>2585166</v>
      </c>
      <c r="G37" s="872"/>
    </row>
    <row r="38" spans="1:7" ht="18.95" customHeight="1" thickBot="1">
      <c r="A38" s="891" t="s">
        <v>1221</v>
      </c>
      <c r="B38" s="942">
        <v>2194975</v>
      </c>
      <c r="C38" s="893">
        <v>289191</v>
      </c>
      <c r="D38" s="889">
        <v>0</v>
      </c>
      <c r="E38" s="893">
        <v>56669</v>
      </c>
      <c r="F38" s="889">
        <v>1849115</v>
      </c>
      <c r="G38" s="872"/>
    </row>
    <row r="39" spans="1:7" ht="18.95" customHeight="1" thickBot="1">
      <c r="A39" s="891" t="s">
        <v>12</v>
      </c>
      <c r="B39" s="942">
        <v>2857416</v>
      </c>
      <c r="C39" s="893">
        <v>383271</v>
      </c>
      <c r="D39" s="889">
        <v>0</v>
      </c>
      <c r="E39" s="893">
        <v>39086</v>
      </c>
      <c r="F39" s="889">
        <v>2435059</v>
      </c>
      <c r="G39" s="872"/>
    </row>
    <row r="40" spans="1:7" ht="20.25" customHeight="1">
      <c r="A40" s="1205" t="s">
        <v>1222</v>
      </c>
      <c r="B40" s="1205"/>
      <c r="C40" s="1205"/>
      <c r="D40" s="1205"/>
      <c r="E40" s="1205"/>
      <c r="F40" s="1205"/>
    </row>
    <row r="41" spans="1:7">
      <c r="D41" s="872"/>
    </row>
    <row r="42" spans="1:7">
      <c r="D42" s="872"/>
    </row>
    <row r="43" spans="1:7">
      <c r="B43" s="872"/>
      <c r="F43" s="872"/>
    </row>
  </sheetData>
  <mergeCells count="2">
    <mergeCell ref="A1:F1"/>
    <mergeCell ref="A40:F40"/>
  </mergeCells>
  <printOptions horizontalCentered="1"/>
  <pageMargins left="0.39370078740157483" right="0.59055118110236227" top="0.98425196850393704" bottom="0.19685039370078741" header="0" footer="0"/>
  <pageSetup paperSize="9" scale="95" orientation="portrait" r:id="rId1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7017F-39E4-4E03-A464-7A591258B14F}">
  <sheetPr>
    <tabColor rgb="FFFFC000"/>
  </sheetPr>
  <dimension ref="A1:C40"/>
  <sheetViews>
    <sheetView rightToLeft="1" view="pageBreakPreview" topLeftCell="A3" zoomScale="60" zoomScaleNormal="60" workbookViewId="0">
      <selection activeCell="J2" sqref="J2"/>
    </sheetView>
  </sheetViews>
  <sheetFormatPr defaultColWidth="9.140625" defaultRowHeight="15.75"/>
  <cols>
    <col min="1" max="1" width="39.28515625" style="862" customWidth="1"/>
    <col min="2" max="2" width="31.28515625" style="862" customWidth="1"/>
    <col min="3" max="256" width="9.140625" style="862"/>
    <col min="257" max="257" width="39.28515625" style="862" customWidth="1"/>
    <col min="258" max="258" width="31.28515625" style="862" customWidth="1"/>
    <col min="259" max="512" width="9.140625" style="862"/>
    <col min="513" max="513" width="39.28515625" style="862" customWidth="1"/>
    <col min="514" max="514" width="31.28515625" style="862" customWidth="1"/>
    <col min="515" max="768" width="9.140625" style="862"/>
    <col min="769" max="769" width="39.28515625" style="862" customWidth="1"/>
    <col min="770" max="770" width="31.28515625" style="862" customWidth="1"/>
    <col min="771" max="1024" width="9.140625" style="862"/>
    <col min="1025" max="1025" width="39.28515625" style="862" customWidth="1"/>
    <col min="1026" max="1026" width="31.28515625" style="862" customWidth="1"/>
    <col min="1027" max="1280" width="9.140625" style="862"/>
    <col min="1281" max="1281" width="39.28515625" style="862" customWidth="1"/>
    <col min="1282" max="1282" width="31.28515625" style="862" customWidth="1"/>
    <col min="1283" max="1536" width="9.140625" style="862"/>
    <col min="1537" max="1537" width="39.28515625" style="862" customWidth="1"/>
    <col min="1538" max="1538" width="31.28515625" style="862" customWidth="1"/>
    <col min="1539" max="1792" width="9.140625" style="862"/>
    <col min="1793" max="1793" width="39.28515625" style="862" customWidth="1"/>
    <col min="1794" max="1794" width="31.28515625" style="862" customWidth="1"/>
    <col min="1795" max="2048" width="9.140625" style="862"/>
    <col min="2049" max="2049" width="39.28515625" style="862" customWidth="1"/>
    <col min="2050" max="2050" width="31.28515625" style="862" customWidth="1"/>
    <col min="2051" max="2304" width="9.140625" style="862"/>
    <col min="2305" max="2305" width="39.28515625" style="862" customWidth="1"/>
    <col min="2306" max="2306" width="31.28515625" style="862" customWidth="1"/>
    <col min="2307" max="2560" width="9.140625" style="862"/>
    <col min="2561" max="2561" width="39.28515625" style="862" customWidth="1"/>
    <col min="2562" max="2562" width="31.28515625" style="862" customWidth="1"/>
    <col min="2563" max="2816" width="9.140625" style="862"/>
    <col min="2817" max="2817" width="39.28515625" style="862" customWidth="1"/>
    <col min="2818" max="2818" width="31.28515625" style="862" customWidth="1"/>
    <col min="2819" max="3072" width="9.140625" style="862"/>
    <col min="3073" max="3073" width="39.28515625" style="862" customWidth="1"/>
    <col min="3074" max="3074" width="31.28515625" style="862" customWidth="1"/>
    <col min="3075" max="3328" width="9.140625" style="862"/>
    <col min="3329" max="3329" width="39.28515625" style="862" customWidth="1"/>
    <col min="3330" max="3330" width="31.28515625" style="862" customWidth="1"/>
    <col min="3331" max="3584" width="9.140625" style="862"/>
    <col min="3585" max="3585" width="39.28515625" style="862" customWidth="1"/>
    <col min="3586" max="3586" width="31.28515625" style="862" customWidth="1"/>
    <col min="3587" max="3840" width="9.140625" style="862"/>
    <col min="3841" max="3841" width="39.28515625" style="862" customWidth="1"/>
    <col min="3842" max="3842" width="31.28515625" style="862" customWidth="1"/>
    <col min="3843" max="4096" width="9.140625" style="862"/>
    <col min="4097" max="4097" width="39.28515625" style="862" customWidth="1"/>
    <col min="4098" max="4098" width="31.28515625" style="862" customWidth="1"/>
    <col min="4099" max="4352" width="9.140625" style="862"/>
    <col min="4353" max="4353" width="39.28515625" style="862" customWidth="1"/>
    <col min="4354" max="4354" width="31.28515625" style="862" customWidth="1"/>
    <col min="4355" max="4608" width="9.140625" style="862"/>
    <col min="4609" max="4609" width="39.28515625" style="862" customWidth="1"/>
    <col min="4610" max="4610" width="31.28515625" style="862" customWidth="1"/>
    <col min="4611" max="4864" width="9.140625" style="862"/>
    <col min="4865" max="4865" width="39.28515625" style="862" customWidth="1"/>
    <col min="4866" max="4866" width="31.28515625" style="862" customWidth="1"/>
    <col min="4867" max="5120" width="9.140625" style="862"/>
    <col min="5121" max="5121" width="39.28515625" style="862" customWidth="1"/>
    <col min="5122" max="5122" width="31.28515625" style="862" customWidth="1"/>
    <col min="5123" max="5376" width="9.140625" style="862"/>
    <col min="5377" max="5377" width="39.28515625" style="862" customWidth="1"/>
    <col min="5378" max="5378" width="31.28515625" style="862" customWidth="1"/>
    <col min="5379" max="5632" width="9.140625" style="862"/>
    <col min="5633" max="5633" width="39.28515625" style="862" customWidth="1"/>
    <col min="5634" max="5634" width="31.28515625" style="862" customWidth="1"/>
    <col min="5635" max="5888" width="9.140625" style="862"/>
    <col min="5889" max="5889" width="39.28515625" style="862" customWidth="1"/>
    <col min="5890" max="5890" width="31.28515625" style="862" customWidth="1"/>
    <col min="5891" max="6144" width="9.140625" style="862"/>
    <col min="6145" max="6145" width="39.28515625" style="862" customWidth="1"/>
    <col min="6146" max="6146" width="31.28515625" style="862" customWidth="1"/>
    <col min="6147" max="6400" width="9.140625" style="862"/>
    <col min="6401" max="6401" width="39.28515625" style="862" customWidth="1"/>
    <col min="6402" max="6402" width="31.28515625" style="862" customWidth="1"/>
    <col min="6403" max="6656" width="9.140625" style="862"/>
    <col min="6657" max="6657" width="39.28515625" style="862" customWidth="1"/>
    <col min="6658" max="6658" width="31.28515625" style="862" customWidth="1"/>
    <col min="6659" max="6912" width="9.140625" style="862"/>
    <col min="6913" max="6913" width="39.28515625" style="862" customWidth="1"/>
    <col min="6914" max="6914" width="31.28515625" style="862" customWidth="1"/>
    <col min="6915" max="7168" width="9.140625" style="862"/>
    <col min="7169" max="7169" width="39.28515625" style="862" customWidth="1"/>
    <col min="7170" max="7170" width="31.28515625" style="862" customWidth="1"/>
    <col min="7171" max="7424" width="9.140625" style="862"/>
    <col min="7425" max="7425" width="39.28515625" style="862" customWidth="1"/>
    <col min="7426" max="7426" width="31.28515625" style="862" customWidth="1"/>
    <col min="7427" max="7680" width="9.140625" style="862"/>
    <col min="7681" max="7681" width="39.28515625" style="862" customWidth="1"/>
    <col min="7682" max="7682" width="31.28515625" style="862" customWidth="1"/>
    <col min="7683" max="7936" width="9.140625" style="862"/>
    <col min="7937" max="7937" width="39.28515625" style="862" customWidth="1"/>
    <col min="7938" max="7938" width="31.28515625" style="862" customWidth="1"/>
    <col min="7939" max="8192" width="9.140625" style="862"/>
    <col min="8193" max="8193" width="39.28515625" style="862" customWidth="1"/>
    <col min="8194" max="8194" width="31.28515625" style="862" customWidth="1"/>
    <col min="8195" max="8448" width="9.140625" style="862"/>
    <col min="8449" max="8449" width="39.28515625" style="862" customWidth="1"/>
    <col min="8450" max="8450" width="31.28515625" style="862" customWidth="1"/>
    <col min="8451" max="8704" width="9.140625" style="862"/>
    <col min="8705" max="8705" width="39.28515625" style="862" customWidth="1"/>
    <col min="8706" max="8706" width="31.28515625" style="862" customWidth="1"/>
    <col min="8707" max="8960" width="9.140625" style="862"/>
    <col min="8961" max="8961" width="39.28515625" style="862" customWidth="1"/>
    <col min="8962" max="8962" width="31.28515625" style="862" customWidth="1"/>
    <col min="8963" max="9216" width="9.140625" style="862"/>
    <col min="9217" max="9217" width="39.28515625" style="862" customWidth="1"/>
    <col min="9218" max="9218" width="31.28515625" style="862" customWidth="1"/>
    <col min="9219" max="9472" width="9.140625" style="862"/>
    <col min="9473" max="9473" width="39.28515625" style="862" customWidth="1"/>
    <col min="9474" max="9474" width="31.28515625" style="862" customWidth="1"/>
    <col min="9475" max="9728" width="9.140625" style="862"/>
    <col min="9729" max="9729" width="39.28515625" style="862" customWidth="1"/>
    <col min="9730" max="9730" width="31.28515625" style="862" customWidth="1"/>
    <col min="9731" max="9984" width="9.140625" style="862"/>
    <col min="9985" max="9985" width="39.28515625" style="862" customWidth="1"/>
    <col min="9986" max="9986" width="31.28515625" style="862" customWidth="1"/>
    <col min="9987" max="10240" width="9.140625" style="862"/>
    <col min="10241" max="10241" width="39.28515625" style="862" customWidth="1"/>
    <col min="10242" max="10242" width="31.28515625" style="862" customWidth="1"/>
    <col min="10243" max="10496" width="9.140625" style="862"/>
    <col min="10497" max="10497" width="39.28515625" style="862" customWidth="1"/>
    <col min="10498" max="10498" width="31.28515625" style="862" customWidth="1"/>
    <col min="10499" max="10752" width="9.140625" style="862"/>
    <col min="10753" max="10753" width="39.28515625" style="862" customWidth="1"/>
    <col min="10754" max="10754" width="31.28515625" style="862" customWidth="1"/>
    <col min="10755" max="11008" width="9.140625" style="862"/>
    <col min="11009" max="11009" width="39.28515625" style="862" customWidth="1"/>
    <col min="11010" max="11010" width="31.28515625" style="862" customWidth="1"/>
    <col min="11011" max="11264" width="9.140625" style="862"/>
    <col min="11265" max="11265" width="39.28515625" style="862" customWidth="1"/>
    <col min="11266" max="11266" width="31.28515625" style="862" customWidth="1"/>
    <col min="11267" max="11520" width="9.140625" style="862"/>
    <col min="11521" max="11521" width="39.28515625" style="862" customWidth="1"/>
    <col min="11522" max="11522" width="31.28515625" style="862" customWidth="1"/>
    <col min="11523" max="11776" width="9.140625" style="862"/>
    <col min="11777" max="11777" width="39.28515625" style="862" customWidth="1"/>
    <col min="11778" max="11778" width="31.28515625" style="862" customWidth="1"/>
    <col min="11779" max="12032" width="9.140625" style="862"/>
    <col min="12033" max="12033" width="39.28515625" style="862" customWidth="1"/>
    <col min="12034" max="12034" width="31.28515625" style="862" customWidth="1"/>
    <col min="12035" max="12288" width="9.140625" style="862"/>
    <col min="12289" max="12289" width="39.28515625" style="862" customWidth="1"/>
    <col min="12290" max="12290" width="31.28515625" style="862" customWidth="1"/>
    <col min="12291" max="12544" width="9.140625" style="862"/>
    <col min="12545" max="12545" width="39.28515625" style="862" customWidth="1"/>
    <col min="12546" max="12546" width="31.28515625" style="862" customWidth="1"/>
    <col min="12547" max="12800" width="9.140625" style="862"/>
    <col min="12801" max="12801" width="39.28515625" style="862" customWidth="1"/>
    <col min="12802" max="12802" width="31.28515625" style="862" customWidth="1"/>
    <col min="12803" max="13056" width="9.140625" style="862"/>
    <col min="13057" max="13057" width="39.28515625" style="862" customWidth="1"/>
    <col min="13058" max="13058" width="31.28515625" style="862" customWidth="1"/>
    <col min="13059" max="13312" width="9.140625" style="862"/>
    <col min="13313" max="13313" width="39.28515625" style="862" customWidth="1"/>
    <col min="13314" max="13314" width="31.28515625" style="862" customWidth="1"/>
    <col min="13315" max="13568" width="9.140625" style="862"/>
    <col min="13569" max="13569" width="39.28515625" style="862" customWidth="1"/>
    <col min="13570" max="13570" width="31.28515625" style="862" customWidth="1"/>
    <col min="13571" max="13824" width="9.140625" style="862"/>
    <col min="13825" max="13825" width="39.28515625" style="862" customWidth="1"/>
    <col min="13826" max="13826" width="31.28515625" style="862" customWidth="1"/>
    <col min="13827" max="14080" width="9.140625" style="862"/>
    <col min="14081" max="14081" width="39.28515625" style="862" customWidth="1"/>
    <col min="14082" max="14082" width="31.28515625" style="862" customWidth="1"/>
    <col min="14083" max="14336" width="9.140625" style="862"/>
    <col min="14337" max="14337" width="39.28515625" style="862" customWidth="1"/>
    <col min="14338" max="14338" width="31.28515625" style="862" customWidth="1"/>
    <col min="14339" max="14592" width="9.140625" style="862"/>
    <col min="14593" max="14593" width="39.28515625" style="862" customWidth="1"/>
    <col min="14594" max="14594" width="31.28515625" style="862" customWidth="1"/>
    <col min="14595" max="14848" width="9.140625" style="862"/>
    <col min="14849" max="14849" width="39.28515625" style="862" customWidth="1"/>
    <col min="14850" max="14850" width="31.28515625" style="862" customWidth="1"/>
    <col min="14851" max="15104" width="9.140625" style="862"/>
    <col min="15105" max="15105" width="39.28515625" style="862" customWidth="1"/>
    <col min="15106" max="15106" width="31.28515625" style="862" customWidth="1"/>
    <col min="15107" max="15360" width="9.140625" style="862"/>
    <col min="15361" max="15361" width="39.28515625" style="862" customWidth="1"/>
    <col min="15362" max="15362" width="31.28515625" style="862" customWidth="1"/>
    <col min="15363" max="15616" width="9.140625" style="862"/>
    <col min="15617" max="15617" width="39.28515625" style="862" customWidth="1"/>
    <col min="15618" max="15618" width="31.28515625" style="862" customWidth="1"/>
    <col min="15619" max="15872" width="9.140625" style="862"/>
    <col min="15873" max="15873" width="39.28515625" style="862" customWidth="1"/>
    <col min="15874" max="15874" width="31.28515625" style="862" customWidth="1"/>
    <col min="15875" max="16128" width="9.140625" style="862"/>
    <col min="16129" max="16129" width="39.28515625" style="862" customWidth="1"/>
    <col min="16130" max="16130" width="31.28515625" style="862" customWidth="1"/>
    <col min="16131" max="16384" width="9.140625" style="862"/>
  </cols>
  <sheetData>
    <row r="1" spans="1:3" ht="33" customHeight="1">
      <c r="A1" s="1204" t="s">
        <v>1252</v>
      </c>
      <c r="B1" s="1204"/>
    </row>
    <row r="2" spans="1:3" ht="15.75" customHeight="1" thickBot="1">
      <c r="A2" s="863"/>
      <c r="B2" s="912" t="s">
        <v>1237</v>
      </c>
    </row>
    <row r="3" spans="1:3" ht="42.75" customHeight="1" thickBot="1">
      <c r="A3" s="877" t="s">
        <v>1121</v>
      </c>
      <c r="B3" s="879" t="s">
        <v>1243</v>
      </c>
    </row>
    <row r="4" spans="1:3" ht="26.25" customHeight="1" thickBot="1">
      <c r="A4" s="943" t="s">
        <v>32</v>
      </c>
      <c r="B4" s="944">
        <v>745074591</v>
      </c>
    </row>
    <row r="5" spans="1:3" ht="26.25" customHeight="1" thickBot="1">
      <c r="A5" s="894" t="s">
        <v>1253</v>
      </c>
      <c r="B5" s="926">
        <v>-49478002</v>
      </c>
      <c r="C5" s="872"/>
    </row>
    <row r="6" spans="1:3" ht="18.95" customHeight="1" thickBot="1">
      <c r="A6" s="894" t="s">
        <v>1214</v>
      </c>
      <c r="B6" s="888">
        <v>40157135</v>
      </c>
    </row>
    <row r="7" spans="1:3" ht="18.95" customHeight="1" thickBot="1">
      <c r="A7" s="894" t="s">
        <v>1215</v>
      </c>
      <c r="B7" s="888">
        <v>17886898</v>
      </c>
    </row>
    <row r="8" spans="1:3" ht="18.95" customHeight="1" thickBot="1">
      <c r="A8" s="894" t="s">
        <v>13</v>
      </c>
      <c r="B8" s="889">
        <v>9434888</v>
      </c>
    </row>
    <row r="9" spans="1:3" ht="18.95" customHeight="1" thickBot="1">
      <c r="A9" s="894" t="s">
        <v>1216</v>
      </c>
      <c r="B9" s="889">
        <v>56656852</v>
      </c>
    </row>
    <row r="10" spans="1:3" ht="18.95" customHeight="1" thickBot="1">
      <c r="A10" s="894" t="s">
        <v>33</v>
      </c>
      <c r="B10" s="889">
        <v>33992542</v>
      </c>
    </row>
    <row r="11" spans="1:3" ht="18.95" customHeight="1" thickBot="1">
      <c r="A11" s="894" t="s">
        <v>15</v>
      </c>
      <c r="B11" s="889">
        <v>4833033</v>
      </c>
    </row>
    <row r="12" spans="1:3" ht="18.95" customHeight="1" thickBot="1">
      <c r="A12" s="894" t="s">
        <v>16</v>
      </c>
      <c r="B12" s="889">
        <v>14181773</v>
      </c>
    </row>
    <row r="13" spans="1:3" ht="18.95" customHeight="1" thickBot="1">
      <c r="A13" s="894" t="s">
        <v>469</v>
      </c>
      <c r="B13" s="889">
        <v>183583917</v>
      </c>
    </row>
    <row r="14" spans="1:3" ht="18.95" customHeight="1" thickBot="1">
      <c r="A14" s="894" t="s">
        <v>1217</v>
      </c>
      <c r="B14" s="889">
        <v>11045366</v>
      </c>
    </row>
    <row r="15" spans="1:3" ht="18.95" customHeight="1" thickBot="1">
      <c r="A15" s="894" t="s">
        <v>215</v>
      </c>
      <c r="B15" s="889">
        <v>4410675</v>
      </c>
    </row>
    <row r="16" spans="1:3" ht="18.95" customHeight="1" thickBot="1">
      <c r="A16" s="894" t="s">
        <v>30</v>
      </c>
      <c r="B16" s="889">
        <v>44748094</v>
      </c>
    </row>
    <row r="17" spans="1:2" ht="18.95" customHeight="1" thickBot="1">
      <c r="A17" s="894" t="s">
        <v>217</v>
      </c>
      <c r="B17" s="889">
        <v>7176866</v>
      </c>
    </row>
    <row r="18" spans="1:2" ht="18.95" customHeight="1" thickBot="1">
      <c r="A18" s="894" t="s">
        <v>17</v>
      </c>
      <c r="B18" s="889">
        <v>55518722</v>
      </c>
    </row>
    <row r="19" spans="1:2" ht="18.95" customHeight="1" thickBot="1">
      <c r="A19" s="894" t="s">
        <v>18</v>
      </c>
      <c r="B19" s="889">
        <v>10457632</v>
      </c>
    </row>
    <row r="20" spans="1:2" ht="18.95" customHeight="1" thickBot="1">
      <c r="A20" s="894" t="s">
        <v>19</v>
      </c>
      <c r="B20" s="889">
        <v>7596737</v>
      </c>
    </row>
    <row r="21" spans="1:2" ht="18.95" customHeight="1" thickBot="1">
      <c r="A21" s="894" t="s">
        <v>218</v>
      </c>
      <c r="B21" s="889">
        <v>9800068</v>
      </c>
    </row>
    <row r="22" spans="1:2" ht="18.95" customHeight="1" thickBot="1">
      <c r="A22" s="894" t="s">
        <v>20</v>
      </c>
      <c r="B22" s="889">
        <v>22440319</v>
      </c>
    </row>
    <row r="23" spans="1:2" ht="18.95" customHeight="1" thickBot="1">
      <c r="A23" s="894" t="s">
        <v>21</v>
      </c>
      <c r="B23" s="889">
        <v>16268403</v>
      </c>
    </row>
    <row r="24" spans="1:2" ht="18.95" customHeight="1" thickBot="1">
      <c r="A24" s="894" t="s">
        <v>22</v>
      </c>
      <c r="B24" s="889">
        <v>15132215</v>
      </c>
    </row>
    <row r="25" spans="1:2" ht="18.95" customHeight="1" thickBot="1">
      <c r="A25" s="894" t="s">
        <v>472</v>
      </c>
      <c r="B25" s="889">
        <v>6331258</v>
      </c>
    </row>
    <row r="26" spans="1:2" ht="18.95" customHeight="1" thickBot="1">
      <c r="A26" s="894" t="s">
        <v>220</v>
      </c>
      <c r="B26" s="889">
        <v>10725627</v>
      </c>
    </row>
    <row r="27" spans="1:2" ht="18.95" customHeight="1" thickBot="1">
      <c r="A27" s="894" t="s">
        <v>221</v>
      </c>
      <c r="B27" s="889">
        <v>27856370</v>
      </c>
    </row>
    <row r="28" spans="1:2" ht="18.95" customHeight="1" thickBot="1">
      <c r="A28" s="894" t="s">
        <v>222</v>
      </c>
      <c r="B28" s="889">
        <v>13521545</v>
      </c>
    </row>
    <row r="29" spans="1:2" ht="18.95" customHeight="1" thickBot="1">
      <c r="A29" s="894" t="s">
        <v>1219</v>
      </c>
      <c r="B29" s="889">
        <v>5962740</v>
      </c>
    </row>
    <row r="30" spans="1:2" ht="18.95" customHeight="1" thickBot="1">
      <c r="A30" s="894" t="s">
        <v>132</v>
      </c>
      <c r="B30" s="889">
        <v>15787986</v>
      </c>
    </row>
    <row r="31" spans="1:2" ht="18.95" customHeight="1" thickBot="1">
      <c r="A31" s="894" t="s">
        <v>23</v>
      </c>
      <c r="B31" s="889">
        <v>35722011</v>
      </c>
    </row>
    <row r="32" spans="1:2" ht="18.95" customHeight="1" thickBot="1">
      <c r="A32" s="894" t="s">
        <v>24</v>
      </c>
      <c r="B32" s="889">
        <v>16519702</v>
      </c>
    </row>
    <row r="33" spans="1:2" ht="18.95" customHeight="1" thickBot="1">
      <c r="A33" s="894" t="s">
        <v>25</v>
      </c>
      <c r="B33" s="889">
        <v>33366121</v>
      </c>
    </row>
    <row r="34" spans="1:2" ht="18.95" customHeight="1" thickBot="1">
      <c r="A34" s="894" t="s">
        <v>224</v>
      </c>
      <c r="B34" s="889">
        <v>18818936</v>
      </c>
    </row>
    <row r="35" spans="1:2" ht="18.95" customHeight="1" thickBot="1">
      <c r="A35" s="894" t="s">
        <v>1220</v>
      </c>
      <c r="B35" s="889">
        <v>12408492</v>
      </c>
    </row>
    <row r="36" spans="1:2" ht="18.95" customHeight="1" thickBot="1">
      <c r="A36" s="894" t="s">
        <v>1221</v>
      </c>
      <c r="B36" s="889">
        <v>13016541</v>
      </c>
    </row>
    <row r="37" spans="1:2" ht="18.95" customHeight="1" thickBot="1">
      <c r="A37" s="894" t="s">
        <v>12</v>
      </c>
      <c r="B37" s="889">
        <v>19193129</v>
      </c>
    </row>
    <row r="38" spans="1:2" ht="20.25" customHeight="1">
      <c r="A38" s="1205"/>
      <c r="B38" s="1205"/>
    </row>
    <row r="39" spans="1:2">
      <c r="B39" s="872"/>
    </row>
    <row r="40" spans="1:2">
      <c r="B40" s="872"/>
    </row>
  </sheetData>
  <mergeCells count="2">
    <mergeCell ref="A1:B1"/>
    <mergeCell ref="A38:B38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455FC-4FB5-48E0-BA7B-AF0D4DDCB01F}">
  <sheetPr>
    <tabColor rgb="FFFFC000"/>
  </sheetPr>
  <dimension ref="A1:K16"/>
  <sheetViews>
    <sheetView rightToLeft="1" view="pageBreakPreview" zoomScale="60" zoomScaleNormal="60" workbookViewId="0">
      <selection activeCell="J2" sqref="J2"/>
    </sheetView>
  </sheetViews>
  <sheetFormatPr defaultColWidth="9.140625" defaultRowHeight="15.75"/>
  <cols>
    <col min="1" max="1" width="9.85546875" style="862" customWidth="1"/>
    <col min="2" max="2" width="15.42578125" style="862" customWidth="1"/>
    <col min="3" max="3" width="13.140625" style="862" customWidth="1"/>
    <col min="4" max="4" width="13.85546875" style="862" customWidth="1"/>
    <col min="5" max="5" width="11.85546875" style="862" customWidth="1"/>
    <col min="6" max="6" width="14" style="862" customWidth="1"/>
    <col min="7" max="7" width="12.140625" style="862" customWidth="1"/>
    <col min="8" max="8" width="12.7109375" style="862" customWidth="1"/>
    <col min="9" max="11" width="9.5703125" style="862" bestFit="1" customWidth="1"/>
    <col min="12" max="256" width="9.140625" style="862"/>
    <col min="257" max="257" width="9.85546875" style="862" customWidth="1"/>
    <col min="258" max="258" width="15.42578125" style="862" customWidth="1"/>
    <col min="259" max="259" width="13.140625" style="862" customWidth="1"/>
    <col min="260" max="260" width="13.85546875" style="862" customWidth="1"/>
    <col min="261" max="261" width="11.85546875" style="862" customWidth="1"/>
    <col min="262" max="262" width="14" style="862" customWidth="1"/>
    <col min="263" max="263" width="12.140625" style="862" customWidth="1"/>
    <col min="264" max="264" width="12.7109375" style="862" customWidth="1"/>
    <col min="265" max="267" width="9.5703125" style="862" bestFit="1" customWidth="1"/>
    <col min="268" max="512" width="9.140625" style="862"/>
    <col min="513" max="513" width="9.85546875" style="862" customWidth="1"/>
    <col min="514" max="514" width="15.42578125" style="862" customWidth="1"/>
    <col min="515" max="515" width="13.140625" style="862" customWidth="1"/>
    <col min="516" max="516" width="13.85546875" style="862" customWidth="1"/>
    <col min="517" max="517" width="11.85546875" style="862" customWidth="1"/>
    <col min="518" max="518" width="14" style="862" customWidth="1"/>
    <col min="519" max="519" width="12.140625" style="862" customWidth="1"/>
    <col min="520" max="520" width="12.7109375" style="862" customWidth="1"/>
    <col min="521" max="523" width="9.5703125" style="862" bestFit="1" customWidth="1"/>
    <col min="524" max="768" width="9.140625" style="862"/>
    <col min="769" max="769" width="9.85546875" style="862" customWidth="1"/>
    <col min="770" max="770" width="15.42578125" style="862" customWidth="1"/>
    <col min="771" max="771" width="13.140625" style="862" customWidth="1"/>
    <col min="772" max="772" width="13.85546875" style="862" customWidth="1"/>
    <col min="773" max="773" width="11.85546875" style="862" customWidth="1"/>
    <col min="774" max="774" width="14" style="862" customWidth="1"/>
    <col min="775" max="775" width="12.140625" style="862" customWidth="1"/>
    <col min="776" max="776" width="12.7109375" style="862" customWidth="1"/>
    <col min="777" max="779" width="9.5703125" style="862" bestFit="1" customWidth="1"/>
    <col min="780" max="1024" width="9.140625" style="862"/>
    <col min="1025" max="1025" width="9.85546875" style="862" customWidth="1"/>
    <col min="1026" max="1026" width="15.42578125" style="862" customWidth="1"/>
    <col min="1027" max="1027" width="13.140625" style="862" customWidth="1"/>
    <col min="1028" max="1028" width="13.85546875" style="862" customWidth="1"/>
    <col min="1029" max="1029" width="11.85546875" style="862" customWidth="1"/>
    <col min="1030" max="1030" width="14" style="862" customWidth="1"/>
    <col min="1031" max="1031" width="12.140625" style="862" customWidth="1"/>
    <col min="1032" max="1032" width="12.7109375" style="862" customWidth="1"/>
    <col min="1033" max="1035" width="9.5703125" style="862" bestFit="1" customWidth="1"/>
    <col min="1036" max="1280" width="9.140625" style="862"/>
    <col min="1281" max="1281" width="9.85546875" style="862" customWidth="1"/>
    <col min="1282" max="1282" width="15.42578125" style="862" customWidth="1"/>
    <col min="1283" max="1283" width="13.140625" style="862" customWidth="1"/>
    <col min="1284" max="1284" width="13.85546875" style="862" customWidth="1"/>
    <col min="1285" max="1285" width="11.85546875" style="862" customWidth="1"/>
    <col min="1286" max="1286" width="14" style="862" customWidth="1"/>
    <col min="1287" max="1287" width="12.140625" style="862" customWidth="1"/>
    <col min="1288" max="1288" width="12.7109375" style="862" customWidth="1"/>
    <col min="1289" max="1291" width="9.5703125" style="862" bestFit="1" customWidth="1"/>
    <col min="1292" max="1536" width="9.140625" style="862"/>
    <col min="1537" max="1537" width="9.85546875" style="862" customWidth="1"/>
    <col min="1538" max="1538" width="15.42578125" style="862" customWidth="1"/>
    <col min="1539" max="1539" width="13.140625" style="862" customWidth="1"/>
    <col min="1540" max="1540" width="13.85546875" style="862" customWidth="1"/>
    <col min="1541" max="1541" width="11.85546875" style="862" customWidth="1"/>
    <col min="1542" max="1542" width="14" style="862" customWidth="1"/>
    <col min="1543" max="1543" width="12.140625" style="862" customWidth="1"/>
    <col min="1544" max="1544" width="12.7109375" style="862" customWidth="1"/>
    <col min="1545" max="1547" width="9.5703125" style="862" bestFit="1" customWidth="1"/>
    <col min="1548" max="1792" width="9.140625" style="862"/>
    <col min="1793" max="1793" width="9.85546875" style="862" customWidth="1"/>
    <col min="1794" max="1794" width="15.42578125" style="862" customWidth="1"/>
    <col min="1795" max="1795" width="13.140625" style="862" customWidth="1"/>
    <col min="1796" max="1796" width="13.85546875" style="862" customWidth="1"/>
    <col min="1797" max="1797" width="11.85546875" style="862" customWidth="1"/>
    <col min="1798" max="1798" width="14" style="862" customWidth="1"/>
    <col min="1799" max="1799" width="12.140625" style="862" customWidth="1"/>
    <col min="1800" max="1800" width="12.7109375" style="862" customWidth="1"/>
    <col min="1801" max="1803" width="9.5703125" style="862" bestFit="1" customWidth="1"/>
    <col min="1804" max="2048" width="9.140625" style="862"/>
    <col min="2049" max="2049" width="9.85546875" style="862" customWidth="1"/>
    <col min="2050" max="2050" width="15.42578125" style="862" customWidth="1"/>
    <col min="2051" max="2051" width="13.140625" style="862" customWidth="1"/>
    <col min="2052" max="2052" width="13.85546875" style="862" customWidth="1"/>
    <col min="2053" max="2053" width="11.85546875" style="862" customWidth="1"/>
    <col min="2054" max="2054" width="14" style="862" customWidth="1"/>
    <col min="2055" max="2055" width="12.140625" style="862" customWidth="1"/>
    <col min="2056" max="2056" width="12.7109375" style="862" customWidth="1"/>
    <col min="2057" max="2059" width="9.5703125" style="862" bestFit="1" customWidth="1"/>
    <col min="2060" max="2304" width="9.140625" style="862"/>
    <col min="2305" max="2305" width="9.85546875" style="862" customWidth="1"/>
    <col min="2306" max="2306" width="15.42578125" style="862" customWidth="1"/>
    <col min="2307" max="2307" width="13.140625" style="862" customWidth="1"/>
    <col min="2308" max="2308" width="13.85546875" style="862" customWidth="1"/>
    <col min="2309" max="2309" width="11.85546875" style="862" customWidth="1"/>
    <col min="2310" max="2310" width="14" style="862" customWidth="1"/>
    <col min="2311" max="2311" width="12.140625" style="862" customWidth="1"/>
    <col min="2312" max="2312" width="12.7109375" style="862" customWidth="1"/>
    <col min="2313" max="2315" width="9.5703125" style="862" bestFit="1" customWidth="1"/>
    <col min="2316" max="2560" width="9.140625" style="862"/>
    <col min="2561" max="2561" width="9.85546875" style="862" customWidth="1"/>
    <col min="2562" max="2562" width="15.42578125" style="862" customWidth="1"/>
    <col min="2563" max="2563" width="13.140625" style="862" customWidth="1"/>
    <col min="2564" max="2564" width="13.85546875" style="862" customWidth="1"/>
    <col min="2565" max="2565" width="11.85546875" style="862" customWidth="1"/>
    <col min="2566" max="2566" width="14" style="862" customWidth="1"/>
    <col min="2567" max="2567" width="12.140625" style="862" customWidth="1"/>
    <col min="2568" max="2568" width="12.7109375" style="862" customWidth="1"/>
    <col min="2569" max="2571" width="9.5703125" style="862" bestFit="1" customWidth="1"/>
    <col min="2572" max="2816" width="9.140625" style="862"/>
    <col min="2817" max="2817" width="9.85546875" style="862" customWidth="1"/>
    <col min="2818" max="2818" width="15.42578125" style="862" customWidth="1"/>
    <col min="2819" max="2819" width="13.140625" style="862" customWidth="1"/>
    <col min="2820" max="2820" width="13.85546875" style="862" customWidth="1"/>
    <col min="2821" max="2821" width="11.85546875" style="862" customWidth="1"/>
    <col min="2822" max="2822" width="14" style="862" customWidth="1"/>
    <col min="2823" max="2823" width="12.140625" style="862" customWidth="1"/>
    <col min="2824" max="2824" width="12.7109375" style="862" customWidth="1"/>
    <col min="2825" max="2827" width="9.5703125" style="862" bestFit="1" customWidth="1"/>
    <col min="2828" max="3072" width="9.140625" style="862"/>
    <col min="3073" max="3073" width="9.85546875" style="862" customWidth="1"/>
    <col min="3074" max="3074" width="15.42578125" style="862" customWidth="1"/>
    <col min="3075" max="3075" width="13.140625" style="862" customWidth="1"/>
    <col min="3076" max="3076" width="13.85546875" style="862" customWidth="1"/>
    <col min="3077" max="3077" width="11.85546875" style="862" customWidth="1"/>
    <col min="3078" max="3078" width="14" style="862" customWidth="1"/>
    <col min="3079" max="3079" width="12.140625" style="862" customWidth="1"/>
    <col min="3080" max="3080" width="12.7109375" style="862" customWidth="1"/>
    <col min="3081" max="3083" width="9.5703125" style="862" bestFit="1" customWidth="1"/>
    <col min="3084" max="3328" width="9.140625" style="862"/>
    <col min="3329" max="3329" width="9.85546875" style="862" customWidth="1"/>
    <col min="3330" max="3330" width="15.42578125" style="862" customWidth="1"/>
    <col min="3331" max="3331" width="13.140625" style="862" customWidth="1"/>
    <col min="3332" max="3332" width="13.85546875" style="862" customWidth="1"/>
    <col min="3333" max="3333" width="11.85546875" style="862" customWidth="1"/>
    <col min="3334" max="3334" width="14" style="862" customWidth="1"/>
    <col min="3335" max="3335" width="12.140625" style="862" customWidth="1"/>
    <col min="3336" max="3336" width="12.7109375" style="862" customWidth="1"/>
    <col min="3337" max="3339" width="9.5703125" style="862" bestFit="1" customWidth="1"/>
    <col min="3340" max="3584" width="9.140625" style="862"/>
    <col min="3585" max="3585" width="9.85546875" style="862" customWidth="1"/>
    <col min="3586" max="3586" width="15.42578125" style="862" customWidth="1"/>
    <col min="3587" max="3587" width="13.140625" style="862" customWidth="1"/>
    <col min="3588" max="3588" width="13.85546875" style="862" customWidth="1"/>
    <col min="3589" max="3589" width="11.85546875" style="862" customWidth="1"/>
    <col min="3590" max="3590" width="14" style="862" customWidth="1"/>
    <col min="3591" max="3591" width="12.140625" style="862" customWidth="1"/>
    <col min="3592" max="3592" width="12.7109375" style="862" customWidth="1"/>
    <col min="3593" max="3595" width="9.5703125" style="862" bestFit="1" customWidth="1"/>
    <col min="3596" max="3840" width="9.140625" style="862"/>
    <col min="3841" max="3841" width="9.85546875" style="862" customWidth="1"/>
    <col min="3842" max="3842" width="15.42578125" style="862" customWidth="1"/>
    <col min="3843" max="3843" width="13.140625" style="862" customWidth="1"/>
    <col min="3844" max="3844" width="13.85546875" style="862" customWidth="1"/>
    <col min="3845" max="3845" width="11.85546875" style="862" customWidth="1"/>
    <col min="3846" max="3846" width="14" style="862" customWidth="1"/>
    <col min="3847" max="3847" width="12.140625" style="862" customWidth="1"/>
    <col min="3848" max="3848" width="12.7109375" style="862" customWidth="1"/>
    <col min="3849" max="3851" width="9.5703125" style="862" bestFit="1" customWidth="1"/>
    <col min="3852" max="4096" width="9.140625" style="862"/>
    <col min="4097" max="4097" width="9.85546875" style="862" customWidth="1"/>
    <col min="4098" max="4098" width="15.42578125" style="862" customWidth="1"/>
    <col min="4099" max="4099" width="13.140625" style="862" customWidth="1"/>
    <col min="4100" max="4100" width="13.85546875" style="862" customWidth="1"/>
    <col min="4101" max="4101" width="11.85546875" style="862" customWidth="1"/>
    <col min="4102" max="4102" width="14" style="862" customWidth="1"/>
    <col min="4103" max="4103" width="12.140625" style="862" customWidth="1"/>
    <col min="4104" max="4104" width="12.7109375" style="862" customWidth="1"/>
    <col min="4105" max="4107" width="9.5703125" style="862" bestFit="1" customWidth="1"/>
    <col min="4108" max="4352" width="9.140625" style="862"/>
    <col min="4353" max="4353" width="9.85546875" style="862" customWidth="1"/>
    <col min="4354" max="4354" width="15.42578125" style="862" customWidth="1"/>
    <col min="4355" max="4355" width="13.140625" style="862" customWidth="1"/>
    <col min="4356" max="4356" width="13.85546875" style="862" customWidth="1"/>
    <col min="4357" max="4357" width="11.85546875" style="862" customWidth="1"/>
    <col min="4358" max="4358" width="14" style="862" customWidth="1"/>
    <col min="4359" max="4359" width="12.140625" style="862" customWidth="1"/>
    <col min="4360" max="4360" width="12.7109375" style="862" customWidth="1"/>
    <col min="4361" max="4363" width="9.5703125" style="862" bestFit="1" customWidth="1"/>
    <col min="4364" max="4608" width="9.140625" style="862"/>
    <col min="4609" max="4609" width="9.85546875" style="862" customWidth="1"/>
    <col min="4610" max="4610" width="15.42578125" style="862" customWidth="1"/>
    <col min="4611" max="4611" width="13.140625" style="862" customWidth="1"/>
    <col min="4612" max="4612" width="13.85546875" style="862" customWidth="1"/>
    <col min="4613" max="4613" width="11.85546875" style="862" customWidth="1"/>
    <col min="4614" max="4614" width="14" style="862" customWidth="1"/>
    <col min="4615" max="4615" width="12.140625" style="862" customWidth="1"/>
    <col min="4616" max="4616" width="12.7109375" style="862" customWidth="1"/>
    <col min="4617" max="4619" width="9.5703125" style="862" bestFit="1" customWidth="1"/>
    <col min="4620" max="4864" width="9.140625" style="862"/>
    <col min="4865" max="4865" width="9.85546875" style="862" customWidth="1"/>
    <col min="4866" max="4866" width="15.42578125" style="862" customWidth="1"/>
    <col min="4867" max="4867" width="13.140625" style="862" customWidth="1"/>
    <col min="4868" max="4868" width="13.85546875" style="862" customWidth="1"/>
    <col min="4869" max="4869" width="11.85546875" style="862" customWidth="1"/>
    <col min="4870" max="4870" width="14" style="862" customWidth="1"/>
    <col min="4871" max="4871" width="12.140625" style="862" customWidth="1"/>
    <col min="4872" max="4872" width="12.7109375" style="862" customWidth="1"/>
    <col min="4873" max="4875" width="9.5703125" style="862" bestFit="1" customWidth="1"/>
    <col min="4876" max="5120" width="9.140625" style="862"/>
    <col min="5121" max="5121" width="9.85546875" style="862" customWidth="1"/>
    <col min="5122" max="5122" width="15.42578125" style="862" customWidth="1"/>
    <col min="5123" max="5123" width="13.140625" style="862" customWidth="1"/>
    <col min="5124" max="5124" width="13.85546875" style="862" customWidth="1"/>
    <col min="5125" max="5125" width="11.85546875" style="862" customWidth="1"/>
    <col min="5126" max="5126" width="14" style="862" customWidth="1"/>
    <col min="5127" max="5127" width="12.140625" style="862" customWidth="1"/>
    <col min="5128" max="5128" width="12.7109375" style="862" customWidth="1"/>
    <col min="5129" max="5131" width="9.5703125" style="862" bestFit="1" customWidth="1"/>
    <col min="5132" max="5376" width="9.140625" style="862"/>
    <col min="5377" max="5377" width="9.85546875" style="862" customWidth="1"/>
    <col min="5378" max="5378" width="15.42578125" style="862" customWidth="1"/>
    <col min="5379" max="5379" width="13.140625" style="862" customWidth="1"/>
    <col min="5380" max="5380" width="13.85546875" style="862" customWidth="1"/>
    <col min="5381" max="5381" width="11.85546875" style="862" customWidth="1"/>
    <col min="5382" max="5382" width="14" style="862" customWidth="1"/>
    <col min="5383" max="5383" width="12.140625" style="862" customWidth="1"/>
    <col min="5384" max="5384" width="12.7109375" style="862" customWidth="1"/>
    <col min="5385" max="5387" width="9.5703125" style="862" bestFit="1" customWidth="1"/>
    <col min="5388" max="5632" width="9.140625" style="862"/>
    <col min="5633" max="5633" width="9.85546875" style="862" customWidth="1"/>
    <col min="5634" max="5634" width="15.42578125" style="862" customWidth="1"/>
    <col min="5635" max="5635" width="13.140625" style="862" customWidth="1"/>
    <col min="5636" max="5636" width="13.85546875" style="862" customWidth="1"/>
    <col min="5637" max="5637" width="11.85546875" style="862" customWidth="1"/>
    <col min="5638" max="5638" width="14" style="862" customWidth="1"/>
    <col min="5639" max="5639" width="12.140625" style="862" customWidth="1"/>
    <col min="5640" max="5640" width="12.7109375" style="862" customWidth="1"/>
    <col min="5641" max="5643" width="9.5703125" style="862" bestFit="1" customWidth="1"/>
    <col min="5644" max="5888" width="9.140625" style="862"/>
    <col min="5889" max="5889" width="9.85546875" style="862" customWidth="1"/>
    <col min="5890" max="5890" width="15.42578125" style="862" customWidth="1"/>
    <col min="5891" max="5891" width="13.140625" style="862" customWidth="1"/>
    <col min="5892" max="5892" width="13.85546875" style="862" customWidth="1"/>
    <col min="5893" max="5893" width="11.85546875" style="862" customWidth="1"/>
    <col min="5894" max="5894" width="14" style="862" customWidth="1"/>
    <col min="5895" max="5895" width="12.140625" style="862" customWidth="1"/>
    <col min="5896" max="5896" width="12.7109375" style="862" customWidth="1"/>
    <col min="5897" max="5899" width="9.5703125" style="862" bestFit="1" customWidth="1"/>
    <col min="5900" max="6144" width="9.140625" style="862"/>
    <col min="6145" max="6145" width="9.85546875" style="862" customWidth="1"/>
    <col min="6146" max="6146" width="15.42578125" style="862" customWidth="1"/>
    <col min="6147" max="6147" width="13.140625" style="862" customWidth="1"/>
    <col min="6148" max="6148" width="13.85546875" style="862" customWidth="1"/>
    <col min="6149" max="6149" width="11.85546875" style="862" customWidth="1"/>
    <col min="6150" max="6150" width="14" style="862" customWidth="1"/>
    <col min="6151" max="6151" width="12.140625" style="862" customWidth="1"/>
    <col min="6152" max="6152" width="12.7109375" style="862" customWidth="1"/>
    <col min="6153" max="6155" width="9.5703125" style="862" bestFit="1" customWidth="1"/>
    <col min="6156" max="6400" width="9.140625" style="862"/>
    <col min="6401" max="6401" width="9.85546875" style="862" customWidth="1"/>
    <col min="6402" max="6402" width="15.42578125" style="862" customWidth="1"/>
    <col min="6403" max="6403" width="13.140625" style="862" customWidth="1"/>
    <col min="6404" max="6404" width="13.85546875" style="862" customWidth="1"/>
    <col min="6405" max="6405" width="11.85546875" style="862" customWidth="1"/>
    <col min="6406" max="6406" width="14" style="862" customWidth="1"/>
    <col min="6407" max="6407" width="12.140625" style="862" customWidth="1"/>
    <col min="6408" max="6408" width="12.7109375" style="862" customWidth="1"/>
    <col min="6409" max="6411" width="9.5703125" style="862" bestFit="1" customWidth="1"/>
    <col min="6412" max="6656" width="9.140625" style="862"/>
    <col min="6657" max="6657" width="9.85546875" style="862" customWidth="1"/>
    <col min="6658" max="6658" width="15.42578125" style="862" customWidth="1"/>
    <col min="6659" max="6659" width="13.140625" style="862" customWidth="1"/>
    <col min="6660" max="6660" width="13.85546875" style="862" customWidth="1"/>
    <col min="6661" max="6661" width="11.85546875" style="862" customWidth="1"/>
    <col min="6662" max="6662" width="14" style="862" customWidth="1"/>
    <col min="6663" max="6663" width="12.140625" style="862" customWidth="1"/>
    <col min="6664" max="6664" width="12.7109375" style="862" customWidth="1"/>
    <col min="6665" max="6667" width="9.5703125" style="862" bestFit="1" customWidth="1"/>
    <col min="6668" max="6912" width="9.140625" style="862"/>
    <col min="6913" max="6913" width="9.85546875" style="862" customWidth="1"/>
    <col min="6914" max="6914" width="15.42578125" style="862" customWidth="1"/>
    <col min="6915" max="6915" width="13.140625" style="862" customWidth="1"/>
    <col min="6916" max="6916" width="13.85546875" style="862" customWidth="1"/>
    <col min="6917" max="6917" width="11.85546875" style="862" customWidth="1"/>
    <col min="6918" max="6918" width="14" style="862" customWidth="1"/>
    <col min="6919" max="6919" width="12.140625" style="862" customWidth="1"/>
    <col min="6920" max="6920" width="12.7109375" style="862" customWidth="1"/>
    <col min="6921" max="6923" width="9.5703125" style="862" bestFit="1" customWidth="1"/>
    <col min="6924" max="7168" width="9.140625" style="862"/>
    <col min="7169" max="7169" width="9.85546875" style="862" customWidth="1"/>
    <col min="7170" max="7170" width="15.42578125" style="862" customWidth="1"/>
    <col min="7171" max="7171" width="13.140625" style="862" customWidth="1"/>
    <col min="7172" max="7172" width="13.85546875" style="862" customWidth="1"/>
    <col min="7173" max="7173" width="11.85546875" style="862" customWidth="1"/>
    <col min="7174" max="7174" width="14" style="862" customWidth="1"/>
    <col min="7175" max="7175" width="12.140625" style="862" customWidth="1"/>
    <col min="7176" max="7176" width="12.7109375" style="862" customWidth="1"/>
    <col min="7177" max="7179" width="9.5703125" style="862" bestFit="1" customWidth="1"/>
    <col min="7180" max="7424" width="9.140625" style="862"/>
    <col min="7425" max="7425" width="9.85546875" style="862" customWidth="1"/>
    <col min="7426" max="7426" width="15.42578125" style="862" customWidth="1"/>
    <col min="7427" max="7427" width="13.140625" style="862" customWidth="1"/>
    <col min="7428" max="7428" width="13.85546875" style="862" customWidth="1"/>
    <col min="7429" max="7429" width="11.85546875" style="862" customWidth="1"/>
    <col min="7430" max="7430" width="14" style="862" customWidth="1"/>
    <col min="7431" max="7431" width="12.140625" style="862" customWidth="1"/>
    <col min="7432" max="7432" width="12.7109375" style="862" customWidth="1"/>
    <col min="7433" max="7435" width="9.5703125" style="862" bestFit="1" customWidth="1"/>
    <col min="7436" max="7680" width="9.140625" style="862"/>
    <col min="7681" max="7681" width="9.85546875" style="862" customWidth="1"/>
    <col min="7682" max="7682" width="15.42578125" style="862" customWidth="1"/>
    <col min="7683" max="7683" width="13.140625" style="862" customWidth="1"/>
    <col min="7684" max="7684" width="13.85546875" style="862" customWidth="1"/>
    <col min="7685" max="7685" width="11.85546875" style="862" customWidth="1"/>
    <col min="7686" max="7686" width="14" style="862" customWidth="1"/>
    <col min="7687" max="7687" width="12.140625" style="862" customWidth="1"/>
    <col min="7688" max="7688" width="12.7109375" style="862" customWidth="1"/>
    <col min="7689" max="7691" width="9.5703125" style="862" bestFit="1" customWidth="1"/>
    <col min="7692" max="7936" width="9.140625" style="862"/>
    <col min="7937" max="7937" width="9.85546875" style="862" customWidth="1"/>
    <col min="7938" max="7938" width="15.42578125" style="862" customWidth="1"/>
    <col min="7939" max="7939" width="13.140625" style="862" customWidth="1"/>
    <col min="7940" max="7940" width="13.85546875" style="862" customWidth="1"/>
    <col min="7941" max="7941" width="11.85546875" style="862" customWidth="1"/>
    <col min="7942" max="7942" width="14" style="862" customWidth="1"/>
    <col min="7943" max="7943" width="12.140625" style="862" customWidth="1"/>
    <col min="7944" max="7944" width="12.7109375" style="862" customWidth="1"/>
    <col min="7945" max="7947" width="9.5703125" style="862" bestFit="1" customWidth="1"/>
    <col min="7948" max="8192" width="9.140625" style="862"/>
    <col min="8193" max="8193" width="9.85546875" style="862" customWidth="1"/>
    <col min="8194" max="8194" width="15.42578125" style="862" customWidth="1"/>
    <col min="8195" max="8195" width="13.140625" style="862" customWidth="1"/>
    <col min="8196" max="8196" width="13.85546875" style="862" customWidth="1"/>
    <col min="8197" max="8197" width="11.85546875" style="862" customWidth="1"/>
    <col min="8198" max="8198" width="14" style="862" customWidth="1"/>
    <col min="8199" max="8199" width="12.140625" style="862" customWidth="1"/>
    <col min="8200" max="8200" width="12.7109375" style="862" customWidth="1"/>
    <col min="8201" max="8203" width="9.5703125" style="862" bestFit="1" customWidth="1"/>
    <col min="8204" max="8448" width="9.140625" style="862"/>
    <col min="8449" max="8449" width="9.85546875" style="862" customWidth="1"/>
    <col min="8450" max="8450" width="15.42578125" style="862" customWidth="1"/>
    <col min="8451" max="8451" width="13.140625" style="862" customWidth="1"/>
    <col min="8452" max="8452" width="13.85546875" style="862" customWidth="1"/>
    <col min="8453" max="8453" width="11.85546875" style="862" customWidth="1"/>
    <col min="8454" max="8454" width="14" style="862" customWidth="1"/>
    <col min="8455" max="8455" width="12.140625" style="862" customWidth="1"/>
    <col min="8456" max="8456" width="12.7109375" style="862" customWidth="1"/>
    <col min="8457" max="8459" width="9.5703125" style="862" bestFit="1" customWidth="1"/>
    <col min="8460" max="8704" width="9.140625" style="862"/>
    <col min="8705" max="8705" width="9.85546875" style="862" customWidth="1"/>
    <col min="8706" max="8706" width="15.42578125" style="862" customWidth="1"/>
    <col min="8707" max="8707" width="13.140625" style="862" customWidth="1"/>
    <col min="8708" max="8708" width="13.85546875" style="862" customWidth="1"/>
    <col min="8709" max="8709" width="11.85546875" style="862" customWidth="1"/>
    <col min="8710" max="8710" width="14" style="862" customWidth="1"/>
    <col min="8711" max="8711" width="12.140625" style="862" customWidth="1"/>
    <col min="8712" max="8712" width="12.7109375" style="862" customWidth="1"/>
    <col min="8713" max="8715" width="9.5703125" style="862" bestFit="1" customWidth="1"/>
    <col min="8716" max="8960" width="9.140625" style="862"/>
    <col min="8961" max="8961" width="9.85546875" style="862" customWidth="1"/>
    <col min="8962" max="8962" width="15.42578125" style="862" customWidth="1"/>
    <col min="8963" max="8963" width="13.140625" style="862" customWidth="1"/>
    <col min="8964" max="8964" width="13.85546875" style="862" customWidth="1"/>
    <col min="8965" max="8965" width="11.85546875" style="862" customWidth="1"/>
    <col min="8966" max="8966" width="14" style="862" customWidth="1"/>
    <col min="8967" max="8967" width="12.140625" style="862" customWidth="1"/>
    <col min="8968" max="8968" width="12.7109375" style="862" customWidth="1"/>
    <col min="8969" max="8971" width="9.5703125" style="862" bestFit="1" customWidth="1"/>
    <col min="8972" max="9216" width="9.140625" style="862"/>
    <col min="9217" max="9217" width="9.85546875" style="862" customWidth="1"/>
    <col min="9218" max="9218" width="15.42578125" style="862" customWidth="1"/>
    <col min="9219" max="9219" width="13.140625" style="862" customWidth="1"/>
    <col min="9220" max="9220" width="13.85546875" style="862" customWidth="1"/>
    <col min="9221" max="9221" width="11.85546875" style="862" customWidth="1"/>
    <col min="9222" max="9222" width="14" style="862" customWidth="1"/>
    <col min="9223" max="9223" width="12.140625" style="862" customWidth="1"/>
    <col min="9224" max="9224" width="12.7109375" style="862" customWidth="1"/>
    <col min="9225" max="9227" width="9.5703125" style="862" bestFit="1" customWidth="1"/>
    <col min="9228" max="9472" width="9.140625" style="862"/>
    <col min="9473" max="9473" width="9.85546875" style="862" customWidth="1"/>
    <col min="9474" max="9474" width="15.42578125" style="862" customWidth="1"/>
    <col min="9475" max="9475" width="13.140625" style="862" customWidth="1"/>
    <col min="9476" max="9476" width="13.85546875" style="862" customWidth="1"/>
    <col min="9477" max="9477" width="11.85546875" style="862" customWidth="1"/>
    <col min="9478" max="9478" width="14" style="862" customWidth="1"/>
    <col min="9479" max="9479" width="12.140625" style="862" customWidth="1"/>
    <col min="9480" max="9480" width="12.7109375" style="862" customWidth="1"/>
    <col min="9481" max="9483" width="9.5703125" style="862" bestFit="1" customWidth="1"/>
    <col min="9484" max="9728" width="9.140625" style="862"/>
    <col min="9729" max="9729" width="9.85546875" style="862" customWidth="1"/>
    <col min="9730" max="9730" width="15.42578125" style="862" customWidth="1"/>
    <col min="9731" max="9731" width="13.140625" style="862" customWidth="1"/>
    <col min="9732" max="9732" width="13.85546875" style="862" customWidth="1"/>
    <col min="9733" max="9733" width="11.85546875" style="862" customWidth="1"/>
    <col min="9734" max="9734" width="14" style="862" customWidth="1"/>
    <col min="9735" max="9735" width="12.140625" style="862" customWidth="1"/>
    <col min="9736" max="9736" width="12.7109375" style="862" customWidth="1"/>
    <col min="9737" max="9739" width="9.5703125" style="862" bestFit="1" customWidth="1"/>
    <col min="9740" max="9984" width="9.140625" style="862"/>
    <col min="9985" max="9985" width="9.85546875" style="862" customWidth="1"/>
    <col min="9986" max="9986" width="15.42578125" style="862" customWidth="1"/>
    <col min="9987" max="9987" width="13.140625" style="862" customWidth="1"/>
    <col min="9988" max="9988" width="13.85546875" style="862" customWidth="1"/>
    <col min="9989" max="9989" width="11.85546875" style="862" customWidth="1"/>
    <col min="9990" max="9990" width="14" style="862" customWidth="1"/>
    <col min="9991" max="9991" width="12.140625" style="862" customWidth="1"/>
    <col min="9992" max="9992" width="12.7109375" style="862" customWidth="1"/>
    <col min="9993" max="9995" width="9.5703125" style="862" bestFit="1" customWidth="1"/>
    <col min="9996" max="10240" width="9.140625" style="862"/>
    <col min="10241" max="10241" width="9.85546875" style="862" customWidth="1"/>
    <col min="10242" max="10242" width="15.42578125" style="862" customWidth="1"/>
    <col min="10243" max="10243" width="13.140625" style="862" customWidth="1"/>
    <col min="10244" max="10244" width="13.85546875" style="862" customWidth="1"/>
    <col min="10245" max="10245" width="11.85546875" style="862" customWidth="1"/>
    <col min="10246" max="10246" width="14" style="862" customWidth="1"/>
    <col min="10247" max="10247" width="12.140625" style="862" customWidth="1"/>
    <col min="10248" max="10248" width="12.7109375" style="862" customWidth="1"/>
    <col min="10249" max="10251" width="9.5703125" style="862" bestFit="1" customWidth="1"/>
    <col min="10252" max="10496" width="9.140625" style="862"/>
    <col min="10497" max="10497" width="9.85546875" style="862" customWidth="1"/>
    <col min="10498" max="10498" width="15.42578125" style="862" customWidth="1"/>
    <col min="10499" max="10499" width="13.140625" style="862" customWidth="1"/>
    <col min="10500" max="10500" width="13.85546875" style="862" customWidth="1"/>
    <col min="10501" max="10501" width="11.85546875" style="862" customWidth="1"/>
    <col min="10502" max="10502" width="14" style="862" customWidth="1"/>
    <col min="10503" max="10503" width="12.140625" style="862" customWidth="1"/>
    <col min="10504" max="10504" width="12.7109375" style="862" customWidth="1"/>
    <col min="10505" max="10507" width="9.5703125" style="862" bestFit="1" customWidth="1"/>
    <col min="10508" max="10752" width="9.140625" style="862"/>
    <col min="10753" max="10753" width="9.85546875" style="862" customWidth="1"/>
    <col min="10754" max="10754" width="15.42578125" style="862" customWidth="1"/>
    <col min="10755" max="10755" width="13.140625" style="862" customWidth="1"/>
    <col min="10756" max="10756" width="13.85546875" style="862" customWidth="1"/>
    <col min="10757" max="10757" width="11.85546875" style="862" customWidth="1"/>
    <col min="10758" max="10758" width="14" style="862" customWidth="1"/>
    <col min="10759" max="10759" width="12.140625" style="862" customWidth="1"/>
    <col min="10760" max="10760" width="12.7109375" style="862" customWidth="1"/>
    <col min="10761" max="10763" width="9.5703125" style="862" bestFit="1" customWidth="1"/>
    <col min="10764" max="11008" width="9.140625" style="862"/>
    <col min="11009" max="11009" width="9.85546875" style="862" customWidth="1"/>
    <col min="11010" max="11010" width="15.42578125" style="862" customWidth="1"/>
    <col min="11011" max="11011" width="13.140625" style="862" customWidth="1"/>
    <col min="11012" max="11012" width="13.85546875" style="862" customWidth="1"/>
    <col min="11013" max="11013" width="11.85546875" style="862" customWidth="1"/>
    <col min="11014" max="11014" width="14" style="862" customWidth="1"/>
    <col min="11015" max="11015" width="12.140625" style="862" customWidth="1"/>
    <col min="11016" max="11016" width="12.7109375" style="862" customWidth="1"/>
    <col min="11017" max="11019" width="9.5703125" style="862" bestFit="1" customWidth="1"/>
    <col min="11020" max="11264" width="9.140625" style="862"/>
    <col min="11265" max="11265" width="9.85546875" style="862" customWidth="1"/>
    <col min="11266" max="11266" width="15.42578125" style="862" customWidth="1"/>
    <col min="11267" max="11267" width="13.140625" style="862" customWidth="1"/>
    <col min="11268" max="11268" width="13.85546875" style="862" customWidth="1"/>
    <col min="11269" max="11269" width="11.85546875" style="862" customWidth="1"/>
    <col min="11270" max="11270" width="14" style="862" customWidth="1"/>
    <col min="11271" max="11271" width="12.140625" style="862" customWidth="1"/>
    <col min="11272" max="11272" width="12.7109375" style="862" customWidth="1"/>
    <col min="11273" max="11275" width="9.5703125" style="862" bestFit="1" customWidth="1"/>
    <col min="11276" max="11520" width="9.140625" style="862"/>
    <col min="11521" max="11521" width="9.85546875" style="862" customWidth="1"/>
    <col min="11522" max="11522" width="15.42578125" style="862" customWidth="1"/>
    <col min="11523" max="11523" width="13.140625" style="862" customWidth="1"/>
    <col min="11524" max="11524" width="13.85546875" style="862" customWidth="1"/>
    <col min="11525" max="11525" width="11.85546875" style="862" customWidth="1"/>
    <col min="11526" max="11526" width="14" style="862" customWidth="1"/>
    <col min="11527" max="11527" width="12.140625" style="862" customWidth="1"/>
    <col min="11528" max="11528" width="12.7109375" style="862" customWidth="1"/>
    <col min="11529" max="11531" width="9.5703125" style="862" bestFit="1" customWidth="1"/>
    <col min="11532" max="11776" width="9.140625" style="862"/>
    <col min="11777" max="11777" width="9.85546875" style="862" customWidth="1"/>
    <col min="11778" max="11778" width="15.42578125" style="862" customWidth="1"/>
    <col min="11779" max="11779" width="13.140625" style="862" customWidth="1"/>
    <col min="11780" max="11780" width="13.85546875" style="862" customWidth="1"/>
    <col min="11781" max="11781" width="11.85546875" style="862" customWidth="1"/>
    <col min="11782" max="11782" width="14" style="862" customWidth="1"/>
    <col min="11783" max="11783" width="12.140625" style="862" customWidth="1"/>
    <col min="11784" max="11784" width="12.7109375" style="862" customWidth="1"/>
    <col min="11785" max="11787" width="9.5703125" style="862" bestFit="1" customWidth="1"/>
    <col min="11788" max="12032" width="9.140625" style="862"/>
    <col min="12033" max="12033" width="9.85546875" style="862" customWidth="1"/>
    <col min="12034" max="12034" width="15.42578125" style="862" customWidth="1"/>
    <col min="12035" max="12035" width="13.140625" style="862" customWidth="1"/>
    <col min="12036" max="12036" width="13.85546875" style="862" customWidth="1"/>
    <col min="12037" max="12037" width="11.85546875" style="862" customWidth="1"/>
    <col min="12038" max="12038" width="14" style="862" customWidth="1"/>
    <col min="12039" max="12039" width="12.140625" style="862" customWidth="1"/>
    <col min="12040" max="12040" width="12.7109375" style="862" customWidth="1"/>
    <col min="12041" max="12043" width="9.5703125" style="862" bestFit="1" customWidth="1"/>
    <col min="12044" max="12288" width="9.140625" style="862"/>
    <col min="12289" max="12289" width="9.85546875" style="862" customWidth="1"/>
    <col min="12290" max="12290" width="15.42578125" style="862" customWidth="1"/>
    <col min="12291" max="12291" width="13.140625" style="862" customWidth="1"/>
    <col min="12292" max="12292" width="13.85546875" style="862" customWidth="1"/>
    <col min="12293" max="12293" width="11.85546875" style="862" customWidth="1"/>
    <col min="12294" max="12294" width="14" style="862" customWidth="1"/>
    <col min="12295" max="12295" width="12.140625" style="862" customWidth="1"/>
    <col min="12296" max="12296" width="12.7109375" style="862" customWidth="1"/>
    <col min="12297" max="12299" width="9.5703125" style="862" bestFit="1" customWidth="1"/>
    <col min="12300" max="12544" width="9.140625" style="862"/>
    <col min="12545" max="12545" width="9.85546875" style="862" customWidth="1"/>
    <col min="12546" max="12546" width="15.42578125" style="862" customWidth="1"/>
    <col min="12547" max="12547" width="13.140625" style="862" customWidth="1"/>
    <col min="12548" max="12548" width="13.85546875" style="862" customWidth="1"/>
    <col min="12549" max="12549" width="11.85546875" style="862" customWidth="1"/>
    <col min="12550" max="12550" width="14" style="862" customWidth="1"/>
    <col min="12551" max="12551" width="12.140625" style="862" customWidth="1"/>
    <col min="12552" max="12552" width="12.7109375" style="862" customWidth="1"/>
    <col min="12553" max="12555" width="9.5703125" style="862" bestFit="1" customWidth="1"/>
    <col min="12556" max="12800" width="9.140625" style="862"/>
    <col min="12801" max="12801" width="9.85546875" style="862" customWidth="1"/>
    <col min="12802" max="12802" width="15.42578125" style="862" customWidth="1"/>
    <col min="12803" max="12803" width="13.140625" style="862" customWidth="1"/>
    <col min="12804" max="12804" width="13.85546875" style="862" customWidth="1"/>
    <col min="12805" max="12805" width="11.85546875" style="862" customWidth="1"/>
    <col min="12806" max="12806" width="14" style="862" customWidth="1"/>
    <col min="12807" max="12807" width="12.140625" style="862" customWidth="1"/>
    <col min="12808" max="12808" width="12.7109375" style="862" customWidth="1"/>
    <col min="12809" max="12811" width="9.5703125" style="862" bestFit="1" customWidth="1"/>
    <col min="12812" max="13056" width="9.140625" style="862"/>
    <col min="13057" max="13057" width="9.85546875" style="862" customWidth="1"/>
    <col min="13058" max="13058" width="15.42578125" style="862" customWidth="1"/>
    <col min="13059" max="13059" width="13.140625" style="862" customWidth="1"/>
    <col min="13060" max="13060" width="13.85546875" style="862" customWidth="1"/>
    <col min="13061" max="13061" width="11.85546875" style="862" customWidth="1"/>
    <col min="13062" max="13062" width="14" style="862" customWidth="1"/>
    <col min="13063" max="13063" width="12.140625" style="862" customWidth="1"/>
    <col min="13064" max="13064" width="12.7109375" style="862" customWidth="1"/>
    <col min="13065" max="13067" width="9.5703125" style="862" bestFit="1" customWidth="1"/>
    <col min="13068" max="13312" width="9.140625" style="862"/>
    <col min="13313" max="13313" width="9.85546875" style="862" customWidth="1"/>
    <col min="13314" max="13314" width="15.42578125" style="862" customWidth="1"/>
    <col min="13315" max="13315" width="13.140625" style="862" customWidth="1"/>
    <col min="13316" max="13316" width="13.85546875" style="862" customWidth="1"/>
    <col min="13317" max="13317" width="11.85546875" style="862" customWidth="1"/>
    <col min="13318" max="13318" width="14" style="862" customWidth="1"/>
    <col min="13319" max="13319" width="12.140625" style="862" customWidth="1"/>
    <col min="13320" max="13320" width="12.7109375" style="862" customWidth="1"/>
    <col min="13321" max="13323" width="9.5703125" style="862" bestFit="1" customWidth="1"/>
    <col min="13324" max="13568" width="9.140625" style="862"/>
    <col min="13569" max="13569" width="9.85546875" style="862" customWidth="1"/>
    <col min="13570" max="13570" width="15.42578125" style="862" customWidth="1"/>
    <col min="13571" max="13571" width="13.140625" style="862" customWidth="1"/>
    <col min="13572" max="13572" width="13.85546875" style="862" customWidth="1"/>
    <col min="13573" max="13573" width="11.85546875" style="862" customWidth="1"/>
    <col min="13574" max="13574" width="14" style="862" customWidth="1"/>
    <col min="13575" max="13575" width="12.140625" style="862" customWidth="1"/>
    <col min="13576" max="13576" width="12.7109375" style="862" customWidth="1"/>
    <col min="13577" max="13579" width="9.5703125" style="862" bestFit="1" customWidth="1"/>
    <col min="13580" max="13824" width="9.140625" style="862"/>
    <col min="13825" max="13825" width="9.85546875" style="862" customWidth="1"/>
    <col min="13826" max="13826" width="15.42578125" style="862" customWidth="1"/>
    <col min="13827" max="13827" width="13.140625" style="862" customWidth="1"/>
    <col min="13828" max="13828" width="13.85546875" style="862" customWidth="1"/>
    <col min="13829" max="13829" width="11.85546875" style="862" customWidth="1"/>
    <col min="13830" max="13830" width="14" style="862" customWidth="1"/>
    <col min="13831" max="13831" width="12.140625" style="862" customWidth="1"/>
    <col min="13832" max="13832" width="12.7109375" style="862" customWidth="1"/>
    <col min="13833" max="13835" width="9.5703125" style="862" bestFit="1" customWidth="1"/>
    <col min="13836" max="14080" width="9.140625" style="862"/>
    <col min="14081" max="14081" width="9.85546875" style="862" customWidth="1"/>
    <col min="14082" max="14082" width="15.42578125" style="862" customWidth="1"/>
    <col min="14083" max="14083" width="13.140625" style="862" customWidth="1"/>
    <col min="14084" max="14084" width="13.85546875" style="862" customWidth="1"/>
    <col min="14085" max="14085" width="11.85546875" style="862" customWidth="1"/>
    <col min="14086" max="14086" width="14" style="862" customWidth="1"/>
    <col min="14087" max="14087" width="12.140625" style="862" customWidth="1"/>
    <col min="14088" max="14088" width="12.7109375" style="862" customWidth="1"/>
    <col min="14089" max="14091" width="9.5703125" style="862" bestFit="1" customWidth="1"/>
    <col min="14092" max="14336" width="9.140625" style="862"/>
    <col min="14337" max="14337" width="9.85546875" style="862" customWidth="1"/>
    <col min="14338" max="14338" width="15.42578125" style="862" customWidth="1"/>
    <col min="14339" max="14339" width="13.140625" style="862" customWidth="1"/>
    <col min="14340" max="14340" width="13.85546875" style="862" customWidth="1"/>
    <col min="14341" max="14341" width="11.85546875" style="862" customWidth="1"/>
    <col min="14342" max="14342" width="14" style="862" customWidth="1"/>
    <col min="14343" max="14343" width="12.140625" style="862" customWidth="1"/>
    <col min="14344" max="14344" width="12.7109375" style="862" customWidth="1"/>
    <col min="14345" max="14347" width="9.5703125" style="862" bestFit="1" customWidth="1"/>
    <col min="14348" max="14592" width="9.140625" style="862"/>
    <col min="14593" max="14593" width="9.85546875" style="862" customWidth="1"/>
    <col min="14594" max="14594" width="15.42578125" style="862" customWidth="1"/>
    <col min="14595" max="14595" width="13.140625" style="862" customWidth="1"/>
    <col min="14596" max="14596" width="13.85546875" style="862" customWidth="1"/>
    <col min="14597" max="14597" width="11.85546875" style="862" customWidth="1"/>
    <col min="14598" max="14598" width="14" style="862" customWidth="1"/>
    <col min="14599" max="14599" width="12.140625" style="862" customWidth="1"/>
    <col min="14600" max="14600" width="12.7109375" style="862" customWidth="1"/>
    <col min="14601" max="14603" width="9.5703125" style="862" bestFit="1" customWidth="1"/>
    <col min="14604" max="14848" width="9.140625" style="862"/>
    <col min="14849" max="14849" width="9.85546875" style="862" customWidth="1"/>
    <col min="14850" max="14850" width="15.42578125" style="862" customWidth="1"/>
    <col min="14851" max="14851" width="13.140625" style="862" customWidth="1"/>
    <col min="14852" max="14852" width="13.85546875" style="862" customWidth="1"/>
    <col min="14853" max="14853" width="11.85546875" style="862" customWidth="1"/>
    <col min="14854" max="14854" width="14" style="862" customWidth="1"/>
    <col min="14855" max="14855" width="12.140625" style="862" customWidth="1"/>
    <col min="14856" max="14856" width="12.7109375" style="862" customWidth="1"/>
    <col min="14857" max="14859" width="9.5703125" style="862" bestFit="1" customWidth="1"/>
    <col min="14860" max="15104" width="9.140625" style="862"/>
    <col min="15105" max="15105" width="9.85546875" style="862" customWidth="1"/>
    <col min="15106" max="15106" width="15.42578125" style="862" customWidth="1"/>
    <col min="15107" max="15107" width="13.140625" style="862" customWidth="1"/>
    <col min="15108" max="15108" width="13.85546875" style="862" customWidth="1"/>
    <col min="15109" max="15109" width="11.85546875" style="862" customWidth="1"/>
    <col min="15110" max="15110" width="14" style="862" customWidth="1"/>
    <col min="15111" max="15111" width="12.140625" style="862" customWidth="1"/>
    <col min="15112" max="15112" width="12.7109375" style="862" customWidth="1"/>
    <col min="15113" max="15115" width="9.5703125" style="862" bestFit="1" customWidth="1"/>
    <col min="15116" max="15360" width="9.140625" style="862"/>
    <col min="15361" max="15361" width="9.85546875" style="862" customWidth="1"/>
    <col min="15362" max="15362" width="15.42578125" style="862" customWidth="1"/>
    <col min="15363" max="15363" width="13.140625" style="862" customWidth="1"/>
    <col min="15364" max="15364" width="13.85546875" style="862" customWidth="1"/>
    <col min="15365" max="15365" width="11.85546875" style="862" customWidth="1"/>
    <col min="15366" max="15366" width="14" style="862" customWidth="1"/>
    <col min="15367" max="15367" width="12.140625" style="862" customWidth="1"/>
    <col min="15368" max="15368" width="12.7109375" style="862" customWidth="1"/>
    <col min="15369" max="15371" width="9.5703125" style="862" bestFit="1" customWidth="1"/>
    <col min="15372" max="15616" width="9.140625" style="862"/>
    <col min="15617" max="15617" width="9.85546875" style="862" customWidth="1"/>
    <col min="15618" max="15618" width="15.42578125" style="862" customWidth="1"/>
    <col min="15619" max="15619" width="13.140625" style="862" customWidth="1"/>
    <col min="15620" max="15620" width="13.85546875" style="862" customWidth="1"/>
    <col min="15621" max="15621" width="11.85546875" style="862" customWidth="1"/>
    <col min="15622" max="15622" width="14" style="862" customWidth="1"/>
    <col min="15623" max="15623" width="12.140625" style="862" customWidth="1"/>
    <col min="15624" max="15624" width="12.7109375" style="862" customWidth="1"/>
    <col min="15625" max="15627" width="9.5703125" style="862" bestFit="1" customWidth="1"/>
    <col min="15628" max="15872" width="9.140625" style="862"/>
    <col min="15873" max="15873" width="9.85546875" style="862" customWidth="1"/>
    <col min="15874" max="15874" width="15.42578125" style="862" customWidth="1"/>
    <col min="15875" max="15875" width="13.140625" style="862" customWidth="1"/>
    <col min="15876" max="15876" width="13.85546875" style="862" customWidth="1"/>
    <col min="15877" max="15877" width="11.85546875" style="862" customWidth="1"/>
    <col min="15878" max="15878" width="14" style="862" customWidth="1"/>
    <col min="15879" max="15879" width="12.140625" style="862" customWidth="1"/>
    <col min="15880" max="15880" width="12.7109375" style="862" customWidth="1"/>
    <col min="15881" max="15883" width="9.5703125" style="862" bestFit="1" customWidth="1"/>
    <col min="15884" max="16128" width="9.140625" style="862"/>
    <col min="16129" max="16129" width="9.85546875" style="862" customWidth="1"/>
    <col min="16130" max="16130" width="15.42578125" style="862" customWidth="1"/>
    <col min="16131" max="16131" width="13.140625" style="862" customWidth="1"/>
    <col min="16132" max="16132" width="13.85546875" style="862" customWidth="1"/>
    <col min="16133" max="16133" width="11.85546875" style="862" customWidth="1"/>
    <col min="16134" max="16134" width="14" style="862" customWidth="1"/>
    <col min="16135" max="16135" width="12.140625" style="862" customWidth="1"/>
    <col min="16136" max="16136" width="12.7109375" style="862" customWidth="1"/>
    <col min="16137" max="16139" width="9.5703125" style="862" bestFit="1" customWidth="1"/>
    <col min="16140" max="16384" width="9.140625" style="862"/>
  </cols>
  <sheetData>
    <row r="1" spans="1:11" ht="55.5" customHeight="1">
      <c r="A1" s="1204" t="s">
        <v>1254</v>
      </c>
      <c r="B1" s="1204"/>
      <c r="C1" s="1204"/>
      <c r="D1" s="1204"/>
      <c r="E1" s="1204"/>
      <c r="F1" s="1204"/>
      <c r="G1" s="1204"/>
      <c r="H1" s="1204"/>
    </row>
    <row r="2" spans="1:11" ht="18" customHeight="1" thickBot="1">
      <c r="A2" s="863"/>
      <c r="B2" s="863"/>
      <c r="C2" s="863"/>
      <c r="F2" s="945"/>
      <c r="H2" s="864" t="s">
        <v>1200</v>
      </c>
    </row>
    <row r="3" spans="1:11" ht="99.75" customHeight="1" thickBot="1">
      <c r="A3" s="865" t="s">
        <v>1201</v>
      </c>
      <c r="B3" s="866" t="s">
        <v>32</v>
      </c>
      <c r="C3" s="946" t="s">
        <v>1255</v>
      </c>
      <c r="D3" s="946" t="s">
        <v>1256</v>
      </c>
      <c r="E3" s="946" t="s">
        <v>408</v>
      </c>
      <c r="F3" s="899" t="s">
        <v>1257</v>
      </c>
      <c r="G3" s="946" t="s">
        <v>1258</v>
      </c>
      <c r="H3" s="946" t="s">
        <v>1259</v>
      </c>
    </row>
    <row r="4" spans="1:11" ht="23.25" customHeight="1" thickBot="1">
      <c r="A4" s="947">
        <v>1395</v>
      </c>
      <c r="B4" s="900">
        <v>396588712</v>
      </c>
      <c r="C4" s="948">
        <v>247524975</v>
      </c>
      <c r="D4" s="949">
        <v>77595840</v>
      </c>
      <c r="E4" s="950">
        <v>1362339</v>
      </c>
      <c r="F4" s="949">
        <v>51603093</v>
      </c>
      <c r="G4" s="950">
        <v>12117323</v>
      </c>
      <c r="H4" s="949">
        <v>6385142</v>
      </c>
    </row>
    <row r="5" spans="1:11" ht="24.95" customHeight="1" thickBot="1">
      <c r="A5" s="947">
        <v>1396</v>
      </c>
      <c r="B5" s="900">
        <v>481980526</v>
      </c>
      <c r="C5" s="948">
        <v>305554883</v>
      </c>
      <c r="D5" s="949">
        <v>94292595</v>
      </c>
      <c r="E5" s="950">
        <v>1281361</v>
      </c>
      <c r="F5" s="949">
        <v>59609865</v>
      </c>
      <c r="G5" s="950">
        <v>14321815</v>
      </c>
      <c r="H5" s="949">
        <v>6920007</v>
      </c>
      <c r="I5" s="872"/>
      <c r="J5" s="872"/>
      <c r="K5" s="872"/>
    </row>
    <row r="6" spans="1:11" ht="24.95" customHeight="1" thickBot="1">
      <c r="A6" s="947">
        <v>1397</v>
      </c>
      <c r="B6" s="900">
        <v>598049378</v>
      </c>
      <c r="C6" s="948">
        <v>383287300</v>
      </c>
      <c r="D6" s="949">
        <v>117154106</v>
      </c>
      <c r="E6" s="950">
        <v>1372977</v>
      </c>
      <c r="F6" s="949">
        <v>71505948</v>
      </c>
      <c r="G6" s="950">
        <v>17534875</v>
      </c>
      <c r="H6" s="949">
        <v>7194172</v>
      </c>
      <c r="I6" s="872"/>
      <c r="K6" s="872"/>
    </row>
    <row r="7" spans="1:11" ht="24.95" customHeight="1" thickBot="1">
      <c r="A7" s="947">
        <v>1398</v>
      </c>
      <c r="B7" s="900">
        <v>818200667</v>
      </c>
      <c r="C7" s="948">
        <v>530987874</v>
      </c>
      <c r="D7" s="949">
        <v>166264410</v>
      </c>
      <c r="E7" s="950">
        <v>1621205</v>
      </c>
      <c r="F7" s="949">
        <v>84956263</v>
      </c>
      <c r="G7" s="950">
        <v>24533725</v>
      </c>
      <c r="H7" s="949">
        <v>9837190</v>
      </c>
      <c r="I7" s="872"/>
      <c r="K7" s="872"/>
    </row>
    <row r="8" spans="1:11" ht="24.95" customHeight="1" thickBot="1">
      <c r="A8" s="947">
        <v>1399</v>
      </c>
      <c r="B8" s="900">
        <v>1141059832</v>
      </c>
      <c r="C8" s="948">
        <v>698218390</v>
      </c>
      <c r="D8" s="949">
        <v>221511154</v>
      </c>
      <c r="E8" s="950">
        <v>3873134</v>
      </c>
      <c r="F8" s="949">
        <v>174498468</v>
      </c>
      <c r="G8" s="950">
        <v>31681816</v>
      </c>
      <c r="H8" s="949">
        <v>11276870</v>
      </c>
      <c r="I8" s="872"/>
      <c r="K8" s="872"/>
    </row>
    <row r="9" spans="1:11" ht="24.95" customHeight="1" thickBot="1">
      <c r="A9" s="947">
        <v>1400</v>
      </c>
      <c r="B9" s="900">
        <v>1594146779</v>
      </c>
      <c r="C9" s="948">
        <v>1013728351</v>
      </c>
      <c r="D9" s="949">
        <v>331782329</v>
      </c>
      <c r="E9" s="950">
        <v>3397641</v>
      </c>
      <c r="F9" s="949">
        <v>179130930</v>
      </c>
      <c r="G9" s="950">
        <v>43891461</v>
      </c>
      <c r="H9" s="949">
        <v>22216067</v>
      </c>
      <c r="I9" s="872"/>
      <c r="K9" s="872"/>
    </row>
    <row r="10" spans="1:11" ht="21.75" thickBot="1">
      <c r="A10" s="947">
        <v>1401</v>
      </c>
      <c r="B10" s="900">
        <v>3090022782</v>
      </c>
      <c r="C10" s="948">
        <v>1975618159</v>
      </c>
      <c r="D10" s="949">
        <v>631790314</v>
      </c>
      <c r="E10" s="950">
        <v>4799276</v>
      </c>
      <c r="F10" s="949">
        <v>372897429</v>
      </c>
      <c r="G10" s="950">
        <v>77696483</v>
      </c>
      <c r="H10" s="949">
        <v>27221121</v>
      </c>
      <c r="I10" s="872"/>
      <c r="J10" s="872"/>
    </row>
    <row r="12" spans="1:11">
      <c r="I12" s="872"/>
    </row>
    <row r="14" spans="1:11">
      <c r="J14" s="872"/>
    </row>
    <row r="16" spans="1:11">
      <c r="J16" s="872"/>
    </row>
  </sheetData>
  <mergeCells count="1">
    <mergeCell ref="A1:H1"/>
  </mergeCells>
  <printOptions horizontalCentered="1"/>
  <pageMargins left="0.19685039370078741" right="0.39370078740157483" top="0.98425196850393704" bottom="0.19685039370078741" header="0" footer="0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108</vt:i4>
      </vt:variant>
      <vt:variant>
        <vt:lpstr>Named Ranges</vt:lpstr>
      </vt:variant>
      <vt:variant>
        <vt:i4>98</vt:i4>
      </vt:variant>
    </vt:vector>
  </HeadingPairs>
  <TitlesOfParts>
    <vt:vector size="206" baseType="lpstr">
      <vt:lpstr>فهرست (2)</vt:lpstr>
      <vt:lpstr>فهرست</vt:lpstr>
      <vt:lpstr>1-1</vt:lpstr>
      <vt:lpstr>1-2</vt:lpstr>
      <vt:lpstr>1-3</vt:lpstr>
      <vt:lpstr>1-4</vt:lpstr>
      <vt:lpstr>1-5</vt:lpstr>
      <vt:lpstr>1-6</vt:lpstr>
      <vt:lpstr>1-7</vt:lpstr>
      <vt:lpstr>1-8</vt:lpstr>
      <vt:lpstr>1-9</vt:lpstr>
      <vt:lpstr>1-10</vt:lpstr>
      <vt:lpstr>1-11</vt:lpstr>
      <vt:lpstr>1-12</vt:lpstr>
      <vt:lpstr>1-13</vt:lpstr>
      <vt:lpstr>1-14</vt:lpstr>
      <vt:lpstr>1-15</vt:lpstr>
      <vt:lpstr>1-16</vt:lpstr>
      <vt:lpstr>1-17</vt:lpstr>
      <vt:lpstr>1-18</vt:lpstr>
      <vt:lpstr>1-18-1</vt:lpstr>
      <vt:lpstr>1-19</vt:lpstr>
      <vt:lpstr>1-19-1</vt:lpstr>
      <vt:lpstr>1-20</vt:lpstr>
      <vt:lpstr>1-21</vt:lpstr>
      <vt:lpstr>1-22</vt:lpstr>
      <vt:lpstr>1-23</vt:lpstr>
      <vt:lpstr>1-24</vt:lpstr>
      <vt:lpstr>1-25</vt:lpstr>
      <vt:lpstr>1-26</vt:lpstr>
      <vt:lpstr>1-27</vt:lpstr>
      <vt:lpstr>1-28</vt:lpstr>
      <vt:lpstr>1-29</vt:lpstr>
      <vt:lpstr>1-30</vt:lpstr>
      <vt:lpstr>1-31</vt:lpstr>
      <vt:lpstr>1-32</vt:lpstr>
      <vt:lpstr>1-33</vt:lpstr>
      <vt:lpstr>1-34</vt:lpstr>
      <vt:lpstr>1-35</vt:lpstr>
      <vt:lpstr>1-36</vt:lpstr>
      <vt:lpstr>1-37</vt:lpstr>
      <vt:lpstr>1-38</vt:lpstr>
      <vt:lpstr>1-39</vt:lpstr>
      <vt:lpstr>1-40</vt:lpstr>
      <vt:lpstr>1-41</vt:lpstr>
      <vt:lpstr>1-42</vt:lpstr>
      <vt:lpstr>1-43</vt:lpstr>
      <vt:lpstr>1-44</vt:lpstr>
      <vt:lpstr>1-45</vt:lpstr>
      <vt:lpstr>1-46</vt:lpstr>
      <vt:lpstr>1-47</vt:lpstr>
      <vt:lpstr>1-48</vt:lpstr>
      <vt:lpstr>1-49</vt:lpstr>
      <vt:lpstr>1-50</vt:lpstr>
      <vt:lpstr>1-51</vt:lpstr>
      <vt:lpstr>1-52</vt:lpstr>
      <vt:lpstr>1-53</vt:lpstr>
      <vt:lpstr>2-1 </vt:lpstr>
      <vt:lpstr>2-2</vt:lpstr>
      <vt:lpstr>2-2-1</vt:lpstr>
      <vt:lpstr>2-3</vt:lpstr>
      <vt:lpstr>2-3-1</vt:lpstr>
      <vt:lpstr>2-4</vt:lpstr>
      <vt:lpstr>2-5</vt:lpstr>
      <vt:lpstr>2-6</vt:lpstr>
      <vt:lpstr>2-6-1</vt:lpstr>
      <vt:lpstr>2-7</vt:lpstr>
      <vt:lpstr>2-7-1</vt:lpstr>
      <vt:lpstr>2-8</vt:lpstr>
      <vt:lpstr>2-8-1</vt:lpstr>
      <vt:lpstr>2-9</vt:lpstr>
      <vt:lpstr>2-9-1</vt:lpstr>
      <vt:lpstr>2-10</vt:lpstr>
      <vt:lpstr>2-10-1</vt:lpstr>
      <vt:lpstr>2-11</vt:lpstr>
      <vt:lpstr>2-11-1</vt:lpstr>
      <vt:lpstr>2-12</vt:lpstr>
      <vt:lpstr>2-12-1</vt:lpstr>
      <vt:lpstr>2-13</vt:lpstr>
      <vt:lpstr>2-13-1</vt:lpstr>
      <vt:lpstr>2-14</vt:lpstr>
      <vt:lpstr>2-14-1</vt:lpstr>
      <vt:lpstr>2-15</vt:lpstr>
      <vt:lpstr>2-16</vt:lpstr>
      <vt:lpstr>2-17</vt:lpstr>
      <vt:lpstr>2-18</vt:lpstr>
      <vt:lpstr>2-19</vt:lpstr>
      <vt:lpstr>2-20</vt:lpstr>
      <vt:lpstr>2-21</vt:lpstr>
      <vt:lpstr>2-22</vt:lpstr>
      <vt:lpstr>3-1</vt:lpstr>
      <vt:lpstr>3-2</vt:lpstr>
      <vt:lpstr>3-3</vt:lpstr>
      <vt:lpstr>3-4</vt:lpstr>
      <vt:lpstr>3-5</vt:lpstr>
      <vt:lpstr>3-6</vt:lpstr>
      <vt:lpstr>3-7</vt:lpstr>
      <vt:lpstr>3-8</vt:lpstr>
      <vt:lpstr>3-9</vt:lpstr>
      <vt:lpstr>3-10</vt:lpstr>
      <vt:lpstr>4-1</vt:lpstr>
      <vt:lpstr>4-2</vt:lpstr>
      <vt:lpstr>4-3</vt:lpstr>
      <vt:lpstr>4-4</vt:lpstr>
      <vt:lpstr>4-5</vt:lpstr>
      <vt:lpstr>4-6</vt:lpstr>
      <vt:lpstr>4-7</vt:lpstr>
      <vt:lpstr>4-8</vt:lpstr>
      <vt:lpstr>'1-1'!Print_Area</vt:lpstr>
      <vt:lpstr>'1-10'!Print_Area</vt:lpstr>
      <vt:lpstr>'1-11'!Print_Area</vt:lpstr>
      <vt:lpstr>'1-12'!Print_Area</vt:lpstr>
      <vt:lpstr>'1-13'!Print_Area</vt:lpstr>
      <vt:lpstr>'1-14'!Print_Area</vt:lpstr>
      <vt:lpstr>'1-15'!Print_Area</vt:lpstr>
      <vt:lpstr>'1-16'!Print_Area</vt:lpstr>
      <vt:lpstr>'1-17'!Print_Area</vt:lpstr>
      <vt:lpstr>'1-18'!Print_Area</vt:lpstr>
      <vt:lpstr>'1-18-1'!Print_Area</vt:lpstr>
      <vt:lpstr>'1-19'!Print_Area</vt:lpstr>
      <vt:lpstr>'1-2'!Print_Area</vt:lpstr>
      <vt:lpstr>'1-20'!Print_Area</vt:lpstr>
      <vt:lpstr>'1-21'!Print_Area</vt:lpstr>
      <vt:lpstr>'1-22'!Print_Area</vt:lpstr>
      <vt:lpstr>'1-23'!Print_Area</vt:lpstr>
      <vt:lpstr>'1-24'!Print_Area</vt:lpstr>
      <vt:lpstr>'1-25'!Print_Area</vt:lpstr>
      <vt:lpstr>'1-26'!Print_Area</vt:lpstr>
      <vt:lpstr>'1-27'!Print_Area</vt:lpstr>
      <vt:lpstr>'1-28'!Print_Area</vt:lpstr>
      <vt:lpstr>'1-29'!Print_Area</vt:lpstr>
      <vt:lpstr>'1-3'!Print_Area</vt:lpstr>
      <vt:lpstr>'1-30'!Print_Area</vt:lpstr>
      <vt:lpstr>'1-31'!Print_Area</vt:lpstr>
      <vt:lpstr>'1-32'!Print_Area</vt:lpstr>
      <vt:lpstr>'1-33'!Print_Area</vt:lpstr>
      <vt:lpstr>'1-34'!Print_Area</vt:lpstr>
      <vt:lpstr>'1-35'!Print_Area</vt:lpstr>
      <vt:lpstr>'1-36'!Print_Area</vt:lpstr>
      <vt:lpstr>'1-37'!Print_Area</vt:lpstr>
      <vt:lpstr>'1-38'!Print_Area</vt:lpstr>
      <vt:lpstr>'1-39'!Print_Area</vt:lpstr>
      <vt:lpstr>'1-4'!Print_Area</vt:lpstr>
      <vt:lpstr>'1-40'!Print_Area</vt:lpstr>
      <vt:lpstr>'1-41'!Print_Area</vt:lpstr>
      <vt:lpstr>'1-42'!Print_Area</vt:lpstr>
      <vt:lpstr>'1-43'!Print_Area</vt:lpstr>
      <vt:lpstr>'1-44'!Print_Area</vt:lpstr>
      <vt:lpstr>'1-45'!Print_Area</vt:lpstr>
      <vt:lpstr>'1-46'!Print_Area</vt:lpstr>
      <vt:lpstr>'1-47'!Print_Area</vt:lpstr>
      <vt:lpstr>'1-48'!Print_Area</vt:lpstr>
      <vt:lpstr>'1-49'!Print_Area</vt:lpstr>
      <vt:lpstr>'1-5'!Print_Area</vt:lpstr>
      <vt:lpstr>'1-50'!Print_Area</vt:lpstr>
      <vt:lpstr>'1-51'!Print_Area</vt:lpstr>
      <vt:lpstr>'1-52'!Print_Area</vt:lpstr>
      <vt:lpstr>'1-53'!Print_Area</vt:lpstr>
      <vt:lpstr>'1-6'!Print_Area</vt:lpstr>
      <vt:lpstr>'1-7'!Print_Area</vt:lpstr>
      <vt:lpstr>'1-8'!Print_Area</vt:lpstr>
      <vt:lpstr>'1-9'!Print_Area</vt:lpstr>
      <vt:lpstr>'2-1 '!Print_Area</vt:lpstr>
      <vt:lpstr>'2-10'!Print_Area</vt:lpstr>
      <vt:lpstr>'2-10-1'!Print_Area</vt:lpstr>
      <vt:lpstr>'2-11'!Print_Area</vt:lpstr>
      <vt:lpstr>'2-11-1'!Print_Area</vt:lpstr>
      <vt:lpstr>'2-12-1'!Print_Area</vt:lpstr>
      <vt:lpstr>'2-13'!Print_Area</vt:lpstr>
      <vt:lpstr>'2-13-1'!Print_Area</vt:lpstr>
      <vt:lpstr>'2-14'!Print_Area</vt:lpstr>
      <vt:lpstr>'2-14-1'!Print_Area</vt:lpstr>
      <vt:lpstr>'2-18'!Print_Area</vt:lpstr>
      <vt:lpstr>'2-2'!Print_Area</vt:lpstr>
      <vt:lpstr>'2-2-1'!Print_Area</vt:lpstr>
      <vt:lpstr>'2-22'!Print_Area</vt:lpstr>
      <vt:lpstr>'2-3'!Print_Area</vt:lpstr>
      <vt:lpstr>'2-3-1'!Print_Area</vt:lpstr>
      <vt:lpstr>'2-4'!Print_Area</vt:lpstr>
      <vt:lpstr>'2-5'!Print_Area</vt:lpstr>
      <vt:lpstr>'2-6'!Print_Area</vt:lpstr>
      <vt:lpstr>'2-6-1'!Print_Area</vt:lpstr>
      <vt:lpstr>'2-7'!Print_Area</vt:lpstr>
      <vt:lpstr>'2-7-1'!Print_Area</vt:lpstr>
      <vt:lpstr>'2-8'!Print_Area</vt:lpstr>
      <vt:lpstr>'2-8-1'!Print_Area</vt:lpstr>
      <vt:lpstr>'2-9'!Print_Area</vt:lpstr>
      <vt:lpstr>'2-9-1'!Print_Area</vt:lpstr>
      <vt:lpstr>'3-1'!Print_Area</vt:lpstr>
      <vt:lpstr>'3-10'!Print_Area</vt:lpstr>
      <vt:lpstr>'3-2'!Print_Area</vt:lpstr>
      <vt:lpstr>'3-3'!Print_Area</vt:lpstr>
      <vt:lpstr>'3-8'!Print_Area</vt:lpstr>
      <vt:lpstr>'فهرست (2)'!Print_Area</vt:lpstr>
      <vt:lpstr>'2-10-1'!Print_Titles</vt:lpstr>
      <vt:lpstr>'2-11-1'!Print_Titles</vt:lpstr>
      <vt:lpstr>'2-12-1'!Print_Titles</vt:lpstr>
      <vt:lpstr>'2-13-1'!Print_Titles</vt:lpstr>
      <vt:lpstr>'2-14-1'!Print_Titles</vt:lpstr>
      <vt:lpstr>'2-2-1'!Print_Titles</vt:lpstr>
      <vt:lpstr>'2-3-1'!Print_Titles</vt:lpstr>
      <vt:lpstr>'2-4'!Print_Titles</vt:lpstr>
      <vt:lpstr>'2-6-1'!Print_Titles</vt:lpstr>
      <vt:lpstr>'2-7-1'!Print_Titles</vt:lpstr>
      <vt:lpstr>'2-8-1'!Print_Titles</vt:lpstr>
      <vt:lpstr>'2-9-1'!Print_Titles</vt:lpstr>
    </vt:vector>
  </TitlesOfParts>
  <Company>S. S. 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utiliti</dc:creator>
  <cp:lastModifiedBy>مریم کریمی</cp:lastModifiedBy>
  <cp:lastPrinted>2023-07-24T07:10:34Z</cp:lastPrinted>
  <dcterms:created xsi:type="dcterms:W3CDTF">2002-11-23T05:33:47Z</dcterms:created>
  <dcterms:modified xsi:type="dcterms:W3CDTF">2023-10-09T07:14:15Z</dcterms:modified>
</cp:coreProperties>
</file>